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8_{F08DA08C-ED2C-4F6B-AE16-B2E30C256621}" xr6:coauthVersionLast="44" xr6:coauthVersionMax="44" xr10:uidLastSave="{00000000-0000-0000-0000-000000000000}"/>
  <bookViews>
    <workbookView xWindow="-120" yWindow="-120" windowWidth="29040" windowHeight="15840" tabRatio="627" firstSheet="99" activeTab="99" xr2:uid="{CDDE7028-CBE4-44D1-A799-18407409A719}"/>
  </bookViews>
  <sheets>
    <sheet name="20221221WED" sheetId="978" r:id="rId1"/>
    <sheet name="20221221WEDa" sheetId="983" r:id="rId2"/>
    <sheet name="20221222THU" sheetId="979" r:id="rId3"/>
    <sheet name="20221222THUa" sheetId="986" r:id="rId4"/>
    <sheet name="20221223FRI" sheetId="984" r:id="rId5"/>
    <sheet name="20221223FRIa" sheetId="987" r:id="rId6"/>
    <sheet name="20221226MON" sheetId="985" r:id="rId7"/>
    <sheet name="20221226MONa" sheetId="988" r:id="rId8"/>
    <sheet name="20221227TUE" sheetId="990" r:id="rId9"/>
    <sheet name="20221227TUEa" sheetId="992" r:id="rId10"/>
    <sheet name="20221228WED" sheetId="991" r:id="rId11"/>
    <sheet name="20221228WEDa" sheetId="996" r:id="rId12"/>
    <sheet name="20221229THU" sheetId="993" r:id="rId13"/>
    <sheet name="20221229THUa" sheetId="997" r:id="rId14"/>
    <sheet name="20221230FRI" sheetId="994" r:id="rId15"/>
    <sheet name="20221230FRIa" sheetId="998" r:id="rId16"/>
    <sheet name="20230102MON" sheetId="995" r:id="rId17"/>
    <sheet name="20230102MONa" sheetId="1001" r:id="rId18"/>
    <sheet name="20230103TUE" sheetId="999" r:id="rId19"/>
    <sheet name="20230103TUEa" sheetId="1002" r:id="rId20"/>
    <sheet name="20230104WED" sheetId="1000" r:id="rId21"/>
    <sheet name="20230104WEDa" sheetId="1008" r:id="rId22"/>
    <sheet name="20230105THU" sheetId="1004" r:id="rId23"/>
    <sheet name="20230105THUa" sheetId="1009" r:id="rId24"/>
    <sheet name="20230106FRI" sheetId="1005" r:id="rId25"/>
    <sheet name="20230106FRIa" sheetId="1010" r:id="rId26"/>
    <sheet name="20230109MON" sheetId="1006" r:id="rId27"/>
    <sheet name="20230109MONa" sheetId="1012" r:id="rId28"/>
    <sheet name="20230110TUE" sheetId="1007" r:id="rId29"/>
    <sheet name="20230110TUEa" sheetId="1013" r:id="rId30"/>
    <sheet name="20230111WED" sheetId="1011" r:id="rId31"/>
    <sheet name="20230111WEDa" sheetId="1014" r:id="rId32"/>
    <sheet name="20230112THU" sheetId="1015" r:id="rId33"/>
    <sheet name="20230112THUa" sheetId="1017" r:id="rId34"/>
    <sheet name="20230113FRI" sheetId="1016" r:id="rId35"/>
    <sheet name="20230113FRIa" sheetId="1020" r:id="rId36"/>
    <sheet name="20230116MON" sheetId="1018" r:id="rId37"/>
    <sheet name="20230116MONa" sheetId="1021" r:id="rId38"/>
    <sheet name="20230117TUE" sheetId="1019" r:id="rId39"/>
    <sheet name="20230117TUEa" sheetId="1025" r:id="rId40"/>
    <sheet name="20230118WED" sheetId="1022" r:id="rId41"/>
    <sheet name="20230118WEDa" sheetId="1026" r:id="rId42"/>
    <sheet name="20230119THU" sheetId="1023" r:id="rId43"/>
    <sheet name="20230119THUa" sheetId="1027" r:id="rId44"/>
    <sheet name="20230120FRI" sheetId="1024" r:id="rId45"/>
    <sheet name="20230120FRIa" sheetId="1031" r:id="rId46"/>
    <sheet name="20230123MON" sheetId="1028" r:id="rId47"/>
    <sheet name="20230123MONa" sheetId="1032" r:id="rId48"/>
    <sheet name="20230124TUE" sheetId="1029" r:id="rId49"/>
    <sheet name="20230124TUEa" sheetId="1033" r:id="rId50"/>
    <sheet name="20230125WED" sheetId="1030" r:id="rId51"/>
    <sheet name="20230125WEDa" sheetId="1037" r:id="rId52"/>
    <sheet name="20230126THU" sheetId="1034" r:id="rId53"/>
    <sheet name="20230126THUa" sheetId="1039" r:id="rId54"/>
    <sheet name="20230127FRI" sheetId="1035" r:id="rId55"/>
    <sheet name="20230127FRIa" sheetId="1040" r:id="rId56"/>
    <sheet name="20230130MON" sheetId="1036" r:id="rId57"/>
    <sheet name="20230130MONa" sheetId="1042" r:id="rId58"/>
    <sheet name="20230131TUE" sheetId="1041" r:id="rId59"/>
    <sheet name="20230131TUEa" sheetId="1044" r:id="rId60"/>
    <sheet name="20230201WED" sheetId="1043" r:id="rId61"/>
    <sheet name="20230201WEDa" sheetId="1049" r:id="rId62"/>
    <sheet name="20230202THU" sheetId="1045" r:id="rId63"/>
    <sheet name="20230202THUa" sheetId="1050" r:id="rId64"/>
    <sheet name="20230203FRI" sheetId="1046" r:id="rId65"/>
    <sheet name="20230203FRIa" sheetId="1051" r:id="rId66"/>
    <sheet name="20230206MON" sheetId="1047" r:id="rId67"/>
    <sheet name="20230206MONa" sheetId="1053" r:id="rId68"/>
    <sheet name="20230207TUE" sheetId="1048" r:id="rId69"/>
    <sheet name="20230207TUEa" sheetId="1055" r:id="rId70"/>
    <sheet name="20230208WED" sheetId="1052" r:id="rId71"/>
    <sheet name="20230209THU" sheetId="1054" r:id="rId72"/>
    <sheet name="20230209THUa" sheetId="1061" r:id="rId73"/>
    <sheet name="20230210FRI" sheetId="1056" r:id="rId74"/>
    <sheet name="20230210FRIa" sheetId="1062" r:id="rId75"/>
    <sheet name="20230213MON" sheetId="1057" r:id="rId76"/>
    <sheet name="20230213MONa" sheetId="1063" r:id="rId77"/>
    <sheet name="20230214TUE" sheetId="1058" r:id="rId78"/>
    <sheet name="20230214TUEa" sheetId="1067" r:id="rId79"/>
    <sheet name="20230215WED" sheetId="1059" r:id="rId80"/>
    <sheet name="20230215WEDa" sheetId="1068" r:id="rId81"/>
    <sheet name="20230216THU" sheetId="1064" r:id="rId82"/>
    <sheet name="20230216THUa" sheetId="1069" r:id="rId83"/>
    <sheet name="20230217FRI" sheetId="1065" r:id="rId84"/>
    <sheet name="20230217FRIa" sheetId="1070" r:id="rId85"/>
    <sheet name="20230220MON" sheetId="1066" r:id="rId86"/>
    <sheet name="20230220MONa" sheetId="1072" r:id="rId87"/>
    <sheet name="20230221TUE" sheetId="1071" r:id="rId88"/>
    <sheet name="20230221TUEa" sheetId="1074" r:id="rId89"/>
    <sheet name="20230222WED" sheetId="1073" r:id="rId90"/>
    <sheet name="20230222WEDa" sheetId="1076" r:id="rId91"/>
    <sheet name="20230224FRI" sheetId="1075" r:id="rId92"/>
    <sheet name="20230224FRIa" sheetId="1079" r:id="rId93"/>
    <sheet name="20230227MON" sheetId="1077" r:id="rId94"/>
    <sheet name="20230227MONa" sheetId="1081" r:id="rId95"/>
    <sheet name="20230228TUE" sheetId="1078" r:id="rId96"/>
    <sheet name="20230228TUEa" sheetId="1082" r:id="rId97"/>
    <sheet name="20230301WED" sheetId="1080" r:id="rId98"/>
    <sheet name="20230301WEDa" sheetId="1084" r:id="rId99"/>
    <sheet name="20230302THU" sheetId="1083" r:id="rId100"/>
    <sheet name="20230302THUa" sheetId="1087" r:id="rId101"/>
    <sheet name="20230303FRI" sheetId="1086" r:id="rId102"/>
    <sheet name="20230306MON" sheetId="1085" r:id="rId103"/>
    <sheet name="TABLES" sheetId="644" r:id="rId104"/>
    <sheet name="20210518TUE" sheetId="358" r:id="rId105"/>
    <sheet name="TODAY" sheetId="122" r:id="rId106"/>
    <sheet name="1" sheetId="208" r:id="rId107"/>
    <sheet name="TEMPLATES" sheetId="4" r:id="rId108"/>
    <sheet name="Transparant Background Color" sheetId="5" r:id="rId109"/>
  </sheets>
  <definedNames>
    <definedName name="_xlnm.Print_Titles" localSheetId="105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P1442" i="1078" l="1"/>
  <c r="BP1441" i="1078"/>
  <c r="BP1440" i="1078"/>
  <c r="BP1439" i="1078"/>
  <c r="BP1438" i="1078"/>
  <c r="BP1437" i="1078"/>
  <c r="BP1436" i="1078"/>
  <c r="BP1435" i="1078"/>
  <c r="BP1434" i="1078"/>
  <c r="BP1433" i="1078"/>
  <c r="BP1432" i="1078"/>
  <c r="BP1431" i="1078"/>
  <c r="BP1430" i="1078"/>
  <c r="BP1429" i="1078"/>
  <c r="BP1428" i="1078"/>
  <c r="BP1427" i="1078"/>
  <c r="BP1426" i="1078"/>
  <c r="BP1425" i="1078"/>
  <c r="BP1423" i="1078"/>
  <c r="BP1422" i="1078"/>
  <c r="BP1421" i="1078"/>
  <c r="BP1419" i="1078"/>
  <c r="BP1418" i="1078"/>
  <c r="BP1417" i="1078"/>
  <c r="BP1415" i="1078"/>
  <c r="BP1414" i="1078"/>
  <c r="BP1413" i="1078"/>
  <c r="BP1412" i="1078"/>
  <c r="BP1411" i="1078"/>
  <c r="BP1410" i="1078"/>
  <c r="BP1409" i="1078"/>
  <c r="AV1442" i="1078"/>
  <c r="AV1441" i="1078"/>
  <c r="AV1440" i="1078"/>
  <c r="AV1439" i="1078"/>
  <c r="AV1438" i="1078"/>
  <c r="AV1437" i="1078"/>
  <c r="AV1436" i="1078"/>
  <c r="AV1435" i="1078"/>
  <c r="AV1434" i="1078"/>
  <c r="AV1433" i="1078"/>
  <c r="AV1432" i="1078"/>
  <c r="AV1431" i="1078"/>
  <c r="AV1430" i="1078"/>
  <c r="AV1429" i="1078"/>
  <c r="AV1428" i="1078"/>
  <c r="AV1427" i="1078"/>
  <c r="AV1426" i="1078"/>
  <c r="AV1425" i="1078"/>
  <c r="AV1423" i="1078"/>
  <c r="AV1422" i="1078"/>
  <c r="AV1421" i="1078"/>
  <c r="AV1419" i="1078"/>
  <c r="AV1418" i="1078"/>
  <c r="AV1417" i="1078"/>
  <c r="AV1415" i="1078"/>
  <c r="AV1414" i="1078"/>
  <c r="AV1413" i="1078"/>
  <c r="AV1412" i="1078"/>
  <c r="AV1411" i="1078"/>
  <c r="AV1410" i="1078"/>
  <c r="AV1409" i="1078"/>
  <c r="M1015" i="1078" l="1"/>
  <c r="M1014" i="1078"/>
  <c r="M1013" i="1078"/>
  <c r="M1012" i="1078"/>
  <c r="M1011" i="1078"/>
  <c r="M1010" i="1078"/>
  <c r="M1009" i="1078"/>
  <c r="M1008" i="1078"/>
  <c r="M1007" i="1078"/>
  <c r="M1006" i="1078"/>
  <c r="M1005" i="1078"/>
  <c r="M1004" i="1078"/>
  <c r="M1003" i="1078"/>
  <c r="M1002" i="1078"/>
  <c r="M1001" i="1078"/>
  <c r="M1000" i="1078"/>
  <c r="M999" i="1078"/>
  <c r="M996" i="1078"/>
  <c r="M995" i="1078"/>
  <c r="M994" i="1078"/>
  <c r="M993" i="1078"/>
  <c r="M992" i="1078"/>
  <c r="M991" i="1078"/>
  <c r="M990" i="1078"/>
  <c r="M989" i="1078"/>
  <c r="M988" i="1078"/>
  <c r="M987" i="1078"/>
  <c r="M986" i="1078"/>
  <c r="M985" i="1078"/>
  <c r="M984" i="1078"/>
  <c r="M983" i="1078"/>
  <c r="M982" i="1078"/>
  <c r="M981" i="1078"/>
  <c r="M980" i="1078"/>
  <c r="M979" i="1078"/>
  <c r="M978" i="1078"/>
  <c r="M977" i="1078"/>
  <c r="M976" i="1078"/>
  <c r="M975" i="1078"/>
  <c r="M974" i="1078"/>
  <c r="M973" i="1078"/>
  <c r="M972" i="1078"/>
  <c r="M971" i="1078"/>
  <c r="M970" i="1078"/>
  <c r="M969" i="1078"/>
  <c r="M968" i="1078"/>
  <c r="M967" i="1078"/>
  <c r="M966" i="1078"/>
  <c r="M965" i="1078"/>
  <c r="M964" i="1078"/>
  <c r="M963" i="1078"/>
  <c r="M962" i="1078"/>
  <c r="M961" i="1078"/>
  <c r="M960" i="1078"/>
  <c r="M959" i="1078"/>
  <c r="M958" i="1078"/>
  <c r="M955" i="1078"/>
  <c r="M954" i="1078"/>
  <c r="M953" i="1078"/>
  <c r="M952" i="1078"/>
  <c r="M951" i="1078"/>
  <c r="M950" i="1078"/>
  <c r="M949" i="1078"/>
  <c r="M948" i="1078"/>
  <c r="M947" i="1078"/>
  <c r="M946" i="1078"/>
  <c r="M945" i="1078"/>
  <c r="M944" i="1078"/>
  <c r="M943" i="1078"/>
  <c r="M942" i="1078"/>
  <c r="M941" i="1078"/>
  <c r="M940" i="1078"/>
  <c r="M939" i="1078"/>
  <c r="M938" i="1078"/>
  <c r="M937" i="1078"/>
  <c r="M936" i="1078"/>
  <c r="M935" i="1078"/>
  <c r="M934" i="1078"/>
  <c r="M933" i="1078"/>
  <c r="M932" i="1078"/>
  <c r="M931" i="1078"/>
  <c r="M930" i="1078"/>
  <c r="M929" i="1078"/>
  <c r="M928" i="1078"/>
  <c r="M927" i="1078"/>
  <c r="M926" i="1078"/>
  <c r="M925" i="1078"/>
  <c r="M924" i="1078"/>
  <c r="X617" i="1078"/>
  <c r="X616" i="1078"/>
  <c r="X615" i="1078"/>
  <c r="X614" i="1078"/>
  <c r="X613" i="1078"/>
  <c r="X612" i="1078"/>
  <c r="X611" i="1078"/>
  <c r="X610" i="1078"/>
  <c r="X609" i="1078"/>
  <c r="X608" i="1078"/>
  <c r="X607" i="1078"/>
  <c r="X606" i="1078"/>
  <c r="X605" i="1078"/>
  <c r="X604" i="1078"/>
  <c r="X603" i="1078"/>
  <c r="X602" i="1078"/>
  <c r="X601" i="1078"/>
  <c r="X600" i="1078"/>
  <c r="X599" i="1078"/>
  <c r="X598" i="1078"/>
  <c r="X597" i="1078"/>
  <c r="X596" i="1078"/>
  <c r="X595" i="1078"/>
  <c r="X594" i="1078"/>
  <c r="X593" i="1078"/>
  <c r="X592" i="1078"/>
  <c r="AJ258" i="1071" l="1"/>
  <c r="AJ257" i="1071"/>
  <c r="AJ256" i="1071"/>
  <c r="AJ255" i="1071"/>
  <c r="Z1714" i="1066" l="1"/>
  <c r="Z1713" i="1066"/>
  <c r="Z1712" i="1066"/>
  <c r="Z1710" i="1066"/>
  <c r="Z1709" i="1066"/>
  <c r="Z1708" i="1066"/>
  <c r="Z1707" i="1066"/>
  <c r="Z1706" i="1066"/>
  <c r="Z1705" i="1066"/>
  <c r="Z1704" i="1066"/>
  <c r="Z1703" i="1066"/>
  <c r="Z1702" i="1066"/>
  <c r="Z1701" i="1066"/>
  <c r="Z1700" i="1066"/>
  <c r="Z1699" i="1066"/>
  <c r="Z1698" i="1066"/>
  <c r="Z1697" i="1066"/>
  <c r="AX672" i="1065" l="1"/>
  <c r="AX674" i="1065"/>
  <c r="D668" i="1065"/>
  <c r="BE289" i="1065"/>
  <c r="BE288" i="1065"/>
  <c r="BE287" i="1065"/>
  <c r="BE285" i="1065"/>
  <c r="BE284" i="1065"/>
  <c r="BE283" i="1065"/>
  <c r="D279" i="1065"/>
  <c r="D278" i="1065"/>
  <c r="D277" i="1065"/>
  <c r="AX265" i="1065"/>
  <c r="AX264" i="1065"/>
  <c r="AX262" i="1065"/>
  <c r="AX261" i="1065"/>
  <c r="D257" i="1065"/>
  <c r="D256" i="1065"/>
  <c r="D607" i="1059" l="1"/>
  <c r="D467" i="1064" l="1"/>
  <c r="D466" i="1064"/>
  <c r="D465" i="1064"/>
  <c r="D464" i="1064"/>
  <c r="D463" i="1064"/>
  <c r="D462" i="1064"/>
  <c r="D461" i="1064"/>
  <c r="D459" i="1064"/>
  <c r="D458" i="1064"/>
  <c r="D457" i="1064"/>
  <c r="D456" i="1064"/>
  <c r="D455" i="1064"/>
  <c r="D454" i="1064"/>
  <c r="D453" i="1064"/>
  <c r="D390" i="1064"/>
  <c r="D389" i="1064"/>
  <c r="D388" i="1064"/>
  <c r="D387" i="1064"/>
  <c r="D386" i="1064"/>
  <c r="D385" i="1064"/>
  <c r="D384" i="1064"/>
  <c r="D435" i="1064"/>
  <c r="D434" i="1064"/>
  <c r="D433" i="1064"/>
  <c r="D432" i="1064"/>
  <c r="D431" i="1064"/>
  <c r="D430" i="1064"/>
  <c r="D427" i="1064"/>
  <c r="D426" i="1064"/>
  <c r="D425" i="1064"/>
  <c r="D424" i="1064"/>
  <c r="D423" i="1064"/>
  <c r="D422" i="1064"/>
  <c r="D429" i="1064"/>
  <c r="D421" i="1064"/>
  <c r="D609" i="1059" l="1"/>
  <c r="D582" i="1059"/>
  <c r="D255" i="1048" l="1"/>
  <c r="D256" i="1048"/>
  <c r="D257" i="1048"/>
  <c r="D258" i="1048"/>
  <c r="D286" i="1048"/>
  <c r="D287" i="1048"/>
  <c r="D288" i="1048"/>
  <c r="D289" i="1048"/>
  <c r="D636" i="1047" l="1"/>
  <c r="D611" i="1047"/>
  <c r="AF453" i="1047"/>
  <c r="AF452" i="1047"/>
  <c r="AF451" i="1047"/>
  <c r="AF450" i="1047"/>
  <c r="D687" i="1045" l="1"/>
  <c r="D685" i="1045"/>
  <c r="D660" i="1045"/>
  <c r="D870" i="1043" l="1"/>
  <c r="D868" i="1043"/>
  <c r="D843" i="1043"/>
  <c r="D127" i="1043" l="1"/>
  <c r="D125" i="1043"/>
  <c r="D100" i="1043"/>
  <c r="D249" i="1035" l="1"/>
  <c r="D248" i="1035"/>
  <c r="D247" i="1035"/>
  <c r="D246" i="1035"/>
  <c r="D245" i="1035"/>
  <c r="D244" i="1035"/>
  <c r="D243" i="1035"/>
  <c r="D225" i="1035"/>
  <c r="D224" i="1035"/>
  <c r="D223" i="1035"/>
  <c r="D222" i="1035"/>
  <c r="D221" i="1035"/>
  <c r="D220" i="1035"/>
  <c r="D219" i="1035"/>
  <c r="D145" i="1035" l="1"/>
  <c r="D126" i="1035"/>
  <c r="D125" i="1035"/>
  <c r="D124" i="1035"/>
  <c r="D123" i="1035"/>
  <c r="D122" i="1035"/>
  <c r="D121" i="1035"/>
  <c r="D120" i="1035"/>
  <c r="D119" i="1035"/>
  <c r="D1013" i="1030" l="1"/>
  <c r="D1012" i="1030"/>
  <c r="D1011" i="1030"/>
  <c r="D2176" i="1029" l="1"/>
  <c r="D2174" i="1029"/>
  <c r="D2135" i="1029"/>
  <c r="D1638" i="1029" l="1"/>
  <c r="D1637" i="1029"/>
  <c r="D1636" i="1029"/>
  <c r="D1635" i="1029"/>
  <c r="D1634" i="1029"/>
  <c r="D1633" i="1029"/>
  <c r="D1632" i="1029"/>
  <c r="D1631" i="1029"/>
  <c r="D1630" i="1029"/>
  <c r="D1629" i="1029"/>
  <c r="D1628" i="1029"/>
  <c r="D1627" i="1029"/>
  <c r="AG423" i="1029" l="1"/>
  <c r="AG422" i="1029"/>
  <c r="AG421" i="1029"/>
  <c r="AG420" i="1029"/>
  <c r="AG419" i="1029"/>
  <c r="AG418" i="1029"/>
  <c r="AG417" i="1029"/>
  <c r="AG416" i="1029"/>
  <c r="AG415" i="1029"/>
  <c r="AG414" i="1029"/>
  <c r="AG413" i="1029"/>
  <c r="V331" i="1011" l="1"/>
  <c r="V332" i="1011"/>
  <c r="V333" i="1011"/>
  <c r="V334" i="1011"/>
  <c r="V335" i="1011"/>
  <c r="V336" i="1011"/>
  <c r="V337" i="1011"/>
  <c r="V338" i="1011"/>
  <c r="V339" i="1011"/>
  <c r="V340" i="1011"/>
  <c r="V341" i="1011"/>
  <c r="V342" i="1011"/>
  <c r="V343" i="1011"/>
  <c r="V344" i="1011"/>
  <c r="V345" i="1011"/>
  <c r="V346" i="1011"/>
  <c r="V347" i="1011"/>
  <c r="D714" i="1005" l="1"/>
  <c r="D712" i="1005"/>
  <c r="D687" i="1005"/>
  <c r="D282" i="1000" l="1"/>
  <c r="D280" i="1000"/>
  <c r="D241" i="1000"/>
  <c r="D138" i="1000"/>
  <c r="D137" i="1000"/>
  <c r="D134" i="1000"/>
  <c r="D133" i="1000"/>
  <c r="D91" i="1000"/>
  <c r="D90" i="1000"/>
  <c r="D136" i="1000"/>
  <c r="D132" i="1000"/>
  <c r="D89" i="1000"/>
  <c r="D124" i="984" l="1"/>
  <c r="D125" i="984"/>
  <c r="D126" i="984"/>
  <c r="D127" i="984"/>
  <c r="D129" i="984"/>
  <c r="D130" i="984"/>
  <c r="D131" i="984"/>
  <c r="D132" i="984"/>
  <c r="D96" i="984"/>
  <c r="D95" i="984"/>
  <c r="D94" i="984"/>
  <c r="D93" i="984"/>
</calcChain>
</file>

<file path=xl/sharedStrings.xml><?xml version="1.0" encoding="utf-8"?>
<sst xmlns="http://schemas.openxmlformats.org/spreadsheetml/2006/main" count="23851" uniqueCount="5563">
  <si>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</si>
  <si>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</si>
  <si>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</si>
  <si>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</si>
  <si>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</si>
  <si>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</si>
  <si>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</si>
  <si>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</si>
  <si>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</si>
  <si>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</si>
  <si>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</si>
  <si>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</si>
  <si>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</si>
  <si>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</si>
  <si>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</si>
  <si>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</si>
  <si>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</si>
  <si>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</si>
  <si>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</si>
  <si>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</si>
  <si>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</si>
  <si>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</si>
  <si>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</si>
  <si>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</si>
  <si>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</si>
  <si>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</si>
  <si>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</si>
  <si>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</si>
  <si>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</si>
  <si>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</si>
  <si>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</si>
  <si>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</si>
  <si>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</si>
  <si>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</si>
  <si>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</si>
  <si>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</si>
  <si>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</si>
  <si>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</si>
  <si>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</si>
  <si>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</si>
  <si>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</si>
  <si>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</si>
  <si>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</si>
  <si>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</si>
  <si>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</si>
  <si>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</si>
  <si>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</si>
  <si>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</si>
  <si>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</si>
  <si>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</si>
  <si>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</si>
  <si>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</si>
  <si>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</si>
  <si>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</si>
  <si>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</si>
  <si>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</si>
  <si>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</si>
  <si>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</si>
  <si>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</si>
  <si>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</si>
  <si>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</si>
  <si>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</si>
  <si>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</si>
  <si>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</si>
  <si>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</si>
  <si>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</si>
  <si>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</si>
  <si>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</si>
  <si>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</si>
  <si>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</si>
  <si>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</si>
  <si>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</si>
  <si>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</si>
  <si>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</si>
  <si>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</si>
  <si>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</si>
  <si>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</si>
  <si>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</si>
  <si>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</si>
  <si>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</si>
  <si>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</si>
  <si>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</si>
  <si>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</si>
  <si>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</si>
  <si>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</si>
  <si>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</si>
  <si>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</si>
  <si>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</si>
  <si>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</si>
  <si>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</si>
  <si>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</si>
  <si>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</si>
  <si>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</si>
  <si>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</si>
  <si>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</si>
  <si>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</si>
  <si>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</si>
  <si>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</si>
  <si>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</si>
  <si>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</si>
  <si>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</si>
  <si>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</si>
  <si>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</si>
  <si>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</si>
  <si>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</si>
  <si>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</si>
  <si>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</si>
  <si>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</si>
  <si>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</si>
  <si>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</si>
  <si>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</si>
  <si>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</si>
  <si>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</si>
  <si>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</si>
  <si>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</si>
  <si>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</si>
  <si>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</si>
  <si>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</si>
  <si>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</si>
  <si>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</si>
  <si>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</si>
  <si>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</si>
  <si>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</si>
  <si>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</si>
  <si>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</si>
  <si>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</si>
  <si>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</si>
  <si>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</si>
  <si>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</si>
  <si>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</si>
  <si>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</si>
  <si>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</si>
  <si>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</si>
  <si>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</si>
  <si>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</si>
  <si>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</si>
  <si>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</si>
  <si>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</si>
  <si>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</si>
  <si>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</si>
  <si>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</si>
  <si>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</si>
  <si>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</si>
  <si>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</si>
  <si>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</si>
  <si>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</si>
  <si>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</si>
  <si>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</si>
  <si>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</si>
  <si>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</si>
  <si>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</si>
  <si>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</si>
  <si>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</si>
  <si>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</si>
  <si>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</si>
  <si>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</si>
  <si>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</si>
  <si>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</si>
  <si>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</si>
  <si>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</si>
  <si>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</si>
  <si>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</si>
  <si>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</si>
  <si>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</si>
  <si>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</si>
  <si>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</si>
  <si>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</si>
  <si>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</si>
  <si>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</si>
  <si>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</si>
  <si>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</si>
  <si>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</si>
  <si>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</si>
  <si>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</si>
  <si>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</si>
  <si>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</si>
  <si>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</si>
  <si>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</si>
  <si>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</si>
  <si>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</si>
  <si>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</si>
  <si>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</si>
  <si>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</si>
  <si>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</si>
  <si>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</si>
  <si>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</si>
  <si>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</si>
  <si>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</si>
  <si>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</si>
  <si>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</si>
  <si>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</si>
  <si>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</si>
  <si>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</si>
  <si>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</si>
  <si>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</si>
  <si>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</si>
  <si>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</si>
  <si>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</si>
  <si>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</si>
  <si>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</si>
  <si>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</si>
  <si>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</si>
  <si>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</si>
  <si>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</si>
  <si>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</si>
  <si>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</si>
  <si>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</si>
  <si>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</si>
  <si>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</si>
  <si>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</si>
  <si>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</si>
  <si>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</si>
  <si>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</si>
  <si>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</si>
  <si>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</si>
  <si>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</si>
  <si>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</si>
  <si>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</si>
  <si>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</si>
  <si>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</si>
  <si>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</si>
  <si>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</si>
  <si>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</si>
  <si>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</si>
  <si>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</si>
  <si>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</si>
  <si>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</si>
  <si>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</si>
  <si>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</si>
  <si>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</si>
  <si>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</si>
  <si>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</si>
  <si>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</si>
  <si>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</si>
  <si>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</si>
  <si>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</si>
  <si>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</si>
  <si>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</si>
  <si>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</si>
  <si>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</si>
  <si>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</si>
  <si>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</si>
  <si>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</si>
  <si>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</si>
  <si>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</si>
  <si>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</si>
  <si>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</si>
  <si>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</si>
  <si>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</si>
  <si>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</si>
  <si>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</si>
  <si>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</si>
  <si>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</si>
  <si>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</si>
  <si>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</si>
  <si>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</si>
  <si>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</si>
  <si>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</si>
  <si>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</si>
  <si>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</si>
  <si>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</si>
  <si>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</si>
  <si>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</si>
  <si>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</si>
  <si>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</si>
  <si>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</si>
  <si>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</si>
  <si>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</si>
  <si>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</si>
  <si>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</si>
  <si>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</si>
  <si>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</si>
  <si>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</si>
  <si>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</si>
  <si>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</si>
  <si>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</si>
  <si>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</si>
  <si>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</si>
  <si>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</si>
  <si>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</si>
  <si>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</si>
  <si>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</si>
  <si>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</si>
  <si>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</si>
  <si>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</si>
  <si>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</si>
  <si>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</si>
  <si>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</si>
  <si>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</si>
  <si>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</si>
  <si>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</si>
  <si>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</si>
  <si>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</si>
  <si>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</si>
  <si>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</si>
  <si>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</si>
  <si>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</si>
  <si>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</si>
  <si>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</si>
  <si>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</si>
  <si>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</si>
  <si>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</si>
  <si>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</si>
  <si>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</si>
  <si>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</si>
  <si>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</si>
  <si>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</si>
  <si>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</si>
  <si>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</si>
  <si>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</si>
  <si>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</si>
  <si>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</si>
  <si>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</si>
  <si>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</si>
  <si>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</si>
  <si>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</si>
  <si>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</si>
  <si>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</si>
  <si>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</si>
  <si>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</si>
  <si>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</si>
  <si>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</si>
  <si>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</si>
  <si>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</si>
  <si>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</si>
  <si>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</si>
  <si>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</si>
  <si>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</si>
  <si>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</si>
  <si>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</si>
  <si>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</si>
  <si>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</si>
  <si>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</si>
  <si>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</si>
  <si>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</si>
  <si>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</si>
  <si>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</si>
  <si>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</si>
  <si>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</si>
  <si>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</si>
  <si>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</si>
  <si>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select a.IdOPLCalculation, a.OPLCalculationNumber,</t>
  </si>
  <si>
    <t>select a.IdOPLAgreement, a.AgreementNumber,</t>
  </si>
  <si>
    <t>default</t>
  </si>
  <si>
    <t>invoice amount for type cbrd</t>
  </si>
  <si>
    <t>P0270362</t>
  </si>
  <si>
    <t>New</t>
  </si>
  <si>
    <t>DSF - Confins Application Support (OS21414)</t>
  </si>
  <si>
    <t>MemoNumber</t>
  </si>
  <si>
    <t>a.IsValid, a.IsDraft</t>
  </si>
  <si>
    <t>from (</t>
  </si>
  <si>
    <t>) x</t>
  </si>
  <si>
    <t>Update from IM, CM, SM, UH, DH, to All ISM Member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</si>
  <si>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</si>
  <si>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</si>
  <si>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</si>
  <si>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</si>
  <si>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</si>
  <si>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</si>
  <si>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</si>
  <si>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</si>
  <si>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</si>
  <si>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</si>
  <si>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</si>
  <si>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(</t>
  </si>
  <si>
    <t>InvoiceNoInstalment</t>
  </si>
  <si>
    <t>TB_MGT_DailyRecordCar</t>
  </si>
  <si>
    <t>left join (</t>
  </si>
  <si>
    <t>) y</t>
  </si>
  <si>
    <t>0001022/4/01/04/2022</t>
  </si>
  <si>
    <t>or</t>
  </si>
  <si>
    <t>Position</t>
  </si>
  <si>
    <t>from TB_MGT_DailyRecordCar a</t>
  </si>
  <si>
    <t>Service Name</t>
  </si>
  <si>
    <t>Service Request No</t>
  </si>
  <si>
    <t>b.IdSupplier,</t>
  </si>
  <si>
    <t>TB_MGT_DailyRecordCarHistory</t>
  </si>
  <si>
    <t>on a.OPLCalculationNumber = e.OPLCalculationNumber</t>
  </si>
  <si>
    <t>on e.IdOPLQuotation = f.IdOPLQuotation</t>
  </si>
  <si>
    <t>on f.IdTb_MKT_SKD = g.IdTb_MKT_SKD</t>
  </si>
  <si>
    <t>select x.*, y.*</t>
  </si>
  <si>
    <t>join Product e</t>
  </si>
  <si>
    <t>a.IdOPLAgreement, a.AgreementNumber,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</si>
  <si>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</si>
  <si>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</si>
  <si>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</si>
  <si>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</si>
  <si>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</si>
  <si>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</si>
  <si>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</si>
  <si>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</si>
  <si>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</si>
  <si>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</si>
  <si>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</si>
  <si>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</si>
  <si>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</si>
  <si>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</si>
  <si>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</si>
  <si>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</si>
  <si>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</si>
  <si>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</si>
  <si>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</si>
  <si>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</si>
  <si>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</si>
  <si>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</si>
  <si>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</si>
  <si>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</si>
  <si>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</si>
  <si>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</si>
  <si>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</si>
  <si>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</si>
  <si>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</si>
  <si>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</si>
  <si>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</si>
  <si>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</si>
  <si>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</si>
  <si>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</si>
  <si>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</si>
  <si>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</si>
  <si>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</si>
  <si>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</si>
  <si>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</si>
  <si>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</si>
  <si>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</si>
  <si>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</si>
  <si>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</si>
  <si>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</si>
  <si>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</si>
  <si>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</si>
  <si>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</si>
  <si>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</si>
  <si>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</si>
  <si>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on a.idtb_bil_payschedule = b.idtb_bil_payschedule</t>
  </si>
  <si>
    <t>Chintya Kristi Manurung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</si>
  <si>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</si>
  <si>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</si>
  <si>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</si>
  <si>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</si>
  <si>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</si>
  <si>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</si>
  <si>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</si>
  <si>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</si>
  <si>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</si>
  <si>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a.MonthlyInstallmentAmount</t>
  </si>
  <si>
    <t>from Product a</t>
  </si>
  <si>
    <t>b.IdUObjLease,</t>
  </si>
  <si>
    <t>join OPLAgreement b</t>
  </si>
  <si>
    <t>from Customer a</t>
  </si>
  <si>
    <t>Ratna Susantri Siahaan</t>
  </si>
  <si>
    <t>0000694/4/08/08/2022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</si>
  <si>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</si>
  <si>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</si>
  <si>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</si>
  <si>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</si>
  <si>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</si>
  <si>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</si>
  <si>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</si>
  <si>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</si>
  <si>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--or</t>
  </si>
  <si>
    <t>Lucy Germima Wilson</t>
  </si>
  <si>
    <t>Jakarta Head Office</t>
  </si>
  <si>
    <t>b.Remarks uChassisNumber, b.EngineNumber uEngineNumber,</t>
  </si>
  <si>
    <t>c.PoliceNumber, c.PoliceNumberAct</t>
  </si>
  <si>
    <t>left join</t>
  </si>
  <si>
    <t>0000154/4/04/06/2022</t>
  </si>
  <si>
    <t>Kristiani Claudia Andjani</t>
  </si>
  <si>
    <t>Request Bu Dea</t>
  </si>
  <si>
    <t>a.createddate, a.isread,</t>
  </si>
  <si>
    <t>c.PaymentSchedule,</t>
  </si>
  <si>
    <t>c.BillingAmt, c.ExpectationCollectionAmount, c.CollectionAmt,</t>
  </si>
  <si>
    <t>c.VATAmt, c.PPHAmt,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</si>
  <si>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</si>
  <si>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</si>
  <si>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Joni Irwanto</t>
  </si>
  <si>
    <t>Revise Invoice</t>
  </si>
  <si>
    <t>à</t>
  </si>
  <si>
    <t>join Product d</t>
  </si>
  <si>
    <t>on c.IdProduct = d.IdProduct</t>
  </si>
  <si>
    <t>on b.IdOPLQuotation = c.IdOPLQuotation</t>
  </si>
  <si>
    <t>year(a.ModelYear) ModelYear</t>
  </si>
  <si>
    <t>ProductCode</t>
  </si>
  <si>
    <t>S0295191</t>
  </si>
  <si>
    <t>Eform 231897 - Registrasi Vendor Master Registrasi PT Gemilang Abadi Sashana - No. Vendor 10003193</t>
  </si>
  <si>
    <t>--c.StartKEUR, c.EndKEUR,</t>
  </si>
  <si>
    <t>Eform</t>
  </si>
  <si>
    <t>EForm</t>
  </si>
  <si>
    <t>order by b.endperiod;</t>
  </si>
  <si>
    <t>order by a.SKDNo;</t>
  </si>
  <si>
    <t>from Tb_OPL_Unit a</t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</si>
  <si>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</si>
  <si>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t>on a.IdOPLAgreement = f.IdOPLAgreement</t>
  </si>
  <si>
    <t>3</t>
  </si>
  <si>
    <t>select distinct</t>
  </si>
  <si>
    <t>a.CreatedBy,</t>
  </si>
  <si>
    <t>delete from Tb_MTN_Monschdl</t>
  </si>
  <si>
    <t>ChassisNumber</t>
  </si>
  <si>
    <t>EngineNumber</t>
  </si>
  <si>
    <t>--and b.[Type] = 'Unit'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</si>
  <si>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</si>
  <si>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</si>
  <si>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Operating Lease Marketing</t>
  </si>
  <si>
    <t>Nurul Farah Dianti</t>
  </si>
  <si>
    <t>select b.AgreementNumber, a.IdTb_MGT_UnitPrep,</t>
  </si>
  <si>
    <t>a.PONumber,</t>
  </si>
  <si>
    <t>a.BASTActualDate,</t>
  </si>
  <si>
    <t>a.RemarksSys</t>
  </si>
  <si>
    <t>from Tb_MGT_UnitPrep a</t>
  </si>
  <si>
    <t>update Tb_MGT_UnitPrep</t>
  </si>
  <si>
    <t>on x.AgreementNumber = y.AgreementNumber</t>
  </si>
  <si>
    <t>and x.bChassisNumber = y.oChassisNumber</t>
  </si>
  <si>
    <t>and x.bEngineNumber = y.oEngineNumber</t>
  </si>
  <si>
    <t xml:space="preserve">Migrasi Data Kendaraan KRAMA YUDHA TIGA BERLIAN MOTORS. PT  #235280 </t>
  </si>
  <si>
    <t>S0296707</t>
  </si>
  <si>
    <t>S0296707 - Migrasi Data Kendaraan KRAMA YUDHA TIGA BERLIAN MOTORS. PT  #235280</t>
  </si>
  <si>
    <t>Migrasi Data Kendaraan KRAMA YUDHA TIGA BERLIAN MOTORS. PT  #235280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</si>
  <si>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</si>
  <si>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</si>
  <si>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</si>
  <si>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</si>
  <si>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Created Date</t>
  </si>
  <si>
    <t>Incidents: SDA_INCIDENTS_ASSIGNED (20 rows)</t>
  </si>
  <si>
    <t>select y.*, x.StartSTNK, x.EndSTNK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</si>
  <si>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</si>
  <si>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</si>
  <si>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</si>
  <si>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</si>
  <si>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</si>
  <si>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</si>
  <si>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</si>
  <si>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</si>
  <si>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--c.StartSTNK, c.EndSTNK,</t>
  </si>
  <si>
    <t>0000780/4/08/09/2022</t>
  </si>
  <si>
    <t>--(</t>
  </si>
  <si>
    <t>--);</t>
  </si>
  <si>
    <t>--and</t>
  </si>
  <si>
    <t>c.StartKEUR, c.EndKEUR,</t>
  </si>
  <si>
    <t>where a.invoicenoinstalment in (</t>
  </si>
  <si>
    <t>-- OLSS --</t>
  </si>
  <si>
    <t>order by c.EndPeriod;</t>
  </si>
  <si>
    <t>-- MFAPPL --</t>
  </si>
  <si>
    <t>IdProduct</t>
  </si>
  <si>
    <t>ModelName</t>
  </si>
  <si>
    <t>b.IdTb_MKT_SKD_Dtl, b.[Type],</t>
  </si>
  <si>
    <t>on a.SupplierMaintenance = c.IdSupplier</t>
  </si>
  <si>
    <t>join Supplier d</t>
  </si>
  <si>
    <t>on b.IdSupplier = d.IdSupplier</t>
  </si>
  <si>
    <t>DOUBLE WITH TICKET:</t>
  </si>
  <si>
    <t>S0298150 - Generate Memo 00145/COP/11/2022 Autorent Pelunasan 131-2020</t>
  </si>
  <si>
    <t>D:\OPERATION-OLS\CMDB-TICKETS\S0298150 - Generate Memo 00145COP112022 Autorent Pelunasan 131-2020</t>
  </si>
  <si>
    <t>20221026WED</t>
  </si>
  <si>
    <t>0000010/4/38/10/2022</t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</si>
  <si>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</si>
  <si>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t>DI-HANDLE OLEH PAK FAJAR</t>
  </si>
  <si>
    <t>0001164/4/01/10/2022</t>
  </si>
  <si>
    <t>--a.SupplierMaintenance,</t>
  </si>
  <si>
    <t>--c.SupplierCode, c.SupplierName, c.[Address],</t>
  </si>
  <si>
    <t>d.SupplierCode, d.SupplierName, d.[Address]</t>
  </si>
  <si>
    <t>Last 5 Similar Tickets:</t>
  </si>
  <si>
    <t>S0298285 - Mohon dibantu untuk no memo 00147/COP/11/2022 untuk Autorent pelunasan 177 agardapat generated memo dan PJB</t>
  </si>
  <si>
    <t>D:\OPERATION-OLS\CMDB-TICKETS\S0298285 - Mohon dibantu untuk no memo 00147COP112022 untuk Autorent pelunasan 177 agardapat generated memo dan PJB</t>
  </si>
  <si>
    <t>0000401/4/01/12/2019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</si>
  <si>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</si>
  <si>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</si>
  <si>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</si>
  <si>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</si>
  <si>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</si>
  <si>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</si>
  <si>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</si>
  <si>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</si>
  <si>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</si>
  <si>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</si>
  <si>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</si>
  <si>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</si>
  <si>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</si>
  <si>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20221103THU</t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</si>
  <si>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</si>
  <si>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</si>
  <si>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t>0000750/4/08/08/2022</t>
  </si>
  <si>
    <t>0000751/4/08/08/2022</t>
  </si>
  <si>
    <t>0000402/4/01/12/2019</t>
  </si>
  <si>
    <t>'0000326/4/01/08/2019',</t>
  </si>
  <si>
    <t>'0000327/4/01/08/2019',</t>
  </si>
  <si>
    <t>'0000350/4/01/09/2019',</t>
  </si>
  <si>
    <t>'0000500/4/01/07/2020',</t>
  </si>
  <si>
    <t>'0000977/4/01/03/2022',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</si>
  <si>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</si>
  <si>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</si>
  <si>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</si>
  <si>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</si>
  <si>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</si>
  <si>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</si>
  <si>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</si>
  <si>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0000977/4/01/03/2022</t>
  </si>
  <si>
    <t>0000285/4/01/05/2019</t>
  </si>
  <si>
    <t>--b.IdSupplier,</t>
  </si>
  <si>
    <t>Wawan Hermawan</t>
  </si>
  <si>
    <t>Incidents: SDA_INCIDENTS_ASSIGNED (28 rows)</t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</si>
  <si>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</si>
  <si>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</si>
  <si>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Migrasi Data MFAPPL ke OLSS</t>
  </si>
  <si>
    <t>239170</t>
  </si>
  <si>
    <t>S0299283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</si>
  <si>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</si>
  <si>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</si>
  <si>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</si>
  <si>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</si>
  <si>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</si>
  <si>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</si>
  <si>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</si>
  <si>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S0299283 - Migrasi Data MFAPPL ke OLSS</t>
  </si>
  <si>
    <t>Service Request S0299283 - RE: Migrasi Data MFAPPL ke OLSS</t>
  </si>
  <si>
    <t>D:\OPERATION-OLS\CMDB-TICKETS\S0299283 - Migrasi Data MFAPPL ke OLSS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</si>
  <si>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</si>
  <si>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</si>
  <si>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</si>
  <si>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</si>
  <si>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</si>
  <si>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</si>
  <si>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</si>
  <si>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</si>
  <si>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</si>
  <si>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</si>
  <si>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</si>
  <si>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</si>
  <si>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</si>
  <si>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</si>
  <si>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</si>
  <si>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</si>
  <si>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b.IdentityPoliceNumber,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</si>
  <si>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</si>
  <si>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</si>
  <si>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</si>
  <si>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</si>
  <si>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Incidents: SDA_INCIDENTS_ASSIGNED (19 rows)</t>
  </si>
  <si>
    <t>Model Name</t>
  </si>
  <si>
    <t>IdSupplier</t>
  </si>
  <si>
    <t>from Tb_BIL_InvoiceReceipt a</t>
  </si>
  <si>
    <t>IdTb_BIL_InvoiceReceipt</t>
  </si>
  <si>
    <t>IdTb_BIL_PayScheduleDtl</t>
  </si>
  <si>
    <t>update Tb_BIL_InvoiceReceipt</t>
  </si>
  <si>
    <t>IdTb_BIL_PayScheduleDtl = 0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</si>
  <si>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</si>
  <si>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</si>
  <si>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S0299804 - Update Memo 00149/COP/11/2022 Pelunasan 132-2020 dan Memo 00150/COP/11/2022 Pelunasan 179 Memo dan PJB Pelunasan Autorent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</si>
  <si>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</si>
  <si>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</si>
  <si>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EndPeriodDate</t>
  </si>
  <si>
    <t>NumberOfPayments</t>
  </si>
  <si>
    <t>a.NumberOfPayments,</t>
  </si>
  <si>
    <t>a.RemarksSys,</t>
  </si>
  <si>
    <t>20221104FRI</t>
  </si>
  <si>
    <t>RE: Service Request S0299283 - RE: Migrasi Data MFAPPL ke OLSS</t>
  </si>
  <si>
    <t>Incidents: SDA_INCIDENTS_ASSIGNED (26 rows)</t>
  </si>
  <si>
    <t>from Tb_DIS_AssetSelling a</t>
  </si>
  <si>
    <t>'0000750/4/08/08/2022',</t>
  </si>
  <si>
    <t>'0000751/4/08/08/2022'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</si>
  <si>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</si>
  <si>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</si>
  <si>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</si>
  <si>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</si>
  <si>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</si>
  <si>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</si>
  <si>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</si>
  <si>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</si>
  <si>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</si>
  <si>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</si>
  <si>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</si>
  <si>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</si>
  <si>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</si>
  <si>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</si>
  <si>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</si>
  <si>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</si>
  <si>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</si>
  <si>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</si>
  <si>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</si>
  <si>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</si>
  <si>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</si>
  <si>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</si>
  <si>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</si>
  <si>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</si>
  <si>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</si>
  <si>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</si>
  <si>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</si>
  <si>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</si>
  <si>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</si>
  <si>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</si>
  <si>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</si>
  <si>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</si>
  <si>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b.IdTb_MKT_SKD_Dtl, b.[Type], b.[Name], b.Qty, b.IdProduct,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</si>
  <si>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</si>
  <si>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</si>
  <si>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</si>
  <si>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</si>
  <si>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t>0000008/4/38/09/2022</t>
  </si>
  <si>
    <t>0000013/4/38/10/2022</t>
  </si>
  <si>
    <t>0000009/4/38/09/2022</t>
  </si>
  <si>
    <t>DSF - Operation Lease CR Support (OS21419)</t>
  </si>
  <si>
    <t>Isabela Isabela</t>
  </si>
  <si>
    <t>Adi Putra Nugraha</t>
  </si>
  <si>
    <t>0001020/4/01/04/2022</t>
  </si>
  <si>
    <t>) a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</si>
  <si>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</si>
  <si>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</si>
  <si>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</si>
  <si>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</si>
  <si>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</si>
  <si>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</si>
  <si>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</si>
  <si>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</si>
  <si>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</si>
  <si>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</si>
  <si>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</si>
  <si>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</si>
  <si>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</si>
  <si>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</si>
  <si>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</si>
  <si>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</si>
  <si>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</si>
  <si>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</si>
  <si>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</si>
  <si>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</si>
  <si>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</si>
  <si>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</si>
  <si>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</si>
  <si>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</si>
  <si>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</si>
  <si>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</si>
  <si>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</si>
  <si>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</si>
  <si>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</si>
  <si>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</si>
  <si>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</si>
  <si>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</si>
  <si>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</si>
  <si>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</si>
  <si>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</si>
  <si>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select a.IdTb_MKT_SKD, a.SKDNo, b.IdTb_MKT_SKD_Dtl,</t>
  </si>
  <si>
    <t>Staging invoice PT KTB 0000740/4/08/07/2022</t>
  </si>
  <si>
    <t>RE: Staging invoice PT KTB 0000740/4/08/07/2022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</si>
  <si>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</si>
  <si>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</si>
  <si>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</si>
  <si>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</si>
  <si>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</si>
  <si>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</si>
  <si>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</si>
  <si>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</si>
  <si>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</si>
  <si>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</si>
  <si>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</si>
  <si>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</si>
  <si>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</si>
  <si>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</si>
  <si>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</si>
  <si>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</si>
  <si>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</si>
  <si>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</si>
  <si>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</si>
  <si>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</si>
  <si>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</si>
  <si>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</si>
  <si>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</si>
  <si>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</si>
  <si>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</si>
  <si>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</si>
  <si>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</si>
  <si>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</si>
  <si>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</si>
  <si>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</si>
  <si>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</si>
  <si>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</si>
  <si>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</si>
  <si>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</si>
  <si>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</si>
  <si>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CreatedBy,</t>
  </si>
  <si>
    <t>CreatedDate,</t>
  </si>
  <si>
    <t>LastModifiedDate</t>
  </si>
  <si>
    <t>a.AgreementNumber,</t>
  </si>
  <si>
    <t>a.CreatedDate,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</si>
  <si>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</si>
  <si>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</si>
  <si>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</si>
  <si>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OLSS Workflow Task Assigment ITD Data Maintenance from Mirza Ardeana Dwita of Jakarta Head Office #243491</t>
  </si>
  <si>
    <t>StartDate</t>
  </si>
  <si>
    <t>EndDate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</si>
  <si>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</si>
  <si>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t>S0301837 - OLSS Workflow Task Assigment ITD Data Maintenance from Mirza Ardeana Dwita of Jakarta Head Office #243491</t>
  </si>
  <si>
    <t>join OPLAgreementDetails b</t>
  </si>
  <si>
    <t>update OPLAgreementDetails</t>
  </si>
  <si>
    <t>join Tb_MGT_UnitPrep b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</si>
  <si>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</si>
  <si>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</si>
  <si>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</si>
  <si>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</si>
  <si>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</si>
  <si>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</si>
  <si>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</si>
  <si>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</si>
  <si>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</si>
  <si>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</si>
  <si>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</si>
  <si>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</si>
  <si>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</si>
  <si>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</si>
  <si>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</si>
  <si>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</si>
  <si>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</si>
  <si>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</si>
  <si>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</si>
  <si>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a.LoginName + ' ' + b.BranchShortName as LoginName,</t>
  </si>
  <si>
    <t>a.IdUser,</t>
  </si>
  <si>
    <t>a.IdTb_OPL_Employee,</t>
  </si>
  <si>
    <t>b.IdTb_OPL_Branch</t>
  </si>
  <si>
    <t>on a.IdTb_OPL_Branch != b.IdTb_OPL_Branch</t>
  </si>
  <si>
    <t>Lokasi email</t>
  </si>
  <si>
    <t>Role</t>
  </si>
  <si>
    <t>b.[Type], b.[Name], b.Qty</t>
  </si>
  <si>
    <t>--c.SupplierName, c.[Address]</t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</si>
  <si>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</si>
  <si>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</si>
  <si>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</si>
  <si>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</si>
  <si>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</si>
  <si>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</si>
  <si>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</si>
  <si>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</si>
  <si>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</si>
  <si>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</si>
  <si>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</si>
  <si>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</si>
  <si>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t>Data Maintenance Supplier Unit PT Sukses Makmur (SKD 762/4/08)</t>
  </si>
  <si>
    <t>0000801/4/08/11/2022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</si>
  <si>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</si>
  <si>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t>order by count(1) desc;</t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</si>
  <si>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</si>
  <si>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</si>
  <si>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</si>
  <si>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</si>
  <si>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a.StartPeriodDate, a.EndPeriodDate,</t>
  </si>
  <si>
    <t>a.Remarks, a.LastModifiedBy, a.LastModifiedDate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</si>
  <si>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</si>
  <si>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</si>
  <si>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</si>
  <si>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</si>
  <si>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</si>
  <si>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</si>
  <si>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</si>
  <si>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</si>
  <si>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</si>
  <si>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</si>
  <si>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Diyan Ayu Farachwati</t>
  </si>
  <si>
    <t>No Mesin</t>
  </si>
  <si>
    <t>No Polisi</t>
  </si>
  <si>
    <t>0000555/4/10/11/2022</t>
  </si>
  <si>
    <t>Incidents: SDA_INCIDENTS_ASSIGNED (13 rows)</t>
  </si>
  <si>
    <t>IdentityPoliceNumber</t>
  </si>
  <si>
    <t>0000864/4/08/11/2022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</si>
  <si>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</si>
  <si>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</si>
  <si>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</si>
  <si>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S0303383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</si>
  <si>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</si>
  <si>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</si>
  <si>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0001179/4/01/09/2022</t>
  </si>
  <si>
    <t>0001178/4/01/09/2022</t>
  </si>
  <si>
    <t>CR Logo baru untuk perubahan pada kop invoice &amp; kwitansi sewa OPL</t>
  </si>
  <si>
    <t>--x.bPoliceNumber = y.PoliceNumber)</t>
  </si>
  <si>
    <t>--x.bPoliceNumber = y.PoliceNumberAct</t>
  </si>
  <si>
    <t>where a.agreementnumber in (</t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</si>
  <si>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</si>
  <si>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</si>
  <si>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</si>
  <si>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</si>
  <si>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</si>
  <si>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</si>
  <si>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</si>
  <si>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</si>
  <si>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</si>
  <si>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</si>
  <si>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</si>
  <si>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</si>
  <si>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</si>
  <si>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</si>
  <si>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</si>
  <si>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</si>
  <si>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</si>
  <si>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t>a.StartPeriodDate, a.EndPeriodDate</t>
  </si>
  <si>
    <t>Staging Invoice</t>
  </si>
  <si>
    <t>Year</t>
  </si>
  <si>
    <t xml:space="preserve">    select a.*</t>
  </si>
  <si>
    <t xml:space="preserve">    )</t>
  </si>
  <si>
    <t>Joko Mulyanto</t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</si>
  <si>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</si>
  <si>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t>S0304193</t>
  </si>
  <si>
    <t>FARDHAN DWIKY GARNIDA</t>
  </si>
  <si>
    <t>Request Data Asset Returned by Customer OPL Periode 01 April 2021 to 31 October 2022</t>
  </si>
  <si>
    <t>Incidents: SDA_INCIDENTS_ASSIGNED (24 rows)</t>
  </si>
  <si>
    <t>S0304324 - Revisi Bulan pada Nomor Kontrak #247814</t>
  </si>
  <si>
    <t>0000872/4/08/12/2022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</si>
  <si>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</si>
  <si>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</si>
  <si>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</si>
  <si>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</si>
  <si>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</si>
  <si>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</si>
  <si>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</si>
  <si>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</si>
  <si>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</si>
  <si>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</si>
  <si>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</si>
  <si>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</si>
  <si>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</si>
  <si>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</si>
  <si>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</si>
  <si>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</si>
  <si>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where a.AgreementNumber = '0001164/4/01/10/2022';</t>
  </si>
  <si>
    <t>b.IdTb_MGT_UnitPrep, b.BASTActualDate,</t>
  </si>
  <si>
    <t>Kode model kendaraan tidak ada di master data Confins</t>
  </si>
  <si>
    <t>Revisi Bulan pada Nomor Kontrak #247814</t>
  </si>
  <si>
    <t>S0304324</t>
  </si>
  <si>
    <t>Andreina Amidia</t>
  </si>
  <si>
    <t>S0304327</t>
  </si>
  <si>
    <t>0001200/4/01/12/2022</t>
  </si>
  <si>
    <t>order by a.endperiod;</t>
  </si>
  <si>
    <t>Revisi Data Maintenance Supplier Karoseri di OLSS</t>
  </si>
  <si>
    <t>Syarif Hidayat</t>
  </si>
  <si>
    <t>S0305045</t>
  </si>
  <si>
    <t>Revisi Quantity in Agreement #251920</t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</si>
  <si>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</si>
  <si>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t>S0305155</t>
  </si>
  <si>
    <t>#251495 - Data Maintenance - Revise End Contract OLSS</t>
  </si>
  <si>
    <t>b.isread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</si>
  <si>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</si>
  <si>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</si>
  <si>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</si>
  <si>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rPr>
        <b/>
        <sz val="11"/>
        <color rgb="FFFF0000"/>
        <rFont val="Calibri"/>
        <family val="2"/>
        <scheme val="minor"/>
      </rPr>
      <t>20221221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</si>
  <si>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</si>
  <si>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</si>
  <si>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</si>
  <si>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</si>
  <si>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</si>
  <si>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</si>
  <si>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</si>
  <si>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t>on a.IdSupplier = b.IdSupplier</t>
  </si>
  <si>
    <t>0000849/4/08/11/2022</t>
  </si>
  <si>
    <t>0000851/4/08/11/2022</t>
  </si>
  <si>
    <t>S0305221 - Mohon dibantu untuk Generated memo dan PJB autorent pelunasan 180</t>
  </si>
  <si>
    <t>D:\OPERATION-OLS\CMDB-TICKETS\S0305221 - Mohon dibantu untuk Generated memo dan PJB autorent pelunasan 180</t>
  </si>
  <si>
    <t>Incidents: SDA_INCIDENTS_ASSIGNED (18 rows)</t>
  </si>
  <si>
    <t>S0305236</t>
  </si>
  <si>
    <t>Revisi Data Kendaraan #252554</t>
  </si>
  <si>
    <t>D:\OPERATION-OLS\CMDB-TICKETS\S0299804 - Update Memo 00149COP112022 dan Memo 00150COP112022</t>
  </si>
  <si>
    <t>20221114MON</t>
  </si>
  <si>
    <t>select --a.agreementnumber,</t>
  </si>
  <si>
    <t>select --a.AgreementNumber,</t>
  </si>
  <si>
    <t>b.startperiod, b.endperiod,</t>
  </si>
  <si>
    <t>b.createddate, c.invoicenoinstalment,</t>
  </si>
  <si>
    <t>c.StartPeriod, c.EndPeriod,</t>
  </si>
  <si>
    <t>c.CreatedDate, d.InvoiceNoInstalment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</si>
  <si>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</si>
  <si>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</si>
  <si>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</si>
  <si>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</si>
  <si>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</si>
  <si>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</si>
  <si>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</si>
  <si>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</si>
  <si>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</si>
  <si>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</si>
  <si>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</si>
  <si>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</si>
  <si>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</si>
  <si>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Report Approval</t>
  </si>
  <si>
    <t>00155/AUC/11/2022</t>
  </si>
  <si>
    <t>00017/RPT/AUC/11/2022</t>
  </si>
  <si>
    <t>ReportNumber</t>
  </si>
  <si>
    <t>S0305295</t>
  </si>
  <si>
    <t>S0305295 - Report Approval</t>
  </si>
  <si>
    <t>S0305310</t>
  </si>
  <si>
    <t>Update data keur (No Budget Registrasi)</t>
  </si>
  <si>
    <t>'0000330/4/01/08/2019'</t>
  </si>
  <si>
    <t>and a.isread is null</t>
  </si>
  <si>
    <t>D:\OPERATION-OLS\CMDB-TICKETS\S0305295 - Report Approval</t>
  </si>
  <si>
    <t>Revisi No Agreement #253088</t>
  </si>
  <si>
    <t>S0305356</t>
  </si>
  <si>
    <t>41788/INV/BDG/12/2022</t>
  </si>
  <si>
    <t>S0305369</t>
  </si>
  <si>
    <t>where c.invoicenoinstalment in (</t>
  </si>
  <si>
    <t>'41569/INV/JKC/12/2022',</t>
  </si>
  <si>
    <t>'41401/INV/JKC/12/2022'</t>
  </si>
  <si>
    <t>where d.InvoiceNoInstalment in (</t>
  </si>
  <si>
    <t>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</si>
  <si>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S0305392</t>
  </si>
  <si>
    <t>Revisi Data Kendaraan #253230</t>
  </si>
  <si>
    <t>Revisi Noka Nosin #253330</t>
  </si>
  <si>
    <t>S0305428</t>
  </si>
  <si>
    <t>[URGENT] Penerbitan Invoice billing Desember 2022 kontrak lebih cepat PT. SICEPAT &amp; PT. INDOTRUCK (TIKET MFAPPL #253883 &amp; TIKET OLSS #253888)</t>
  </si>
  <si>
    <t>S0305818</t>
  </si>
  <si>
    <t>Ragita Putri</t>
  </si>
  <si>
    <t>S0305818 - [URGENT] Penerbitan Invoice billing Desember 2022 kontrak lebih cepat PT. SICEPAT &amp; PT. INDOTRUCK (TIKET MFAPPL #253883 &amp; TIKET OLSS #253888)</t>
  </si>
  <si>
    <t>RE: [URGENT] Penerbitan Invoice billing Desember 2022 kontrak lebih cepat PT. SICEPAT &amp; PT. INDOTRUCK (TIKET MFAPPL #253883 &amp; TIKET OLSS #253888)</t>
  </si>
  <si>
    <t>00038/DSF/INV/4/11/2022</t>
  </si>
  <si>
    <t>0000403/4/01/12/2019</t>
  </si>
  <si>
    <t>0000404/4/01/12/2019</t>
  </si>
  <si>
    <t>0000405/4/01/12/2019</t>
  </si>
  <si>
    <t>0000400/4/08/10/2020</t>
  </si>
  <si>
    <t>40903/INV/JKN/11/2022</t>
  </si>
  <si>
    <t>Change Request - New Logo DSF di Quotation OLSS</t>
  </si>
  <si>
    <t>S0305951</t>
  </si>
  <si>
    <t>SKD unit Revise SKD 0000016/4/11/11/2022</t>
  </si>
  <si>
    <t>#Tiket Eform 254343</t>
  </si>
  <si>
    <t>S0305971</t>
  </si>
  <si>
    <t>Create maintenance schedule for replacement car BM9084TQ</t>
  </si>
  <si>
    <t>S0305971 - Create maintenance schedule for replacement car BM9084TQ</t>
  </si>
  <si>
    <t>E8A37F50-E038-4DF4-B1D2-47A6B0EA8C85</t>
  </si>
  <si>
    <t>00038/DSF/KW/4/11/2022</t>
  </si>
  <si>
    <t>00038/DSF/OPL/4/11/2022</t>
  </si>
  <si>
    <t>0x0000000004E44FB8</t>
  </si>
  <si>
    <t>BM9084TQ</t>
  </si>
  <si>
    <t>D:\OPERATION-OLS\CMDB-TICKETS\S0305971 - Create maintenance schedule for replacement car BM9084TQ</t>
  </si>
  <si>
    <t>RE: Service Request S0305971 created successfullyRE: #Tiket Eform 254343</t>
  </si>
  <si>
    <t>Produced by Aryo Budi Dwi Prasetyo on December 21, 2022, 8:10 am</t>
  </si>
  <si>
    <t>Dennis Stephanus</t>
  </si>
  <si>
    <t>where IdTb_BIL_InvoiceReceipt = 65542;</t>
  </si>
  <si>
    <t>OLSS 253519 – A3727 - Activation Request: Jeffira Meidita Afinnaya - DSF JHO</t>
  </si>
  <si>
    <t>S0305983</t>
  </si>
  <si>
    <t>S0305983 - OLSS 253519 - A3727 - Activation Request: Jeffira Meidita Afinnaya - DSF JHO</t>
  </si>
  <si>
    <t>OLSS 253519 - A3727 - Activation Request: Jeffira Meidita Afinnaya - DSF JHO</t>
  </si>
  <si>
    <t>#Tiket DM Eform 250450</t>
  </si>
  <si>
    <t>S0305989</t>
  </si>
  <si>
    <t>Revisi pada Bulan BAST Actual pada menu Management - Monitoring OPL unit . PadaAgremeent 0001164/4/01/10/2022</t>
  </si>
  <si>
    <t>S0305989 - Revisi pada Bulan BAST Actual pada menu Management - Monitoring OPL unit . PadaAgremeent 0001164/4/01/10/2022</t>
  </si>
  <si>
    <t>RE: Workflow Task Assigment ITD Data Maintenance from Niketas Herjuna Arili of Jakarta Head Office #250158</t>
  </si>
  <si>
    <t>S0306059</t>
  </si>
  <si>
    <t>Revisi bulan di no kontrak AGR : 0000872/4/08/12/2022</t>
  </si>
  <si>
    <t>S0306059 - Revisi bulan di no kontrak AGR : 0000872/4/08/12/2022</t>
  </si>
  <si>
    <t>A3727</t>
  </si>
  <si>
    <t>Jeffira Meidita Afinnaya</t>
  </si>
  <si>
    <t>Jeffira.Afinnaya</t>
  </si>
  <si>
    <t>Jeffira.Afinnaya@dipostar.com</t>
  </si>
  <si>
    <t>DL-ALL-EMPLOYEE; DL-JKT-HO; DL-JKT-OPL-MKT; Admin Marketing OPL adminmarketingopl@dipostar.com</t>
  </si>
  <si>
    <t>Admin Marketing/Service Assistant</t>
  </si>
  <si>
    <t>OLSS Login All branches</t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</si>
  <si>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</si>
  <si>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Jeffira Meidita Afinnaya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Jeffira.Afinnaya@dipostar.com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');</t>
    </r>
  </si>
  <si>
    <r>
      <t xml:space="preserve">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</si>
  <si>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</si>
  <si>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</si>
  <si>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</si>
  <si>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</si>
  <si>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</si>
  <si>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</si>
  <si>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r>
      <t>values ('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</si>
  <si>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D:\OPERATION-OLS\CMDB-TICKETS\S0305983 - OLSS 253519 - A3727 - Activation Request Jeffira Meidita Afinnaya - DSF JHO</t>
  </si>
  <si>
    <t>RE: Service Request S0305983 created successfullyRE: OLSS 253519 – A3727 - Activation Request: Jeffira Meidita Afinnaya - DSF JHO</t>
  </si>
  <si>
    <t>D:\OPERATION-OLS\CMDB-TICKETS\S0305989 - Revisi pada Bulan BAST Actual pada menu Management - Monitoring OPL unit . PadaAgremeent 0001164401102022</t>
  </si>
  <si>
    <t>2022-10-26</t>
  </si>
  <si>
    <t>2022-11-26</t>
  </si>
  <si>
    <r>
      <t xml:space="preserve">from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</si>
  <si>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b</t>
    </r>
  </si>
  <si>
    <r>
      <t>where b.AgreementNumber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</si>
  <si>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r>
      <t xml:space="preserve">where IdTb_MGT_UnitPrep = </t>
    </r>
    <r>
      <rPr>
        <b/>
        <sz val="11"/>
        <color rgb="FFFF0000"/>
        <rFont val="Consolas"/>
        <family val="3"/>
      </rPr>
      <t>5321</t>
    </r>
    <r>
      <rPr>
        <sz val="11"/>
        <color theme="1"/>
        <rFont val="Consolas"/>
        <family val="3"/>
      </rPr>
      <t>;</t>
    </r>
  </si>
  <si>
    <r>
      <t>BASTActualDate = '</t>
    </r>
    <r>
      <rPr>
        <b/>
        <sz val="11"/>
        <color theme="1"/>
        <rFont val="Consolas"/>
        <family val="3"/>
      </rPr>
      <t>2022-11-26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</si>
  <si>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S0305989</t>
    </r>
    <r>
      <rPr>
        <sz val="11"/>
        <color theme="1"/>
        <rFont val="Consolas"/>
        <family val="3"/>
      </rPr>
      <t>'</t>
    </r>
  </si>
  <si>
    <t>RE: Service Request S0305989 created successfullyRE: #Tiket DM Eform 250450</t>
  </si>
  <si>
    <r>
      <t>0000872/4/08/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</si>
  <si>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0000701/4/08/09/2022</t>
  </si>
  <si>
    <t>S0306138</t>
  </si>
  <si>
    <t>S0306138 - #254754 - Data Maintenance Supplier Unit PT Sukses Makmur (SKD 762/4/08)</t>
  </si>
  <si>
    <t>#254754 - Data Maintenance Supplier Unit PT Sukses Makmur (SKD 762/4/08)</t>
  </si>
  <si>
    <t>PT Mustika Prima Berlian</t>
  </si>
  <si>
    <t>PT Dipo Internasional Pahala Otomotif</t>
  </si>
  <si>
    <t>Data Maintenance Kondisi Unit PT KARYA ANGGUR SEJAHTERA 801/4/08</t>
  </si>
  <si>
    <t>S0306142</t>
  </si>
  <si>
    <t>#254764 - Data Maintenance Kondisi Unit PT KARYA ANGGUR SEJAHTERA 801/4/08</t>
  </si>
  <si>
    <t>S0306142 - #254764 - Data Maintenance Kondisi Unit PT KARYA ANGGUR SEJAHTERA 801/4/08</t>
  </si>
  <si>
    <t>00218/OQN/01/04/2022</t>
  </si>
  <si>
    <t>on a.OPLCalculationNumber = b.OPLCalculationNumber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</si>
  <si>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</si>
  <si>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>where b.OPLQuotationNumber = '</t>
    </r>
    <r>
      <rPr>
        <b/>
        <sz val="11"/>
        <color rgb="FFFF0000"/>
        <rFont val="Consolas"/>
        <family val="3"/>
      </rPr>
      <t>00218/OQN/01/04/2022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</si>
  <si>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6463</t>
    </r>
    <r>
      <rPr>
        <sz val="11"/>
        <color theme="1"/>
        <rFont val="Consolas"/>
        <family val="3"/>
      </rPr>
      <t>;</t>
    </r>
  </si>
  <si>
    <r>
      <t>where f.SKDNo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</si>
  <si>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9101</t>
    </r>
    <r>
      <rPr>
        <sz val="11"/>
        <color theme="1"/>
        <rFont val="Consolas"/>
        <family val="3"/>
      </rPr>
      <t>;</t>
    </r>
  </si>
  <si>
    <t>D:\OPERATION-OLS\CMDB-TICKETS\S0306142 - #254764 - Data Maintenance Kondisi Unit PT KARYA ANGGUR SEJAHTERA 801408</t>
  </si>
  <si>
    <t>RE: Service Request S0306142 created successfullyRE: Data Maintenance Kondisi Unit PT KARYA ANGGUR SEJAHTERA 801/4/08</t>
  </si>
  <si>
    <t>D:\OPERATION-OLS\CMDB-TICKETS\S0306138 - #254754 - Data Maintenance Supplier Unit PT Sukses Makmur (SKD 762408)</t>
  </si>
  <si>
    <r>
      <t>where a.SKDNo = '</t>
    </r>
    <r>
      <rPr>
        <b/>
        <sz val="11"/>
        <color rgb="FFFF0000"/>
        <rFont val="Consolas"/>
        <family val="3"/>
      </rPr>
      <t>0000701/4/08/09/2022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</si>
  <si>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207905</t>
    </r>
    <r>
      <rPr>
        <sz val="11"/>
        <color theme="1"/>
        <rFont val="Consolas"/>
        <family val="3"/>
      </rPr>
      <t>;</t>
    </r>
  </si>
  <si>
    <t>RE: Service Request S0306138 created successfullyRE: Data Maintenance Supplier Unit PT Sukses Makmur (SKD 762/4/08)</t>
  </si>
  <si>
    <t>S0306150</t>
  </si>
  <si>
    <t>S0306150 -  [URGENT] Penerbitan Invoice billing Desember 2022 kontrak lebih cepat PT. SICEPAT &amp; PT. INDOTRUCK (TIKET MFAPPL #253883 &amp; TIKET OLSS #253888)</t>
  </si>
  <si>
    <t xml:space="preserve"> [URGENT] Penerbitan Invoice billing Desember 2022 kontrak lebih cepat PT. SICEPAT &amp; PT. INDOTRUCK (TIKET MFAPPL #253883 &amp; TIKET OLSS #253888)</t>
  </si>
  <si>
    <t>S0306040</t>
  </si>
  <si>
    <t>S0306040 - List of Maintenance Agreement BG1807Z</t>
  </si>
  <si>
    <t>List of Maintenance Agreement BG1807Z</t>
  </si>
  <si>
    <t>0000369/4/08/08/2020</t>
  </si>
  <si>
    <t>41966/INV/JKN/12/2022</t>
  </si>
  <si>
    <t>41967/INV/JKN/12/2022</t>
  </si>
  <si>
    <r>
      <t>'</t>
    </r>
    <r>
      <rPr>
        <b/>
        <sz val="11"/>
        <color rgb="FFFF0000"/>
        <rFont val="Consolas"/>
        <family val="3"/>
      </rPr>
      <t>41966/INV/JKN/12/2022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</si>
  <si>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41967/INV/JKN/12/2022</t>
    </r>
    <r>
      <rPr>
        <sz val="11"/>
        <color theme="1"/>
        <rFont val="Consolas"/>
        <family val="3"/>
      </rPr>
      <t>'</t>
    </r>
  </si>
  <si>
    <t>#Tiket DM Eform 253147</t>
  </si>
  <si>
    <t>BG1807Z</t>
  </si>
  <si>
    <t>41970/INV/JKS/12/2022</t>
  </si>
  <si>
    <t>41968/INV/JKS/12/2022</t>
  </si>
  <si>
    <t>41971/INV/JKS/12/2022</t>
  </si>
  <si>
    <t>41969/INV/JKS/12/2022</t>
  </si>
  <si>
    <r>
      <t>'</t>
    </r>
    <r>
      <rPr>
        <b/>
        <sz val="11"/>
        <color rgb="FFFF0000"/>
        <rFont val="Consolas"/>
        <family val="3"/>
      </rPr>
      <t>41970/INV/JKS/12/2022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</si>
  <si>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41968/INV/JKS/12/2022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</si>
  <si>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41971/INV/JKS/12/2022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</si>
  <si>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41969/INV/JKS/12/2022</t>
    </r>
    <r>
      <rPr>
        <sz val="11"/>
        <color theme="1"/>
        <rFont val="Consolas"/>
        <family val="3"/>
      </rPr>
      <t>'</t>
    </r>
  </si>
  <si>
    <t>00292/OCN/01/06/2022</t>
  </si>
  <si>
    <r>
      <t>where a.OPLCalculationNumber = '</t>
    </r>
    <r>
      <rPr>
        <b/>
        <sz val="11"/>
        <color rgb="FFFF0000"/>
        <rFont val="Consolas"/>
        <family val="3"/>
      </rPr>
      <t>00292/OCN/01/06/2022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</si>
  <si>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6538</t>
    </r>
    <r>
      <rPr>
        <sz val="11"/>
        <color theme="1"/>
        <rFont val="Consolas"/>
        <family val="3"/>
      </rPr>
      <t>;</t>
    </r>
  </si>
  <si>
    <t>Service Request S0306150 - RE: [URGENT] Penerbitan Invoice billing Desember 2022 kontrak lebih cepat PT. SICEPAT &amp; PT. INDOTRUCK (TIKET MFAPPL #253883 &amp; TIKET OLSS #253888)</t>
  </si>
  <si>
    <t>RE: Service Request S0306150 - RE: [URGENT] Penerbitan Invoice billing Desember 2022 kontrak lebih cepat PT. SICEPAT &amp; PT. INDOTRUCK (TIKET MFAPPL #253883 &amp; TIKET OLSS #253888)</t>
  </si>
  <si>
    <t>Revisi nama pt # 254866</t>
  </si>
  <si>
    <t>D:\OPERATION-OLS\CMDB-TICKETS\S0306040 - List of Maintenance Agreement BG1807Z</t>
  </si>
  <si>
    <r>
      <t>where c.PoliceNumber = '</t>
    </r>
    <r>
      <rPr>
        <b/>
        <sz val="11"/>
        <color rgb="FFFF0000"/>
        <rFont val="Consolas"/>
        <family val="3"/>
      </rPr>
      <t>BG1807Z</t>
    </r>
    <r>
      <rPr>
        <sz val="11"/>
        <color theme="1"/>
        <rFont val="Consolas"/>
        <family val="3"/>
      </rPr>
      <t>';</t>
    </r>
  </si>
  <si>
    <t>a.AgreementNumber, a.IdTb_OPL_Branch,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</si>
  <si>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f</t>
    </r>
  </si>
  <si>
    <t>RE: Service Request S0306040 created successfullyRE: #Tiket DM Eform 253147</t>
  </si>
  <si>
    <t>S0306165</t>
  </si>
  <si>
    <t>Revise Supplier #254866</t>
  </si>
  <si>
    <t>S0306165 - Revise Supplier #254866</t>
  </si>
  <si>
    <t>D:\OPERATION-OLS\CMDB-TICKETS\S0306165 - Revise Supplier #254866</t>
  </si>
  <si>
    <t>a.CustomerCode,</t>
  </si>
  <si>
    <t>h.CustomerName</t>
  </si>
  <si>
    <t>--left join OPLFinanceCondition c</t>
  </si>
  <si>
    <t>on a.CustomerCode = h.CustomerCode</t>
  </si>
  <si>
    <t>--left join OPLBasicCondition b</t>
  </si>
  <si>
    <t>--left join OPLInsuranceCondition d</t>
  </si>
  <si>
    <r>
      <t>where g.AgreementNumber = '</t>
    </r>
    <r>
      <rPr>
        <b/>
        <sz val="11"/>
        <color rgb="FFFF0000"/>
        <rFont val="Consolas"/>
        <family val="3"/>
      </rPr>
      <t>0000780/4/08/09/2022</t>
    </r>
    <r>
      <rPr>
        <sz val="11"/>
        <color theme="1"/>
        <rFont val="Consolas"/>
        <family val="3"/>
      </rPr>
      <t>';</t>
    </r>
  </si>
  <si>
    <r>
      <t>where a.CustomerName like '%</t>
    </r>
    <r>
      <rPr>
        <b/>
        <sz val="11"/>
        <color rgb="FFFF0000"/>
        <rFont val="Consolas"/>
        <family val="3"/>
      </rPr>
      <t>HEKSAEF</t>
    </r>
    <r>
      <rPr>
        <sz val="11"/>
        <color theme="1"/>
        <rFont val="Consolas"/>
        <family val="3"/>
      </rPr>
      <t>%'; -- 0000819911</t>
    </r>
  </si>
  <si>
    <r>
      <t xml:space="preserve">where IdOPLCalculation = </t>
    </r>
    <r>
      <rPr>
        <b/>
        <sz val="11"/>
        <color rgb="FFFF0000"/>
        <rFont val="Consolas"/>
        <family val="3"/>
      </rPr>
      <t>7932</t>
    </r>
    <r>
      <rPr>
        <sz val="11"/>
        <color theme="1"/>
        <rFont val="Consolas"/>
        <family val="3"/>
      </rPr>
      <t>;</t>
    </r>
  </si>
  <si>
    <r>
      <t>CustomerCode = '</t>
    </r>
    <r>
      <rPr>
        <b/>
        <sz val="11"/>
        <color theme="1"/>
        <rFont val="Consolas"/>
        <family val="3"/>
      </rPr>
      <t>0000819911</t>
    </r>
    <r>
      <rPr>
        <sz val="11"/>
        <color theme="1"/>
        <rFont val="Consolas"/>
        <family val="3"/>
      </rPr>
      <t>'</t>
    </r>
  </si>
  <si>
    <r>
      <t>join</t>
    </r>
    <r>
      <rPr>
        <b/>
        <sz val="11"/>
        <color rgb="FF0000FF"/>
        <rFont val="Consolas"/>
        <family val="3"/>
      </rPr>
      <t xml:space="preserve"> 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</si>
  <si>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 xml:space="preserve"> h</t>
    </r>
  </si>
  <si>
    <t>RE: Service Request S0306165 created successfullyRE: Revisi nama pt # 254866</t>
  </si>
  <si>
    <r>
      <rPr>
        <b/>
        <sz val="11"/>
        <color rgb="FFFF0000"/>
        <rFont val="Calibri"/>
        <family val="2"/>
        <scheme val="minor"/>
      </rPr>
      <t>20221223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</si>
  <si>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</si>
  <si>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</si>
  <si>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</si>
  <si>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</si>
  <si>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</si>
  <si>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</si>
  <si>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20221226</t>
    </r>
    <r>
      <rPr>
        <b/>
        <sz val="11"/>
        <color rgb="FF0000FF"/>
        <rFont val="Calibri"/>
        <family val="2"/>
        <scheme val="minor"/>
      </rPr>
      <t>MON</t>
    </r>
  </si>
  <si>
    <t>Produced by Aryo Budi Dwi Prasetyo on December 22, 2022, 9:00 am</t>
  </si>
  <si>
    <t>Pain Point Non Functional OLSS</t>
  </si>
  <si>
    <t>S0306215</t>
  </si>
  <si>
    <t>S0306215 - Pain Point Non Functional OLSS #255042</t>
  </si>
  <si>
    <t>Pain Point Non Functional OLSS #255042</t>
  </si>
  <si>
    <t>D:\OPERATION-OLS\CMDB-TICKETS\S0306215 - Pain Point Non Functional OLSS #255042</t>
  </si>
  <si>
    <t>00631/OCN/01/09/2022</t>
  </si>
  <si>
    <r>
      <t>where a.OPLCalculationNumber = '</t>
    </r>
    <r>
      <rPr>
        <b/>
        <sz val="11"/>
        <color rgb="FFFF0000"/>
        <rFont val="Consolas"/>
        <family val="3"/>
      </rPr>
      <t>00631/OCN/01/09/2022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</si>
  <si>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7918</t>
    </r>
    <r>
      <rPr>
        <sz val="11"/>
        <color theme="1"/>
        <rFont val="Consolas"/>
        <family val="3"/>
      </rPr>
      <t>;</t>
    </r>
  </si>
  <si>
    <t>Revisi Tanggal Kontrak #255075</t>
  </si>
  <si>
    <r>
      <t>where a.AgreementNumber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';</t>
    </r>
  </si>
  <si>
    <t>S0306222</t>
  </si>
  <si>
    <t>S0306222 - Revisi Tanggal Kontrak #255075</t>
  </si>
  <si>
    <t>D:\OPERATION-OLS\CMDB-TICKETS\S0306222 - Revisi Tanggal Kontrak #255075</t>
  </si>
  <si>
    <t>StartPeriodDate</t>
  </si>
  <si>
    <t>2025-08-02</t>
  </si>
  <si>
    <t>2028-08-01</t>
  </si>
  <si>
    <t>2022-11-01</t>
  </si>
  <si>
    <t>2025-11-01</t>
  </si>
  <si>
    <t>StartPeriodDate = '2022-11-01',</t>
  </si>
  <si>
    <t>EndPeriodDate = '2025-11-01'</t>
  </si>
  <si>
    <t>where IdOPLAgreement = 4697;</t>
  </si>
  <si>
    <t>RE: Service Request S0306222 created successfullyRE: Revisi Tanggal Kontrak #255075</t>
  </si>
  <si>
    <t>#Tiket Eform 255042</t>
  </si>
  <si>
    <t>S0306245</t>
  </si>
  <si>
    <t>S0306245 - #Tiket Eform 255042</t>
  </si>
  <si>
    <t>#Tiket Eform 255075</t>
  </si>
  <si>
    <t>S0306246</t>
  </si>
  <si>
    <t>S0306246 - #Tiket Eform 255075</t>
  </si>
  <si>
    <t>00154/AUC/11/2022</t>
  </si>
  <si>
    <t>Revisi data kendaraan #255225</t>
  </si>
  <si>
    <t>S0306272</t>
  </si>
  <si>
    <t>Revisi Data Kendaraan #255225</t>
  </si>
  <si>
    <t>S0306272 - Revisi Data Kendaraan #255225</t>
  </si>
  <si>
    <t>Produced by Aryo Budi Dwi Prasetyo on December 23, 2022, 8:04 am</t>
  </si>
  <si>
    <t>Bernard Setiawan</t>
  </si>
  <si>
    <t>Virgiansyah Bastiar</t>
  </si>
  <si>
    <t>D:\OPERATION-OLS\CMDB-TICKETS\S0306272 - Revisi Data Kendaraan #255225</t>
  </si>
  <si>
    <t>MHKAA1AY8NK010689</t>
  </si>
  <si>
    <t>MHKAA1AY5NK008091</t>
  </si>
  <si>
    <t>MHKAA1AY5NK011900</t>
  </si>
  <si>
    <t>MHKAA1AY3NK011054</t>
  </si>
  <si>
    <t>1NRG177362</t>
  </si>
  <si>
    <t>1NRG173242</t>
  </si>
  <si>
    <t>1NRG180589</t>
  </si>
  <si>
    <t>1NRG178420</t>
  </si>
  <si>
    <t>KT8514YV</t>
  </si>
  <si>
    <t>MHKAA1AY6NK015924</t>
  </si>
  <si>
    <t>MHKAA1AY3NK015962</t>
  </si>
  <si>
    <t>MHKAA1AY0NK016289</t>
  </si>
  <si>
    <t>MHKAA1AY7NK014166</t>
  </si>
  <si>
    <t>1NRG194541</t>
  </si>
  <si>
    <t>1NRG194684</t>
  </si>
  <si>
    <t>1NRG195941</t>
  </si>
  <si>
    <t>1NRG187595</t>
  </si>
  <si>
    <t>RE: Service Request S0306272 created successfullyRE: Revisi data kendaraan #255225</t>
  </si>
  <si>
    <t xml:space="preserve">REVISI INVOICE PT. AUTORENT LANCAR SEJAHTERA 0001022/4/01/04/2022 </t>
  </si>
  <si>
    <t>where a.AgreementNumber = '0001022/4/01/04/2022'</t>
  </si>
  <si>
    <r>
      <t xml:space="preserve">MonthlyInstallmentAmount = </t>
    </r>
    <r>
      <rPr>
        <b/>
        <sz val="11"/>
        <color theme="1"/>
        <rFont val="Consolas"/>
        <family val="3"/>
      </rPr>
      <t>1237354</t>
    </r>
  </si>
  <si>
    <t xml:space="preserve">RE: REVISI INVOICE PT. AUTORENT LANCAR SEJAHTERA 0001022/4/01/04/2022 </t>
  </si>
  <si>
    <t>#Tiket DM Eform 195946</t>
  </si>
  <si>
    <t>S0306336</t>
  </si>
  <si>
    <t>RE: Pain Point Non Functional OLSS</t>
  </si>
  <si>
    <t>BG1805Z</t>
  </si>
  <si>
    <t>S0306336 - #Tiket DM Eform 195946 - Maintanance Schedule BG1805Z</t>
  </si>
  <si>
    <t>#Tiket DM Eform 195946 - Maintanance Schedule BG1805Z</t>
  </si>
  <si>
    <t>D:\OPERATION-OLS\CMDB-TICKETS\S0306336 - #Tiket DM Eform 195946 - Maintanance Schedule BG1805Z</t>
  </si>
  <si>
    <r>
      <t>where c.PoliceNumber = '</t>
    </r>
    <r>
      <rPr>
        <b/>
        <sz val="11"/>
        <color rgb="FFFF0000"/>
        <rFont val="Consolas"/>
        <family val="3"/>
      </rPr>
      <t>BG1805Z</t>
    </r>
    <r>
      <rPr>
        <sz val="11"/>
        <color theme="1"/>
        <rFont val="Consolas"/>
        <family val="3"/>
      </rPr>
      <t>';</t>
    </r>
  </si>
  <si>
    <t>RE: Service Request S0306336 RE: #Tiket DM Eform 195946</t>
  </si>
  <si>
    <t>RE: Service Request S0306215 RE: Pain Point Non Functional OLSS</t>
  </si>
  <si>
    <t>#Tiket Eform 255692</t>
  </si>
  <si>
    <t>S0306395</t>
  </si>
  <si>
    <t>#Tiket Eform 255692 - Generate Maintenance Schedule B1642PVL</t>
  </si>
  <si>
    <t>S0306395 - #Tiket Eform 255692 - Generate Maintenance Schedule B1642PVL</t>
  </si>
  <si>
    <t>D:\OPERATION-OLS\CMDB-TICKETS\S0306395 - #Tiket Eform 255692 - Generate Maintenance Schedule B1642PVL</t>
  </si>
  <si>
    <t>B1642PVL</t>
  </si>
  <si>
    <r>
      <t>where c.PoliceNumber = '</t>
    </r>
    <r>
      <rPr>
        <b/>
        <sz val="11"/>
        <color rgb="FFFF0000"/>
        <rFont val="Consolas"/>
        <family val="3"/>
      </rPr>
      <t>B1642PVL</t>
    </r>
    <r>
      <rPr>
        <sz val="11"/>
        <color theme="1"/>
        <rFont val="Consolas"/>
        <family val="3"/>
      </rPr>
      <t>';</t>
    </r>
  </si>
  <si>
    <t>RE: Service Request S0306395 RE: #Tiket Eform 255692</t>
  </si>
  <si>
    <t>Produced by Aryo Budi Dwi Prasetyo on December 26, 2022, 7:58 am</t>
  </si>
  <si>
    <r>
      <rPr>
        <b/>
        <sz val="11"/>
        <color rgb="FFFF0000"/>
        <rFont val="Calibri"/>
        <family val="2"/>
        <scheme val="minor"/>
      </rPr>
      <t>20221227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</si>
  <si>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</si>
  <si>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</si>
  <si>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</si>
  <si>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t>RE: Staging invoice PT. Global JET Cargo Agreement - 0000016/4/38/10/2022</t>
  </si>
  <si>
    <t>Staging invoice PT. Global JET Cargo Agreement - 0000016/4/38/10/2022</t>
  </si>
  <si>
    <r>
      <t>dbo.Tb_BIL_PayScheduleDtl.EndPeriod &lt;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</si>
  <si>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</si>
  <si>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</si>
  <si>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</si>
  <si>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t>0000016/4/38/10/2022</t>
  </si>
  <si>
    <t>42217/INV/MD3/11/2022</t>
  </si>
  <si>
    <t>from olss_mfappl..OLSS_MFAPPL.TB_INVOICENUMBER a</t>
  </si>
  <si>
    <t>where a.invoicenoinstalment = '42217/INV/MD3/11/2022';</t>
  </si>
  <si>
    <t>where a.InvoiceNoInstalment = '42217/INV/MD3/11/2022';</t>
  </si>
  <si>
    <t>Produced by Aryo Budi Dwi Prasetyo on December 27, 2022, 8:02 am</t>
  </si>
  <si>
    <t>select a.* from Tb_DIS_AssetSellingDetail a where a.ReportNumber = '00017/RPT/AUC/11/2022';</t>
  </si>
  <si>
    <t>select a.* from Tb_DIS_ProfitAnalysis a where a.IdTb_DIS_AssetSelling in (1124, 1125) order by a.IdTb_DIS_AssetSelling, a.IdTb_DIS_AssetSellingDetail;</t>
  </si>
  <si>
    <t>select a.* from Tb_DIS_Buyers a where a.IdTb_DIS_Agreement in (8675, 8675);</t>
  </si>
  <si>
    <t>insert into Tb_DIS_AssetSellingDetail (</t>
  </si>
  <si>
    <t>--IdTb_DIS_AssetSellingDetail,</t>
  </si>
  <si>
    <t>IdTb_DIS_AssetSelling,</t>
  </si>
  <si>
    <t>ReportNumber,</t>
  </si>
  <si>
    <t>TaskID,</t>
  </si>
  <si>
    <t>MemoStatus,</t>
  </si>
  <si>
    <t>NextActionBy,</t>
  </si>
  <si>
    <t>NextApprovalCode,</t>
  </si>
  <si>
    <t>IsActive,</t>
  </si>
  <si>
    <t>IsCheck,</t>
  </si>
  <si>
    <t>IsClosed,</t>
  </si>
  <si>
    <t>IsDeleted,</t>
  </si>
  <si>
    <t>IsRejected,</t>
  </si>
  <si>
    <t>TemplateLink</t>
  </si>
  <si>
    <t>--a.IdTb_DIS_AssetSellingDetail,</t>
  </si>
  <si>
    <t>a.IdTb_DIS_AssetSelling,</t>
  </si>
  <si>
    <t>a.ReportNumber,</t>
  </si>
  <si>
    <t>newid() as TaskID,</t>
  </si>
  <si>
    <t>a.MemoStatus,</t>
  </si>
  <si>
    <t>a.NextActionBy,</t>
  </si>
  <si>
    <t>a.NextApprovalCode,</t>
  </si>
  <si>
    <t>a.IsActive,</t>
  </si>
  <si>
    <t>a.IsCheck,</t>
  </si>
  <si>
    <t>a.IsClosed,</t>
  </si>
  <si>
    <t>a.IsDeleted,</t>
  </si>
  <si>
    <t>a.IsRejected,</t>
  </si>
  <si>
    <t>a.TemplateLink</t>
  </si>
  <si>
    <t>from Tb_DIS_AssetSellingDetail a</t>
  </si>
  <si>
    <t>where a.IdTb_DIS_AssetSellingDetail = 676;</t>
  </si>
  <si>
    <t>update Tb_DIS_ProfitAnalysis</t>
  </si>
  <si>
    <t>set IdTb_DIS_AssetSellingDetail = 688 -- 676</t>
  </si>
  <si>
    <t>where IdTb_DIS_ProfitAnalysis in (4607, 4608, 4609);</t>
  </si>
  <si>
    <t>update Tb_DIS_AssetSellingDetail_Item</t>
  </si>
  <si>
    <t>where IdTb_DIS_AssetSellingDetail_Item = 1553;</t>
  </si>
  <si>
    <t>insert into Tb_DIS_Buyers (</t>
  </si>
  <si>
    <t>--IdTb_DIS_Buyers,</t>
  </si>
  <si>
    <t>IdTb_DIS_Agreement,</t>
  </si>
  <si>
    <t>Tb_DIS_AssetSelling_IdTb_DIS_AssetSelling,</t>
  </si>
  <si>
    <t>Name,</t>
  </si>
  <si>
    <t>[Address],</t>
  </si>
  <si>
    <t>KTP,</t>
  </si>
  <si>
    <t>NPWP,</t>
  </si>
  <si>
    <t>OfferPriceAmount,</t>
  </si>
  <si>
    <t>OfferPriceDate,</t>
  </si>
  <si>
    <t>Winner,</t>
  </si>
  <si>
    <t>Remarks,</t>
  </si>
  <si>
    <t>JBAOfferPriceAmount,</t>
  </si>
  <si>
    <t>DSFOfferPriceAmount,</t>
  </si>
  <si>
    <t>MobilisationFee,</t>
  </si>
  <si>
    <t>AuctionFee,</t>
  </si>
  <si>
    <t>AdminFee,</t>
  </si>
  <si>
    <t>Ppn,</t>
  </si>
  <si>
    <t>Pph,</t>
  </si>
  <si>
    <t>UnitLocation,</t>
  </si>
  <si>
    <t>DocumentOwnership,</t>
  </si>
  <si>
    <t>[Status],</t>
  </si>
  <si>
    <t>FakturNumber,</t>
  </si>
  <si>
    <t>FakturDate,</t>
  </si>
  <si>
    <t>SellingNumber</t>
  </si>
  <si>
    <t>--a.IdTb_DIS_Buyers,</t>
  </si>
  <si>
    <t>8675 as IdTb_DIS_Agreement,</t>
  </si>
  <si>
    <t>1125 as IdTb_DIS_AssetSelling,</t>
  </si>
  <si>
    <t>a.Tb_DIS_AssetSelling_IdTb_DIS_AssetSelling,</t>
  </si>
  <si>
    <t>a.Name,</t>
  </si>
  <si>
    <t>a.[Address],</t>
  </si>
  <si>
    <t>a.KTP,</t>
  </si>
  <si>
    <t>a.NPWP,</t>
  </si>
  <si>
    <t>a.OfferPriceAmount,</t>
  </si>
  <si>
    <t>a.OfferPriceDate,</t>
  </si>
  <si>
    <t>a.Winner,</t>
  </si>
  <si>
    <t>a.Remarks,</t>
  </si>
  <si>
    <t>a.JBAOfferPriceAmount,</t>
  </si>
  <si>
    <t>a.DSFOfferPriceAmount,</t>
  </si>
  <si>
    <t>a.MobilisationFee,</t>
  </si>
  <si>
    <t>a.AuctionFee,</t>
  </si>
  <si>
    <t>a.AdminFee,</t>
  </si>
  <si>
    <t>a.Ppn,</t>
  </si>
  <si>
    <t>a.Pph,</t>
  </si>
  <si>
    <t>a.UnitLocation,</t>
  </si>
  <si>
    <t>a.DocumentOwnership,</t>
  </si>
  <si>
    <t>a.[Status],</t>
  </si>
  <si>
    <t>a.FakturNumber,</t>
  </si>
  <si>
    <t>a.FakturDate,</t>
  </si>
  <si>
    <t>a.SellingNumber</t>
  </si>
  <si>
    <t>from Tb_DIS_Buyers a</t>
  </si>
  <si>
    <t>where IdTb_DIS_Buyers = 2999;</t>
  </si>
  <si>
    <t>select a.* from Tb_DIS_AssetSellingDetail_Item a where a.IdTb_DIS_AssetSelling in (1124, 1125);</t>
  </si>
  <si>
    <t>RE: Service Request S0307089 RE: Penerbitan invoice billing DESEMBER 2022 kontrak lebih cepat PT. SWIF, PT. COGINDO, PT. SECO TOOLS, PT. SIRKULASI KOMPAS, HUBER, GLOBAL JET, JET EKSPRESS, YAMANASHI - No TIKET 247962  (MFAPPL Support) dan No TIKET # 247965</t>
  </si>
  <si>
    <t>S0307089</t>
  </si>
  <si>
    <t>RE: Service Request S0305295 RE: Report Approval</t>
  </si>
  <si>
    <t>39632/INV/JKN/10/2022</t>
  </si>
  <si>
    <t>41822/INV/JKN/12/2022</t>
  </si>
  <si>
    <t>42218/INV/MD3/12/2022</t>
  </si>
  <si>
    <t>S0307089 - Penerbitan invoice billing DESEMBER 2022 kontrak lebih cepat PT. SWIF, PT. COGINDO, PT. SECO TOOLS, PT. SIRKULASI KOMPAS, HUBER, GLOBAL JET, JET EKSPRESS, YAMANASHI - No TIKET 247962  (MFAPPL Support) dan No TIKET # 247965 (OLSS)</t>
  </si>
  <si>
    <t>Staging invoice Prorate PT. Global JET Cargo Agreement - 0000014/4/38/10/2022,0000015/4/38/10/2022</t>
  </si>
  <si>
    <t>0000014/4/38/10/2022</t>
  </si>
  <si>
    <t>0000015/4/38/10/2022</t>
  </si>
  <si>
    <t>RE: Staging invoice Prorate PT. Global JET Cargo Agreement - 0000014/4/38/10/2022,0000015/4/38/10/2022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</si>
  <si>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</si>
  <si>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</si>
  <si>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</si>
  <si>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</si>
  <si>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20221230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</si>
  <si>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</si>
  <si>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</si>
  <si>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</si>
  <si>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</si>
  <si>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</si>
  <si>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</si>
  <si>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t>Produced by Aryo Budi Dwi Prasetyo on December 28, 2022, 9:08 am</t>
  </si>
  <si>
    <t>S0307194</t>
  </si>
  <si>
    <t>255638 - A3426 &amp; A3024 - Activation Request: Abdul Wahab Iswahyudi &amp; Fendi Armansyah - DSF SBY</t>
  </si>
  <si>
    <t>S0307206</t>
  </si>
  <si>
    <t>Perubahan quantity pada skd 0000822/4/08/12/2022, seharusnya 1</t>
  </si>
  <si>
    <t>S0307194 - 255638 - A3426 &amp; A3024 - Activation Request: Abdul Wahab Iswahyudi &amp; Fendi Armansyah - DSF SBY</t>
  </si>
  <si>
    <t>255638 – A3426 &amp; A3024 - Activation Request: Abdul Wahab Iswahyudi &amp; Fendi Armansyah - DSF SBY</t>
  </si>
  <si>
    <t>S0307206 - Perubahan quantity pada skd 0000822/4/08/12/2022, seharusnya 1</t>
  </si>
  <si>
    <t>#Tiket Eform 257040</t>
  </si>
  <si>
    <t>D:\OPERATION-OLS\CMDB-TICKETS\S0307206 - Perubahan quantity pada skd 0000822408122022, seharusnya 1</t>
  </si>
  <si>
    <t>0000822/4/08/12/2022</t>
  </si>
  <si>
    <r>
      <t>where a.SKDNo = '</t>
    </r>
    <r>
      <rPr>
        <b/>
        <sz val="11"/>
        <color rgb="FFFF0000"/>
        <rFont val="Consolas"/>
        <family val="3"/>
      </rPr>
      <t>0000822/4/08/12/2022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</si>
  <si>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209371</t>
    </r>
    <r>
      <rPr>
        <sz val="11"/>
        <color theme="1"/>
        <rFont val="Consolas"/>
        <family val="3"/>
      </rPr>
      <t>;</t>
    </r>
  </si>
  <si>
    <t>A3626</t>
  </si>
  <si>
    <t>Abdul Wahab Iswahyudi</t>
  </si>
  <si>
    <t>Abdul.Iswahyudi</t>
  </si>
  <si>
    <t>Abdul.Iswahyudi@dipostar.com</t>
  </si>
  <si>
    <t>Surabaya</t>
  </si>
  <si>
    <t>Marketing Administration Office</t>
  </si>
  <si>
    <t>SA</t>
  </si>
  <si>
    <t>A3024</t>
  </si>
  <si>
    <t>Fendi Armansyah</t>
  </si>
  <si>
    <t>Fendi.Armansyah</t>
  </si>
  <si>
    <t>Fendi.Armansyah@dipostar.com</t>
  </si>
  <si>
    <t>Lokasi Email</t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</si>
  <si>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Abdul Wahab Iswahyudi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Abdul.Iswahyudi@dipostar.com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</si>
  <si>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</si>
  <si>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</si>
  <si>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</si>
  <si>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</si>
  <si>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</si>
  <si>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</si>
  <si>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</si>
  <si>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</si>
  <si>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Fendi Armansyah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Fendi.Armansyah@dipostar.com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</si>
  <si>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</si>
  <si>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</si>
  <si>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t>RE: Service Request S0307206 created successfullyRE: #Tiket Eform 257040</t>
  </si>
  <si>
    <r>
      <t>values ('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</si>
  <si>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</si>
  <si>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</si>
  <si>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</si>
  <si>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</si>
  <si>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</si>
  <si>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</si>
  <si>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</si>
  <si>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t>D:\OPERATION-OLS\CMDB-TICKETS\S0307194 - 255638 - A3426 &amp; A3024 - Activation Request Abdul Wahab Iswahyudi &amp; Fendi Armansyah - DSF SBY</t>
  </si>
  <si>
    <t>CEK --&gt; SUDAH PERNAH DI-CREATE…!!!</t>
  </si>
  <si>
    <t>RE: Service Request S0307194 created successfullyRE: 255638 – A3426 &amp; A3024 - Activation Request: Abdul Wahab Iswahyudi &amp; Fendi Armansyah - DSF SBY</t>
  </si>
  <si>
    <t>select 'V-005' ProductBrandCode, 'HD115DSL' ProductModelCode union all</t>
  </si>
  <si>
    <t>select 'V-005' ProductBrandCode, 'HD136HD64' ProductModelCode union all</t>
  </si>
  <si>
    <t>select 'V-005' ProductBrandCode, 'HD136HD65' ProductModelCode union all</t>
  </si>
  <si>
    <t>select 'V-005' ProductBrandCode, 'HRFG260JJ' ProductModelCode union all</t>
  </si>
  <si>
    <t>select 'V-005' ProductBrandCode, 'HRFM280JD' ProductModelCode union all</t>
  </si>
  <si>
    <t>select 'V-005' ProductBrandCode, 'HRFM280JW' ProductModelCode union all</t>
  </si>
  <si>
    <t>select 'V-006' ProductBrandCode, 'IENLRL' ProductModelCode union all</t>
  </si>
  <si>
    <t>select 'V-006' ProductBrandCode, 'IENMR58' ProductModelCode union all</t>
  </si>
  <si>
    <t>select 'V-006' ProductBrandCode, 'IENMR65' ProductModelCode union all</t>
  </si>
  <si>
    <t>select 'V-006' ProductBrandCode, 'IGFVMUHP' ProductModelCode union all</t>
  </si>
  <si>
    <t>select 'V-006' ProductBrandCode, 'IGFVRLD' ProductModelCode union all</t>
  </si>
  <si>
    <t>select 'V-006' ProductBrandCode, 'IGFVZNHP' ProductModelCode</t>
  </si>
  <si>
    <t>left join ProductModel a</t>
  </si>
  <si>
    <t>on x.ProductBrandCode = a.ProductBrandCode</t>
  </si>
  <si>
    <t>and x.ProductModelCode = a.ProductModelCode</t>
  </si>
  <si>
    <t>left join ProductBrand b</t>
  </si>
  <si>
    <t>on a.ProductBrandCode = b.ProductBrandCode;</t>
  </si>
  <si>
    <t>update ProductModel</t>
  </si>
  <si>
    <t>ProductModelType = '-'</t>
  </si>
  <si>
    <t>where IdProductModel in (</t>
  </si>
  <si>
    <t>7167,</t>
  </si>
  <si>
    <t>7168,</t>
  </si>
  <si>
    <t>7169,</t>
  </si>
  <si>
    <t>7170,</t>
  </si>
  <si>
    <t>7171,</t>
  </si>
  <si>
    <t>7172,</t>
  </si>
  <si>
    <t>7173,</t>
  </si>
  <si>
    <t>7174,</t>
  </si>
  <si>
    <t>7175,</t>
  </si>
  <si>
    <t>7176,</t>
  </si>
  <si>
    <t>7177,</t>
  </si>
  <si>
    <t>7178</t>
  </si>
  <si>
    <t>where convert(date, a.CreateDate) = '2022-12-28'</t>
  </si>
  <si>
    <t>order by a.CreateDate desc;</t>
  </si>
  <si>
    <t>CEK DATA Product BERHASIL MASUK KE OLSS</t>
  </si>
  <si>
    <t>where a.CreatedDate &gt;= '2022-12-28 14:30'</t>
  </si>
  <si>
    <t>order by a.CreatedDate desc;</t>
  </si>
  <si>
    <t>CEK DATA Tb_OPL_Unit BERHASIL MASUK KE OLSS</t>
  </si>
  <si>
    <t>#Tiket Eform 257273</t>
  </si>
  <si>
    <t>S0307282</t>
  </si>
  <si>
    <t>Create maintenance schedule for replacement car L8266C</t>
  </si>
  <si>
    <t>S0307282 - Create maintenance schedule for replacement car L8266C</t>
  </si>
  <si>
    <t>D:\OPERATION-OLS\CMDB-TICKETS\S0307282 - Create maintenance schedule for replacement car L8266C</t>
  </si>
  <si>
    <r>
      <t xml:space="preserve">where IdOPLCalculation = </t>
    </r>
    <r>
      <rPr>
        <b/>
        <sz val="11"/>
        <color rgb="FFFF0000"/>
        <rFont val="Consolas"/>
        <family val="3"/>
      </rPr>
      <t>9028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</si>
  <si>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00735/OCN/01/10/2022</t>
    </r>
    <r>
      <rPr>
        <sz val="11"/>
        <color theme="1"/>
        <rFont val="Consolas"/>
        <family val="3"/>
      </rPr>
      <t>';</t>
    </r>
  </si>
  <si>
    <t>00735/OCN/01/10/2022</t>
  </si>
  <si>
    <t>update Tb_BIL_PayScheduleDtl set PaymentSchedule = '2022-12-16', StartPeriod = '2022-09-18', EndPeriod = '2022-10-17' where IdTb_BIL_PayScheduleDtl = 397995;</t>
  </si>
  <si>
    <t>update Tb_BIL_PayScheduleDtl set PaymentSchedule = '2023-01-16', StartPeriod = '2022-10-18', EndPeriod = '2022-11-17' where IdTb_BIL_PayScheduleDtl = 397996;</t>
  </si>
  <si>
    <t>update Tb_BIL_PayScheduleDtl set PaymentSchedule = '2023-02-16', StartPeriod = '2022-11-18', EndPeriod = '2022-12-17' where IdTb_BIL_PayScheduleDtl = 397997;</t>
  </si>
  <si>
    <t>update Tb_BIL_PayScheduleDtl set PaymentSchedule = '2023-03-16', StartPeriod = '2022-12-18', EndPeriod = '2023-01-17' where IdTb_BIL_PayScheduleDtl = 397998;</t>
  </si>
  <si>
    <t>update Tb_BIL_PayScheduleDtl set PaymentSchedule = '2023-04-16', StartPeriod = '2023-01-18', EndPeriod = '2023-02-17' where IdTb_BIL_PayScheduleDtl = 397999;</t>
  </si>
  <si>
    <t>update Tb_BIL_PayScheduleDtl set PaymentSchedule = '2023-05-16', StartPeriod = '2023-02-18', EndPeriod = '2023-03-17' where IdTb_BIL_PayScheduleDtl = 398000;</t>
  </si>
  <si>
    <t>update Tb_BIL_PayScheduleDtl set PaymentSchedule = '2023-06-16', StartPeriod = '2023-03-18', EndPeriod = '2023-04-17' where IdTb_BIL_PayScheduleDtl = 398001;</t>
  </si>
  <si>
    <t>update Tb_BIL_PayScheduleDtl set PaymentSchedule = '2023-07-16', StartPeriod = '2023-04-18', EndPeriod = '2023-05-17' where IdTb_BIL_PayScheduleDtl = 398002;</t>
  </si>
  <si>
    <t>update Tb_BIL_PayScheduleDtl set PaymentSchedule = '2023-08-16', StartPeriod = '2023-05-18', EndPeriod = '2023-06-17' where IdTb_BIL_PayScheduleDtl = 398003;</t>
  </si>
  <si>
    <t>update Tb_BIL_PayScheduleDtl set PaymentSchedule = '2023-09-16', StartPeriod = '2023-06-18', EndPeriod = '2023-07-17' where IdTb_BIL_PayScheduleDtl = 398004;</t>
  </si>
  <si>
    <t>update Tb_BIL_PayScheduleDtl set PaymentSchedule = '2023-10-16', StartPeriod = '2023-07-18', EndPeriod = '2023-08-17' where IdTb_BIL_PayScheduleDtl = 398005;</t>
  </si>
  <si>
    <t>update Tb_BIL_PayScheduleDtl set PaymentSchedule = '2023-11-16', StartPeriod = '2023-08-18', EndPeriod = '2023-09-17' where IdTb_BIL_PayScheduleDtl = 398006;</t>
  </si>
  <si>
    <t>Revisi extend kontrak #257373</t>
  </si>
  <si>
    <t>Revisi kontrak #257394</t>
  </si>
  <si>
    <t>Revisi kontrak #257398</t>
  </si>
  <si>
    <t>S0307319</t>
  </si>
  <si>
    <t>S0307321</t>
  </si>
  <si>
    <t>Produced by Aryo Budi Dwi Prasetyo on December 29, 2022, 8:43 am</t>
  </si>
  <si>
    <t>Incidents: SDA_INCIDENTS_ASSIGNED (9 rows)</t>
  </si>
  <si>
    <t>S0307322</t>
  </si>
  <si>
    <t>S0307319 - Revisi Extend Kontrak #257373</t>
  </si>
  <si>
    <t>Revisi Extend Kontrak #257373</t>
  </si>
  <si>
    <t>Revisi Kontrak #257394</t>
  </si>
  <si>
    <t>Revisi Kontrak #257398</t>
  </si>
  <si>
    <t>S0307321 - Revisi Kontrak #257394</t>
  </si>
  <si>
    <t>S0307322 - Revisi Kontrak #257398</t>
  </si>
  <si>
    <t>REVISI TANGGAL KONTRAK DI AGREEMENT DAN DI PO #257422</t>
  </si>
  <si>
    <t>0000873/4/08/12/2022</t>
  </si>
  <si>
    <t>S0307331</t>
  </si>
  <si>
    <t>Revisi Tanggal Kontrak di Agreement dan di PO #257422</t>
  </si>
  <si>
    <t>S0307331 - Revisi Tanggal Kontrak di Agreement dan di PO #257422</t>
  </si>
  <si>
    <t>D:\OPERATION-OLS\CMDB-TICKETS\S0307331 - Revisi Tanggal Kontrak di Agreement dan di PO #257422</t>
  </si>
  <si>
    <t>select a.IdOPLAgreement, a.AgreementNumber, a.AgreementDate,</t>
  </si>
  <si>
    <t>b.IdTb_PRO_PO, b.PONumber, b.PODate</t>
  </si>
  <si>
    <r>
      <t>where a.AgreementNumber = '</t>
    </r>
    <r>
      <rPr>
        <b/>
        <sz val="11"/>
        <color rgb="FFFF0000"/>
        <rFont val="Consolas"/>
        <family val="3"/>
      </rPr>
      <t>0000873/4/08/12/2022</t>
    </r>
    <r>
      <rPr>
        <sz val="11"/>
        <color theme="1"/>
        <rFont val="Consolas"/>
        <family val="3"/>
      </rPr>
      <t>';</t>
    </r>
  </si>
  <si>
    <t>2022-11-29</t>
  </si>
  <si>
    <t>AgreementDate = '2022-11-29'</t>
  </si>
  <si>
    <t>where IdOPLAgreement = 4735;</t>
  </si>
  <si>
    <t>update Tb_PRO_PO</t>
  </si>
  <si>
    <t>PODate = '2022-11-29'</t>
  </si>
  <si>
    <t>where IdTb_PRO_PO in (4258, 4259);</t>
  </si>
  <si>
    <t>RE: Service Request S0307331 created successfullyRE: REVISI TANGGAL KONTRAK DI AGREEMENT DAN DI PO #257422</t>
  </si>
  <si>
    <t>L8266C</t>
  </si>
  <si>
    <r>
      <t>where c.PoliceNumber = '</t>
    </r>
    <r>
      <rPr>
        <b/>
        <sz val="11"/>
        <color rgb="FFFF0000"/>
        <rFont val="Consolas"/>
        <family val="3"/>
      </rPr>
      <t>L8266C</t>
    </r>
    <r>
      <rPr>
        <sz val="11"/>
        <color theme="1"/>
        <rFont val="Consolas"/>
        <family val="3"/>
      </rPr>
      <t>';</t>
    </r>
  </si>
  <si>
    <t>RE: Service Request S0307282 created successfullyRE: #Tiket Eform 257273</t>
  </si>
  <si>
    <t>D:\OPERATION-OLS\CMDB-TICKETS\S0307319 - Revisi Extend Kontrak #257373</t>
  </si>
  <si>
    <t>#Tiket DM Eform 256427</t>
  </si>
  <si>
    <t>S0307340</t>
  </si>
  <si>
    <t>Revisi Supplier SKD 0000479/4/10/11/2022</t>
  </si>
  <si>
    <t>S0307340 - Revisi Supplier SKD 0000479/4/10/11/2022</t>
  </si>
  <si>
    <t>0000479/4/10/11/2022</t>
  </si>
  <si>
    <t>0000461/4/08/02/2021</t>
  </si>
  <si>
    <t>2022-03-31</t>
  </si>
  <si>
    <t>2022-12-31</t>
  </si>
  <si>
    <t>a.EndPeriodDate</t>
  </si>
  <si>
    <r>
      <t>where a.AgreementNumber = '</t>
    </r>
    <r>
      <rPr>
        <b/>
        <sz val="11"/>
        <color rgb="FFFF0000"/>
        <rFont val="Consolas"/>
        <family val="3"/>
      </rPr>
      <t>0000461/4/08/02/2021</t>
    </r>
    <r>
      <rPr>
        <sz val="11"/>
        <color theme="1"/>
        <rFont val="Consolas"/>
        <family val="3"/>
      </rPr>
      <t>';</t>
    </r>
  </si>
  <si>
    <t>EndPeriodDate = '2022-12-31'</t>
  </si>
  <si>
    <t>where IdOPLAgreement = 2216;</t>
  </si>
  <si>
    <t>RE: Service Request S0307319 created successfullyRE: Revisi extend kontrak #257373</t>
  </si>
  <si>
    <t>D:\OPERATION-OLS\CMDB-TICKETS\S0307321 - Revisi Kontrak #257394</t>
  </si>
  <si>
    <t>0000531/4/01/09/2020</t>
  </si>
  <si>
    <t>D:\OPERATION-OLS\CMDB-TICKETS\S0307322 - Revisi Kontrak #257398</t>
  </si>
  <si>
    <t>0000590/4/01/12/2020</t>
  </si>
  <si>
    <t>2020-09-02</t>
  </si>
  <si>
    <t>a.StartPeriodDate</t>
  </si>
  <si>
    <t>where a.AgreementNumber = '0000531/4/01/09/2020';</t>
  </si>
  <si>
    <t>2022-01-12</t>
  </si>
  <si>
    <t>StartPeriodDate = '2022-01-12'</t>
  </si>
  <si>
    <t>where IdOPLAgreement = 1946;</t>
  </si>
  <si>
    <t>RE: Service Request S0307321 created successfullyRE: Revisi kontrak #257394</t>
  </si>
  <si>
    <t>2023-04-03</t>
  </si>
  <si>
    <t>where a.AgreementNumber = '0000590/4/01/12/2020';</t>
  </si>
  <si>
    <t>RE: Service Request S0307322 RE: Revisi kontrak #257398</t>
  </si>
  <si>
    <t>TUGU MOTOR, PT.</t>
  </si>
  <si>
    <t>ARISTA AUTO PRIMA, PT. (A00262)</t>
  </si>
  <si>
    <t>D:\OPERATION-OLS\CMDB-TICKETS\S0307340 - Revisi Supplier SKD 0000479410112022</t>
  </si>
  <si>
    <r>
      <t>where a.SKDNo = '</t>
    </r>
    <r>
      <rPr>
        <b/>
        <sz val="11"/>
        <color rgb="FFFF0000"/>
        <rFont val="Consolas"/>
        <family val="3"/>
      </rPr>
      <t>0000479/4/10/11/2022</t>
    </r>
    <r>
      <rPr>
        <sz val="11"/>
        <color theme="1"/>
        <rFont val="Consolas"/>
        <family val="3"/>
      </rPr>
      <t>';</t>
    </r>
  </si>
  <si>
    <t>where a.SupplierCode = 'A00262';</t>
  </si>
  <si>
    <t>select a.* -- 226</t>
  </si>
  <si>
    <r>
      <t xml:space="preserve">IdSupplier = </t>
    </r>
    <r>
      <rPr>
        <b/>
        <sz val="11"/>
        <color rgb="FFFF0000"/>
        <rFont val="Consolas"/>
        <family val="3"/>
      </rPr>
      <t>226</t>
    </r>
  </si>
  <si>
    <r>
      <t xml:space="preserve">where IdTb_MKT_SKD_Dtl = </t>
    </r>
    <r>
      <rPr>
        <b/>
        <sz val="11"/>
        <color rgb="FFFF0000"/>
        <rFont val="Consolas"/>
        <family val="3"/>
      </rPr>
      <t>209165</t>
    </r>
    <r>
      <rPr>
        <sz val="11"/>
        <color theme="1"/>
        <rFont val="Consolas"/>
        <family val="3"/>
      </rPr>
      <t>;</t>
    </r>
  </si>
  <si>
    <t>RE: Service Request S0307340 created successfullyRE: #Tiket DM Eform 256427</t>
  </si>
  <si>
    <t>BM9286QO</t>
  </si>
  <si>
    <t>select a.IdOPLCalculation,</t>
  </si>
  <si>
    <t>a.ProductCode, d.ModelName,</t>
  </si>
  <si>
    <t>year(d.ModelYear) ModelYear</t>
  </si>
  <si>
    <t>join OPLQuotation b</t>
  </si>
  <si>
    <t>join Tb_MKT_SKD c</t>
  </si>
  <si>
    <t>on a.ProductCode = d.ProductCode</t>
  </si>
  <si>
    <t>where c.SKDNo = '0000675/4/08/07/2022';</t>
  </si>
  <si>
    <t>ProductCode = 'VEH/00021/V-005/FL23JW/202201'</t>
  </si>
  <si>
    <t>where OPLCalculationNumber = '00432/OCN/01/07/2022';</t>
  </si>
  <si>
    <t>select a.IdTb_OPL_Unit, a.IdProduct,</t>
  </si>
  <si>
    <t>b.ModelName, year(b.ModelYear) ModelYear</t>
  </si>
  <si>
    <t>join Product b</t>
  </si>
  <si>
    <t>on a.IdProduct = b.IdProduct</t>
  </si>
  <si>
    <t>where a.IdTb_OPL_Unit in (</t>
  </si>
  <si>
    <t>17068,</t>
  </si>
  <si>
    <t>17069,</t>
  </si>
  <si>
    <t>17070,</t>
  </si>
  <si>
    <t>17071,</t>
  </si>
  <si>
    <t>17072,</t>
  </si>
  <si>
    <t>17073,</t>
  </si>
  <si>
    <t>17074,</t>
  </si>
  <si>
    <t>17075,</t>
  </si>
  <si>
    <t>17076,</t>
  </si>
  <si>
    <t>17077,</t>
  </si>
  <si>
    <t>17078,</t>
  </si>
  <si>
    <t>17079,</t>
  </si>
  <si>
    <t>17080,</t>
  </si>
  <si>
    <t>17081,</t>
  </si>
  <si>
    <t>17082,</t>
  </si>
  <si>
    <t>17083,</t>
  </si>
  <si>
    <t>17084</t>
  </si>
  <si>
    <t>IdProduct = 1768</t>
  </si>
  <si>
    <t>where IdTb_OPL_Unit in (</t>
  </si>
  <si>
    <t>17083</t>
  </si>
  <si>
    <t xml:space="preserve">Invoice lebih cepat di MFAPPL Dan OLSS di tanggal 30 Desember 2022 PT MCLOGI ARK INDONESIA 257697 ,257702 </t>
  </si>
  <si>
    <t xml:space="preserve">RE: Invoice lebih cepat di MFAPPL Dan OLSS di tanggal 30 Desember 2022 PT MCLOGI ARK INDONESIA 257697 ,257702 </t>
  </si>
  <si>
    <t>#Tiket Eform 257702</t>
  </si>
  <si>
    <t>0000455/4/08/02/202</t>
  </si>
  <si>
    <t>S0307409</t>
  </si>
  <si>
    <t>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</si>
  <si>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S0307409 - 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</si>
  <si>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42318/INV/JKN/12/2022</t>
  </si>
  <si>
    <t>Produced by Aryo Budi Dwi Prasetyo on December 30, 2022, 8:24 am</t>
  </si>
  <si>
    <t>Incidents: SDA_INCIDENTS_ASSIGNED (15 rows)</t>
  </si>
  <si>
    <t>where AgreementNumber = 'AGREEMENT REPLACEMENT'</t>
  </si>
  <si>
    <t>and PoliceNumber = 'L8266C';</t>
  </si>
  <si>
    <t>Permohonan perubahan  creation date #257807</t>
  </si>
  <si>
    <t>S0307437</t>
  </si>
  <si>
    <t>S0307437 - Permohonan Perubahan Creation Date #257807</t>
  </si>
  <si>
    <t>Permohonan Perubahan Creation Date #257807</t>
  </si>
  <si>
    <t>Data tidak sinkron pada skd 1213 - 1215 (ticket 257838)</t>
  </si>
  <si>
    <t>S0307461</t>
  </si>
  <si>
    <t>S0307461 - #257838 - Revise SKD Profit and ROA</t>
  </si>
  <si>
    <t>#257838 - Revise SKD Profit and ROA</t>
  </si>
  <si>
    <t>D:\OPERATION-OLS\CMDB-TICKETS\S0307437 - Permohonan Perubahan Creation Date #257807</t>
  </si>
  <si>
    <t>a.BASTDate, a.CreatedDate,</t>
  </si>
  <si>
    <t>where a.AgreementNumber = '0000873/4/08/12/2022';</t>
  </si>
  <si>
    <t>a.CreatedDate</t>
  </si>
  <si>
    <t>CreatedDate = '2022-11-29'</t>
  </si>
  <si>
    <t>RE: Service Request S0307437 created successfullyRE: Permohonan perubahan  creation date #257807</t>
  </si>
  <si>
    <t>Revisi contract periode start date #257947</t>
  </si>
  <si>
    <t>StartPeriodDate = '2022-11-29'</t>
  </si>
  <si>
    <t>Request baru di atas akan di-cancel oleh Pak Niki</t>
  </si>
  <si>
    <t>0001213/4/01/12/2022</t>
  </si>
  <si>
    <t>0001215/4/01/12/2022</t>
  </si>
  <si>
    <t>e.IdOPLQuotation, e.OPLQuotationNumber,</t>
  </si>
  <si>
    <t>f.IdTb_MKT_SKD, f.SKDNo</t>
  </si>
  <si>
    <t>where f.SKDNo in (</t>
  </si>
  <si>
    <r>
      <t xml:space="preserve">--join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</si>
  <si>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t>--on a.LeaseCategory = opt.IdOptionItemValue</t>
  </si>
  <si>
    <r>
      <t>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</si>
  <si>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0001215/4/01/12/2022</t>
    </r>
    <r>
      <rPr>
        <sz val="11"/>
        <color theme="1"/>
        <rFont val="Consolas"/>
        <family val="3"/>
      </rPr>
      <t>'</t>
    </r>
  </si>
  <si>
    <t>00865/OCN/01/12/2022</t>
  </si>
  <si>
    <t>00867/OCN/01/12/2022</t>
  </si>
  <si>
    <r>
      <rPr>
        <b/>
        <sz val="11"/>
        <color rgb="FFFF0000"/>
        <rFont val="Calibri"/>
        <family val="2"/>
        <scheme val="minor"/>
      </rPr>
      <t>20230104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</si>
  <si>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20230102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</si>
  <si>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20230103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</si>
  <si>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</si>
  <si>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</si>
  <si>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</si>
  <si>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</si>
  <si>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2023-01-05</t>
    </r>
    <r>
      <rPr>
        <sz val="11"/>
        <color theme="1"/>
        <rFont val="Consolas"/>
        <family val="3"/>
      </rPr>
      <t>'</t>
    </r>
  </si>
  <si>
    <t>Produced by Aryo Budi Dwi Prasetyo on January 2, 2023, 9:41 am</t>
  </si>
  <si>
    <t>Produced by Aryo Budi Dwi Prasetyo on January 3, 2023, 8:27 am</t>
  </si>
  <si>
    <t>Penerbitan Invoice Lebih Cepat billing Januari 2023 - PT. Kao Indonesia</t>
  </si>
  <si>
    <t>S0308414</t>
  </si>
  <si>
    <t>select a.SKDNo, b.IdTb_MKT_SKD_Dtl, b.[Type], b.Qty</t>
  </si>
  <si>
    <r>
      <t>where a.SKDNo = 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';</t>
    </r>
  </si>
  <si>
    <t>set Qty = 1</t>
  </si>
  <si>
    <t>where IdTb_MKT_SKD_Dtl in (</t>
  </si>
  <si>
    <t>209322,</t>
  </si>
  <si>
    <t>209323</t>
  </si>
  <si>
    <t>D:\OPERATION-OLS\CMDB-TICKETS\S0307461 - #257838 - Revise SKD Profit and ROA</t>
  </si>
  <si>
    <t>RE: Service Request S0307461 created successfullyRE: Data tidak sinkron pada skd 1213 - 1215 (ticket 257838)</t>
  </si>
  <si>
    <t>UBAH TOP DATE PT. G4S SECURITY SERVICES AGR 0001179/4/01/09/2022 &amp; 0001178/4/01/09/2022 - LATE DISBURSE</t>
  </si>
  <si>
    <t>S0308453</t>
  </si>
  <si>
    <t>S0308453 - UBAH TOP DATE PT. G4S SECURITY SERVICES AGR 0001179/4/01/09/2022 &amp; 0001178/4/01/09/2022 - LATE DISBURSE</t>
  </si>
  <si>
    <t>PERBEDAAN CALCULATION EXCEL</t>
  </si>
  <si>
    <t>00001/OCN/01/01/2023</t>
  </si>
  <si>
    <t>RE: Penerbitan invoice billing JANUARI 2023 kontrak lebih cepat PT. SIRKULASI KOMPAS, HUBER,- No TIKET 247962  (MFAPPL Support) dan No TIKET # 247965 (OLSS)</t>
  </si>
  <si>
    <t>S0308478</t>
  </si>
  <si>
    <t>Penerbitan invoice billing JANUARI 2023 kontrak lebih cepat PT. SIRKULASI KOMPAS, HUBER,- No TIKET 247962  (MFAPPL Support) dan No TIKET # 247965 (OLSS)</t>
  </si>
  <si>
    <t>S0308478 - Penerbitan invoice billing JANUARI 2023 kontrak lebih cepat PT. SIRKULASI KOMPAS, HUBER,- No TIKET 247962  (MFAPPL Support) dan No TIKET # 247965 (OLSS)</t>
  </si>
  <si>
    <t>RE: UBAH TOP DATE PT. G4S SECURITY SERVICES AGR 0001179/4/01/09/2022 &amp; 0001178/4/01/09/2022 - LATE DISBURSE</t>
  </si>
  <si>
    <t>42013/INV/JKC/10/2022</t>
  </si>
  <si>
    <t>42014/INV/JKC/11/2022</t>
  </si>
  <si>
    <t>42050/INV/JKC/10/2022</t>
  </si>
  <si>
    <t>42051/INV/JKC/11/2022</t>
  </si>
  <si>
    <t>TOP BEFORE</t>
  </si>
  <si>
    <t>08 Januari 2023</t>
  </si>
  <si>
    <t>08 Februari 2023</t>
  </si>
  <si>
    <t>21 Januari 2023</t>
  </si>
  <si>
    <t>21 Februari 2023</t>
  </si>
  <si>
    <t>TOP AFTER</t>
  </si>
  <si>
    <t>08 Maret 2023</t>
  </si>
  <si>
    <t>21 Maret 2023</t>
  </si>
  <si>
    <t>Service Request S0308453 - RE: UBAH TOP DATE PT. G4S SECURITY SERVICES AGR 0001179/4/01/09/2022 &amp; 0001178/4/01/09/2022 - LATE DISBURSE</t>
  </si>
  <si>
    <t>28593/INV/JKC/01/2023</t>
  </si>
  <si>
    <t>28594/INV/JKC/02/2023</t>
  </si>
  <si>
    <t>Service Request S0308478 - RE: Penerbitan invoice billing JANUARI 2023 kontrak lebih cepat PT. SIRKULASI KOMPAS, HUBER,- No TIKET 247962  (MFAPPL Support) dan No TIKET # 247965 (OLSS)</t>
  </si>
  <si>
    <t>S0308414 - Penerbitan Invoice Lebih Cepat billing Januari 2023 - PT. Kao Indonesia</t>
  </si>
  <si>
    <t>RE: PERBEDAAN CALCULATION EXCEL</t>
  </si>
  <si>
    <t>REVISI DATA KENDARAAN #258776</t>
  </si>
  <si>
    <t>Revisi data kendaraan #258816</t>
  </si>
  <si>
    <r>
      <rPr>
        <b/>
        <sz val="11"/>
        <color rgb="FFFF0000"/>
        <rFont val="Calibri"/>
        <family val="2"/>
        <scheme val="minor"/>
      </rPr>
      <t>20230105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</si>
  <si>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20230106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</si>
  <si>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</si>
  <si>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</si>
  <si>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</si>
  <si>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20230109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</si>
  <si>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</si>
  <si>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</si>
  <si>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</si>
  <si>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t>Check OLSS Calculation Requested By Bu Herni</t>
  </si>
  <si>
    <t>S0308561</t>
  </si>
  <si>
    <t>S0308563</t>
  </si>
  <si>
    <t>Revisi Data Kendaraan #258816</t>
  </si>
  <si>
    <t>Revisi Data Kendaraan #258776</t>
  </si>
  <si>
    <t>Citra Juliana Simanjuntak</t>
  </si>
  <si>
    <t>Produced by Aryo Budi Dwi Prasetyo on January 4, 2023, 8:15 am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</si>
  <si>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</si>
  <si>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</si>
  <si>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</si>
  <si>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</si>
  <si>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t>S0308561 - Revisi Data Kendaraan #258776</t>
  </si>
  <si>
    <t>S0308563 - Revisi Data Kendaraan #258816</t>
  </si>
  <si>
    <t>D:\OPERATION-OLS\CMDB-TICKETS\S0308561 - Revisi Data Kendaraan #258776</t>
  </si>
  <si>
    <t>D:\OPERATION-OLS\CMDB-TICKETS\S0308563 - Revisi Data Kendaraan #258816</t>
  </si>
  <si>
    <t>MHMFE71P1DK044056GS</t>
  </si>
  <si>
    <t>MHCNHR55EEJ061228GS</t>
  </si>
  <si>
    <t>MHCNHR55EGJ071538GS</t>
  </si>
  <si>
    <t>4D34TJ73152GS</t>
  </si>
  <si>
    <t>M061228GS</t>
  </si>
  <si>
    <t>M071538GS</t>
  </si>
  <si>
    <t>B9104PCHGS</t>
  </si>
  <si>
    <t>L9975BWGS</t>
  </si>
  <si>
    <t>L9021COGS</t>
  </si>
  <si>
    <t>PAEL7MYNB000225</t>
  </si>
  <si>
    <t>PAEL67MYNNB000228</t>
  </si>
  <si>
    <t>PAEL7MYNB000227</t>
  </si>
  <si>
    <t>4N14UAL8305</t>
  </si>
  <si>
    <t>4N14UAL8308</t>
  </si>
  <si>
    <t>4N14UAL8307</t>
  </si>
  <si>
    <t>B9264PCU</t>
  </si>
  <si>
    <t>B9256PCU</t>
  </si>
  <si>
    <t>B9262PCU</t>
  </si>
  <si>
    <t>Revisi Bulan di nomor kontrak #258990</t>
  </si>
  <si>
    <t>S0308603</t>
  </si>
  <si>
    <t>Revisi Bulan di Nomor Kontrak #258990</t>
  </si>
  <si>
    <t>S0308603 - Revisi Bulan di Nomor Kontrak #258990</t>
  </si>
  <si>
    <t>D:\OPERATION-OLS\CMDB-TICKETS\S0308603 - Revisi Bulan di Nomor Kontrak #258990</t>
  </si>
  <si>
    <t>0001201/4/01/12/2022</t>
  </si>
  <si>
    <r>
      <t>0001200/4/01/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</si>
  <si>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r>
      <t>0001201/4/01/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</si>
  <si>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'0001200/4/01/12/2022',</t>
  </si>
  <si>
    <t>'0001201/4/01/12/2022'</t>
  </si>
  <si>
    <t>where IdOPLAgreement = 4773;</t>
  </si>
  <si>
    <t>where IdOPLAgreement = 4774;</t>
  </si>
  <si>
    <t>AgreementNumber = '0001200/4/01/11/2022',</t>
  </si>
  <si>
    <t>RemarksSys = 'S0308603'</t>
  </si>
  <si>
    <t>AgreementNumber = '0001201/4/01/11/2022',</t>
  </si>
  <si>
    <t>RE: Service Request S0308603 RE: Revisi Bulan di nomor kontrak #258990</t>
  </si>
  <si>
    <t>Request Bu Andreina</t>
  </si>
  <si>
    <t>00041/DSF/INV/4/12/2022</t>
  </si>
  <si>
    <t>582,525,000</t>
  </si>
  <si>
    <t>64,077,750</t>
  </si>
  <si>
    <t>646,602,750</t>
  </si>
  <si>
    <t>0001140/4/01/09/2022</t>
  </si>
  <si>
    <t>RE: Service Request S0308561 RE: REVISI DATA KENDARAAN #258776</t>
  </si>
  <si>
    <t>0000140/4/04/04/2022</t>
  </si>
  <si>
    <t>MMBJJKL10NH044409</t>
  </si>
  <si>
    <t>N15UJD1092</t>
  </si>
  <si>
    <t>MMBJJKL10MH044409</t>
  </si>
  <si>
    <t>4N15UJD1092</t>
  </si>
  <si>
    <t>DD8871RZ</t>
  </si>
  <si>
    <t>RE: Service Request S0308563 RE: Revisi data kendaraan #258816</t>
  </si>
  <si>
    <t>Data Maintenance SKD MSIG (Eform 259162)</t>
  </si>
  <si>
    <t>Manager Memo</t>
  </si>
  <si>
    <t>S0308653</t>
  </si>
  <si>
    <t>S0308655</t>
  </si>
  <si>
    <t>#Tiket Eform 259151 - Manage Memo Error</t>
  </si>
  <si>
    <t>S0308655 - #Tiket Eform 259151 - Manage Memo Error</t>
  </si>
  <si>
    <t>#259151 - Manage Memo Error</t>
  </si>
  <si>
    <t>#Tiket Eform 259151</t>
  </si>
  <si>
    <t>S0308651</t>
  </si>
  <si>
    <t>S0308651 - Data Maintenance SKD MSIG (Eform 259162)</t>
  </si>
  <si>
    <t>S0308653 - #259151 - Manage Memo Error</t>
  </si>
  <si>
    <t>0001176/4/10/10/2022</t>
  </si>
  <si>
    <t>0001176/4/01/11/2022</t>
  </si>
  <si>
    <t>TIDAK ADA…!!  TYPO..??</t>
  </si>
  <si>
    <t>00762/OCN/01/11/2022</t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</si>
  <si>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</si>
  <si>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D:\OPERATION-OLS\CMDB-TICKETS\S0308651 -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</si>
  <si>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</si>
  <si>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t>RE: Service Request S0308651 RE: Data Maintenance SKD MSIG (Eform 259162)</t>
  </si>
  <si>
    <t>RE: Penerbitan Invoice Lebih Cepat billing Januari 2023 - PT. Kao Indonesia</t>
  </si>
  <si>
    <t>0000385/4/10/09/2021</t>
  </si>
  <si>
    <t>0000427/4/10/19/2022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</si>
  <si>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</si>
  <si>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</si>
  <si>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</si>
  <si>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</si>
  <si>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</si>
  <si>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</si>
  <si>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</si>
  <si>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</si>
  <si>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'0000385/4/10/09/2021',</t>
  </si>
  <si>
    <t>'0000393/4/10/09/2021',</t>
  </si>
  <si>
    <t>'0000427/4/10/19/2022',</t>
  </si>
  <si>
    <t>'0000429/4/10/03/2022',</t>
  </si>
  <si>
    <t>'0000428/4/10/03/2022',</t>
  </si>
  <si>
    <t>'0000392/4/10/09/2021',</t>
  </si>
  <si>
    <t>'0000431/4/10/03/2022',</t>
  </si>
  <si>
    <t>'0000430/4/10/03/2022',</t>
  </si>
  <si>
    <t>'0000391/4/10/09/2021',</t>
  </si>
  <si>
    <t>'0000390/4/10/09/2021'</t>
  </si>
  <si>
    <t>42559/INV/JKS/01/2023</t>
  </si>
  <si>
    <t>42558/INV/JKS/01/2023</t>
  </si>
  <si>
    <t>42555/INV/JKS/01/2023</t>
  </si>
  <si>
    <t>42557/INV/JKS/01/2023</t>
  </si>
  <si>
    <t>42563/INV/JKS/01/2023</t>
  </si>
  <si>
    <t>42556/INV/JKS/01/2023</t>
  </si>
  <si>
    <t>42562/INV/JKS/01/2023</t>
  </si>
  <si>
    <t>42560/INV/JKS/01/2023</t>
  </si>
  <si>
    <t>42561/INV/JKS/01/2023</t>
  </si>
  <si>
    <t>S0308704</t>
  </si>
  <si>
    <t>S0308704 - Cannot Approve Agreement 0000895/4/08/12/2022</t>
  </si>
  <si>
    <t>Cannot Approve Agreement 0000895/4/08/12/2022</t>
  </si>
  <si>
    <t>Service Request S0308414 - RE: Penerbitan Invoice Lebih Cepat billing Januari 2023 - PT. Kao Indonesia</t>
  </si>
  <si>
    <t>D:\DEVELOPMENT-OLS\GIT\OLS_NEW_LOGO\Dsf.Olss.Service\MaintenanceService\DISAssetSellingService.cs</t>
  </si>
  <si>
    <t>GetLastMemoNumber()</t>
  </si>
  <si>
    <t>Produced by Aryo Budi Dwi Prasetyo on January 5, 2023, 8:25 am</t>
  </si>
  <si>
    <t>RE: Service Request S0308478 - RE: Penerbitan invoice billing JANUARI 2023 kontrak lebih cepat PT. SIRKULASI KOMPAS, HUBER,- No TIKET 247962  (MFAPPL Support) dan No TIKET # 247965 (OLSS)</t>
  </si>
  <si>
    <t>where a.DisposalNumber like '000%';</t>
  </si>
  <si>
    <t>update Tb_DIS_AssetSelling</t>
  </si>
  <si>
    <t>Memonumber = '00000/AUC/08/2023'</t>
  </si>
  <si>
    <t>where IdTb_DIS_AssetSelling = 25;</t>
  </si>
  <si>
    <t>D:\OPERATION-OLS\CMDB-TICKETS\S0308653 - #259151 - Manage Memo Error</t>
  </si>
  <si>
    <t>RE: Service Request S0308653 RE: Manager Memo</t>
  </si>
  <si>
    <t>0000779/4/01/06/2021</t>
  </si>
  <si>
    <t>0000917/4/01/12/2021</t>
  </si>
  <si>
    <t>42565/INV/JKC/01/2023</t>
  </si>
  <si>
    <t>42566/INV/JKC/01/2023</t>
  </si>
  <si>
    <t>0000387/4/10/09/2021</t>
  </si>
  <si>
    <t>0000388/4/10/09/2021</t>
  </si>
  <si>
    <t>0000389/4/10/09/2021</t>
  </si>
  <si>
    <t>42568/INV/JKS/01/2023</t>
  </si>
  <si>
    <t>42567/INV/JKS/01/2023</t>
  </si>
  <si>
    <t>42569/INV/JKS/01/2023</t>
  </si>
  <si>
    <t>259304</t>
  </si>
  <si>
    <t>SKD Tidak bisa Submit</t>
  </si>
  <si>
    <t>D:\OPERATION-OLS\CMDB-TICKETS\S0308704 - Cannot Approve Agreement 0000895408122022</t>
  </si>
  <si>
    <t>tidak bisa agr approved, NO AGR : 0000895/4/08/12/2022</t>
  </si>
  <si>
    <t xml:space="preserve">RE: Service Request S0308704 RE: tidak bisa agr approved, NO AGR : 0000895/4/08/12/2022 </t>
  </si>
  <si>
    <t>0000895/4/08/12/2022</t>
  </si>
  <si>
    <t>259717</t>
  </si>
  <si>
    <t>S0308786</t>
  </si>
  <si>
    <t>#Tiket Eform 259717</t>
  </si>
  <si>
    <t>#259717 - Cannot Submit SKD 0000508/4/10/01/2023</t>
  </si>
  <si>
    <t>S0308786 - #259717 - Cannot Submit SKD 0000508/4/10/01/2023</t>
  </si>
  <si>
    <t>0000723/4/08/09/2022</t>
  </si>
  <si>
    <t>0000508/4/10/01/2023</t>
  </si>
  <si>
    <t>00006/OCN/01/01/2023</t>
  </si>
  <si>
    <t>LAPTOP</t>
  </si>
  <si>
    <t>0000003/4/00/01/2023</t>
  </si>
  <si>
    <t>Revisi ending kontrak #259857</t>
  </si>
  <si>
    <t>S0308823</t>
  </si>
  <si>
    <t>Revisi Ending Kontrak #259857</t>
  </si>
  <si>
    <t>S0308823 - Revisi Ending Kontrak #259857</t>
  </si>
  <si>
    <t>D:\OPERATION-OLS\CMDB-TICKETS\S0308786 - #259717 - Cannot Submit SKD 0000508410012023</t>
  </si>
  <si>
    <t>where a.SKDNo = '0000508/4/10/01/2023';</t>
  </si>
  <si>
    <t>RE: Service Request S0308786 RE: SKD Tidak bisa Submit</t>
  </si>
  <si>
    <t>Herni Hembang</t>
  </si>
  <si>
    <t>Produced by Aryo Budi Dwi Prasetyo on January 6, 2023, 8:23 am</t>
  </si>
  <si>
    <t>Permohonan penambahan unit #260130</t>
  </si>
  <si>
    <t>where a.SKDNo = '0000723/4/08/09/2022';</t>
  </si>
  <si>
    <t>select b.IdOPLAgreement, b.AgreementNumber,</t>
  </si>
  <si>
    <t>b.IdTb_OPL_Status, b.TotalUnitQuantity, b.IsDelete</t>
  </si>
  <si>
    <t>where a.IdOPLAgreement = 4666;</t>
  </si>
  <si>
    <t>from OPLAgreementDetails a</t>
  </si>
  <si>
    <t>Permohonan revisi kendaraan #259979</t>
  </si>
  <si>
    <t>delete from OPLAgreementDetails</t>
  </si>
  <si>
    <t>where IdOPLAgreement = 4666;</t>
  </si>
  <si>
    <t>delete from OPLAgreement</t>
  </si>
  <si>
    <t>S0308855</t>
  </si>
  <si>
    <t>Permohonan Penambahan Unit #260130</t>
  </si>
  <si>
    <t>S0308855 - Permohonan Penambahan Unit #260130</t>
  </si>
  <si>
    <t>S0308857</t>
  </si>
  <si>
    <t>Permohonan Revisi Kendaraan #259979</t>
  </si>
  <si>
    <t>S0308857 - Permohonan Revisi Kendaraan #259979</t>
  </si>
  <si>
    <t>D:\OPERATION-OLS\CMDB-TICKETS\S0308823 - Revisi Ending Kontrak #259857</t>
  </si>
  <si>
    <t>0001188/4/01/12/2022</t>
  </si>
  <si>
    <t>a.StartPeriodDate, a.EndPeriodDate, a.RemarksSys</t>
  </si>
  <si>
    <t>where a.AgreementNumber = '0001188/4/01/12/2022';</t>
  </si>
  <si>
    <t>2022-11-17</t>
  </si>
  <si>
    <t>2023-11-17</t>
  </si>
  <si>
    <t>StartPeriodDate = '2022-11-17',</t>
  </si>
  <si>
    <t>EndPeriodDate = '2023-11-17',</t>
  </si>
  <si>
    <t>RemarksSys = 'S0308823'</t>
  </si>
  <si>
    <t>where IdOPLAgreement = 4729;</t>
  </si>
  <si>
    <t>RE: Service Request S0308823 RE: Revisi ending kontrak #259857</t>
  </si>
  <si>
    <t>D:\OPERATION-OLS\CMDB-TICKETS\S0308855 - Permohonan Penambahan Unit #260130</t>
  </si>
  <si>
    <t xml:space="preserve">Nomor Rangka </t>
  </si>
  <si>
    <t>nopol</t>
  </si>
  <si>
    <t>MHKS6GK3JNJ006938</t>
  </si>
  <si>
    <t>3NRH723953</t>
  </si>
  <si>
    <t>B1376DKF</t>
  </si>
  <si>
    <t>D:\OPERATION-OLS\CMDB-TICKETS\S0308857 - Permohonan Revisi Kendaraan #259979</t>
  </si>
  <si>
    <t>MMBJJKL10MH031110</t>
  </si>
  <si>
    <t>4N15UHD9209</t>
  </si>
  <si>
    <t>BM8634QA</t>
  </si>
  <si>
    <t>Working folder</t>
  </si>
  <si>
    <t>Revisi Bulan BAST Actual #260335</t>
  </si>
  <si>
    <t>0000817/4/08/10/2022</t>
  </si>
  <si>
    <t>RE: Maintenace expense periode Des. 2022</t>
  </si>
  <si>
    <t>S0308914</t>
  </si>
  <si>
    <t>S0308914 - Revisi Bulan BAST Actual #260335</t>
  </si>
  <si>
    <t>RE: Service Request S0308857 RE: Permohonan revisi kendaraan #259979</t>
  </si>
  <si>
    <t>S0308916</t>
  </si>
  <si>
    <t>Data Maintenace Expense Periode Desember 2022</t>
  </si>
  <si>
    <t>S0308916 - Data Maintenace Expense Periode Desember 2022</t>
  </si>
  <si>
    <t>D:\OPERATION-OLS\CMDB-TICKETS\S0308916 - Data Maintenace Expense Periode Desember 2022</t>
  </si>
  <si>
    <t>Revisi quantity agreement #260373</t>
  </si>
  <si>
    <t>0000896/4/08/10/2022</t>
  </si>
  <si>
    <t>RE: Service Request S0308916 RE: Maintenace expense periode Des. 2022</t>
  </si>
  <si>
    <t>D:\OPERATION-OLS\CMDB-TICKETS\S0308914 - Revisi Bulan BAST Actual #260335</t>
  </si>
  <si>
    <r>
      <t>where b.AgreementNumber = '</t>
    </r>
    <r>
      <rPr>
        <b/>
        <sz val="11"/>
        <color theme="1"/>
        <rFont val="Consolas"/>
        <family val="3"/>
      </rPr>
      <t>0000817/4/08/10/2022</t>
    </r>
    <r>
      <rPr>
        <sz val="11"/>
        <color theme="1"/>
        <rFont val="Consolas"/>
        <family val="3"/>
      </rPr>
      <t>';</t>
    </r>
  </si>
  <si>
    <t>where IdTb_MGT_UnitPrep in (5350, 5351);</t>
  </si>
  <si>
    <t>LEASSEE</t>
  </si>
  <si>
    <t xml:space="preserve">AGREEMENT </t>
  </si>
  <si>
    <t>BAST ACTUAL SEBELUMNYA</t>
  </si>
  <si>
    <t>BAST ACTUAL SEHARUSNYA</t>
  </si>
  <si>
    <t>INDOTRUCK UTAMA. PT</t>
  </si>
  <si>
    <t>20 DESEMBER 2022</t>
  </si>
  <si>
    <t>31 DESEMBER 2022</t>
  </si>
  <si>
    <t>BASTActualDate = '2022-12-31',</t>
  </si>
  <si>
    <t>RemarksSys = 'S0308914'</t>
  </si>
  <si>
    <t>RE: Service Request S0308914 RE: Revisi Bulan BAST Actual #260335</t>
  </si>
  <si>
    <t>MHKS66GK3JNJ006938</t>
  </si>
  <si>
    <t>S0308933</t>
  </si>
  <si>
    <t>Revisi Quantity Agreement #260373</t>
  </si>
  <si>
    <t>S0308933 - Revisi Quantity Agreement #260373</t>
  </si>
  <si>
    <t>#Tiket Eform 260460</t>
  </si>
  <si>
    <t>STAGING 17 INVOICE PT. BORWITA CITRA PRIMA DESEMBER NO TIKET #MFAPPL (260457) #OLSS (260460)</t>
  </si>
  <si>
    <t>S0308959</t>
  </si>
  <si>
    <t>#Tiket Eform 260460 - Penerbitan Invoice atas Agreement</t>
  </si>
  <si>
    <t>S0308959 - #Tiket Eform 260460 - Penerbitan Invoice atas Agreement</t>
  </si>
  <si>
    <t>RE: STAGING 17 INVOICE PT. BORWITA CITRA PRIMA DESEMBER NO TIKET #MFAPPL (260457) #OLSS (260460)</t>
  </si>
  <si>
    <t>0000014/4/17/11/2016</t>
  </si>
  <si>
    <t>0000015/4/17/11/2016</t>
  </si>
  <si>
    <t>0000016/4/17/01/2017</t>
  </si>
  <si>
    <t>0000017/4/17/01/2017</t>
  </si>
  <si>
    <t>0000018/4/03/01/2017</t>
  </si>
  <si>
    <t>0000136/4/03/04/2022</t>
  </si>
  <si>
    <t>41448/INV/SBY/12/2022</t>
  </si>
  <si>
    <t>0000032/4/03/12/2020</t>
  </si>
  <si>
    <t>0000034/4/03/12/2020</t>
  </si>
  <si>
    <t>0000050/4/03/06/2021</t>
  </si>
  <si>
    <t>0000047/4/03/05/2021</t>
  </si>
  <si>
    <t>0000051/4/03/06/2021</t>
  </si>
  <si>
    <t>0000052/4/03/06/2021</t>
  </si>
  <si>
    <t>0000053/4/03/06/2021</t>
  </si>
  <si>
    <t>0000087/4/03/10/2021</t>
  </si>
  <si>
    <t>0000045/4/03/05/2021</t>
  </si>
  <si>
    <t>0000046/4/03/05/2021</t>
  </si>
  <si>
    <t>0000048/4/03/05/2021</t>
  </si>
  <si>
    <t>0000049/4/03/05/2021</t>
  </si>
  <si>
    <t>select c.IdTb_MKT_SKD, c.SKDNo, d.[Type], d.Qty</t>
  </si>
  <si>
    <t>join Tb_MKT_SKD_Dtl d</t>
  </si>
  <si>
    <t>on c.IdTb_MKT_SKD = d.IdTb_MKT_SKD</t>
  </si>
  <si>
    <t>join Customer cust</t>
  </si>
  <si>
    <t>on a.CustomerCode = cust.CustomerCode</t>
  </si>
  <si>
    <t>where cust.CustomerName like '%ANUGERAH PRIMA SEJAHTERAH%'</t>
  </si>
  <si>
    <t>order by c.IdTb_MKT_SKD, c.SKDNo;</t>
  </si>
  <si>
    <r>
      <rPr>
        <b/>
        <sz val="11"/>
        <color rgb="FFFF0000"/>
        <rFont val="Calibri"/>
        <family val="2"/>
        <scheme val="minor"/>
      </rPr>
      <t>20230111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</si>
  <si>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</si>
  <si>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</si>
  <si>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</si>
  <si>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t>Produced by Aryo Budi Dwi Prasetyo on January 9, 2023, 8:02 am</t>
  </si>
  <si>
    <t>Penerbitan invoice billing JANUARI 2023 kontrak lebih cepat PT. YAMANASHI INDONESIA ,- No TIKET 247962  (MFAPPL Support) dan No TIKET # 247965 (OLSS)</t>
  </si>
  <si>
    <t>0000160/4/04/10/2020</t>
  </si>
  <si>
    <t>D:\OPERATION-OLS\CMDB-TICKETS\S0308933 - Revisi Quantity Agreement #260373</t>
  </si>
  <si>
    <t>RE: Service Request S0308933 RE: Revisi quantity agreement #260373</t>
  </si>
  <si>
    <t>Already done/similar with Ticket:</t>
  </si>
  <si>
    <t>RE: Penerbitan invoice billing JANUARI 2023 kontrak lebih cepat PT. YAMANASHI INDONESIA ,- No TIKET 247962  (MFAPPL Support) dan No TIKET # 247965 (OLSS)</t>
  </si>
  <si>
    <t>42882/INV/MKS/12/2022</t>
  </si>
  <si>
    <t>42883/INV/MKS/12/2022</t>
  </si>
  <si>
    <t>42884/INV/MKS/12/2022</t>
  </si>
  <si>
    <t>42885/INV/MKS/12/2022</t>
  </si>
  <si>
    <t>42886/INV/MKS/12/2022</t>
  </si>
  <si>
    <t>42887/INV/MKS/12/2022</t>
  </si>
  <si>
    <t>42888/INV/MKS/12/2022</t>
  </si>
  <si>
    <t>42889/INV/MKS/12/2022</t>
  </si>
  <si>
    <t>42890/INV/MKS/12/2022</t>
  </si>
  <si>
    <t>42891/INV/MKS/12/2022</t>
  </si>
  <si>
    <t>42892/INV/MKS/12/2022</t>
  </si>
  <si>
    <t>42893/INV/MKS/12/2022</t>
  </si>
  <si>
    <t>42894/INV/MKS/12/2022</t>
  </si>
  <si>
    <t>42895/INV/MKS/12/2022</t>
  </si>
  <si>
    <t>42896/INV/MKS/12/2022</t>
  </si>
  <si>
    <t>42897/INV/MKS/12/2022</t>
  </si>
  <si>
    <t>42898/INV/MKS/12/2022</t>
  </si>
  <si>
    <t xml:space="preserve">Case Urgent - Autorent Pelunasan 133  </t>
  </si>
  <si>
    <t xml:space="preserve">Case Urgent - Autorent Pelunasan 181 </t>
  </si>
  <si>
    <t xml:space="preserve">Case Urgent - Autorent Pelunasan 231 </t>
  </si>
  <si>
    <t>42899/INV/BDB/01/2023</t>
  </si>
  <si>
    <t>S0309466</t>
  </si>
  <si>
    <t>Case Urgent - Autorent Pelunasan 133</t>
  </si>
  <si>
    <t>S0309466 - Case Urgent - Autorent Pelunasan 133</t>
  </si>
  <si>
    <t>D:\OPERATION-OLS\CMDB-TICKETS\S0309466 - Case Urgent - Autorent Pelunasan 133</t>
  </si>
  <si>
    <t>00004/COP/12/2023</t>
  </si>
  <si>
    <t>00003/COP/11/2023</t>
  </si>
  <si>
    <t>S0309479</t>
  </si>
  <si>
    <t>Case Urgent - Autorent Pelunasan 231</t>
  </si>
  <si>
    <t>S0309479 - Case Urgent - Autorent Pelunasan 231</t>
  </si>
  <si>
    <t>D:\OPERATION-OLS\CMDB-TICKETS\S0309479 - Case Urgent - Autorent Pelunasan 231</t>
  </si>
  <si>
    <t>20221215THU</t>
  </si>
  <si>
    <t>S0309525</t>
  </si>
  <si>
    <t>[URGENT] INVOICE PT. ALSOK BASS INDONESIA SECURITY SERVICES PERIODE JANUARI 2023</t>
  </si>
  <si>
    <t>0000334/4/10/12/2020</t>
  </si>
  <si>
    <t>0000362/4/10/04/2021</t>
  </si>
  <si>
    <t>0001153/4/01/09/2022</t>
  </si>
  <si>
    <t>0001080/4/01/07/2022</t>
  </si>
  <si>
    <t>RE: Case Urgent - Autorent Pelunasan 133</t>
  </si>
  <si>
    <t>Service Request S0309466 - RE: Case Urgent - Autorent Pelunasan 133</t>
  </si>
  <si>
    <t>RE: Service Request S0309525 RE: [URGENT] INVOICE PT. ALSOK BASS INDONESIA SECURITY SERVICES PERIODE JANUARI 2023</t>
  </si>
  <si>
    <t>S0309550</t>
  </si>
  <si>
    <t>Case Urgent - Autorent Pelunasan 181</t>
  </si>
  <si>
    <t>S0309550 - Case Urgent - Autorent Pelunasan 181</t>
  </si>
  <si>
    <t>RE: Service Request S0308959 - RE: STAGING 17 INVOICE PT. BORWITA CITRA PRIMA DESEMBER NO TIKET #MFAPPL (260457) #OLSS (260460)</t>
  </si>
  <si>
    <t>S0309525 - [URGENT] INVOICE PT. ALSOK BASS INDONESIA SECURITY SERVICES PERIODE JANUARI 2023</t>
  </si>
  <si>
    <t>RE: Service Request S0309466 - RE: Case Urgent - Autorent Pelunasan 133</t>
  </si>
  <si>
    <r>
      <t>from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</si>
  <si>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</si>
  <si>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</si>
  <si>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</si>
  <si>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</si>
  <si>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</si>
  <si>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</si>
  <si>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b.isread, c.isread</t>
  </si>
  <si>
    <r>
      <t>b.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</si>
  <si>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</si>
  <si>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</si>
  <si>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</si>
  <si>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invoicenoinstalment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</si>
  <si>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</si>
  <si>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</si>
  <si>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</si>
  <si>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</si>
  <si>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d.</t>
    </r>
    <r>
      <rPr>
        <b/>
        <sz val="11"/>
        <color rgb="FF0000FF"/>
        <rFont val="Consolas"/>
        <family val="3"/>
      </rPr>
      <t>InvoiceNoInstalment</t>
    </r>
  </si>
  <si>
    <t>perubahan unit quantity #261003</t>
  </si>
  <si>
    <t>Produced by Aryo Budi Dwi Prasetyo on January 10, 2023, 8:24 am</t>
  </si>
  <si>
    <t>RE: Revisi contract periode start date #257947</t>
  </si>
  <si>
    <t>S0309620</t>
  </si>
  <si>
    <t>S0309617</t>
  </si>
  <si>
    <t>S0309617 - Perubahan Unit Quantity #261003</t>
  </si>
  <si>
    <t>Perubahan Unit Quantity #261003</t>
  </si>
  <si>
    <t>S0309620 - Revisi contract periode start date #257947</t>
  </si>
  <si>
    <t>#Tiket DM Eform 260373</t>
  </si>
  <si>
    <t>'update Tb_DIS_Agreement set ProductPrice = ' + cast(x.ProductPrice as nvarchar) + ' where IdTb_DIS_Agreement = ' + cast(y.IdTb_DIS_Agreement as nvarchar) + '; -- ' + y.EngineNumber</t>
  </si>
  <si>
    <t xml:space="preserve">    select '0001020/4/01/04/2022' AgreementNumber, '4120035178' AssetCode, 'MHKM5EB2JJK007104' ChassisNumber, '1NRF364787' EngineNumber, 'B2702BZL' PoliceNumber, 60500000 as BookValue, 120000000 as ProductPrice, 'GRAND NEW AVANZA 1.3 E A/T' ModelName, 2016 ModelYear union all</t>
  </si>
  <si>
    <t xml:space="preserve">    select '0001020/4/01/04/2022' AgreementNumber, '4120035198' AssetCode, 'MHKM5EA3JHK064926' ChassisNumber, '1NRF271935' EngineNumber, 'B2842BOK' PoliceNumber, 61874991 as BookValue, 122727273 as ProductPrice, 'ALL NEW AVANZA 1.3 G M/T' ModelName, 2017 ModelYear union all</t>
  </si>
  <si>
    <t xml:space="preserve">    select '0001020/4/01/04/2022' AgreementNumber, '4120035197' AssetCode, 'MHKM5FA4JGK010931' ChassisNumber, '2NRF537588' EngineNumber, 'B2119BFZ' PoliceNumber, 61874991 as BookValue, 122727273 as ProductPrice, 'GRAND NEW AVANZA 1.3 VELOZ M/T' ModelName, 2016 ModelYear union all</t>
  </si>
  <si>
    <t xml:space="preserve">    select '0001020/4/01/04/2022' AgreementNumber, '4120035203' AssetCode, 'MHKM5FA4JGK012108' ChassisNumber, '2NRF541485' EngineNumber, 'B2603BFZ' PoliceNumber, 61874991 as BookValue, 122727273 as ProductPrice, 'GRAND NEW AVANZA 1.3 VELOZ M/T' ModelName, 2016 ModelYear union all</t>
  </si>
  <si>
    <t xml:space="preserve">    select '0001020/4/01/04/2022' AgreementNumber, '4120035086' AssetCode, 'MHRDD4730JJ700756' ChassisNumber, 'L15Z13636875' EngineNumber, 'B2237SYF' PoliceNumber, 66458350 as BookValue, 131818182 as ProductPrice, 'MOBILIO S MT' ModelName, 2018 ModelYear union all</t>
  </si>
  <si>
    <t xml:space="preserve">    select '0001022/4/01/04/2022' AgreementNumber, '4120035328' AssetCode, 'MHKB3BA1JGK039073' ChassisNumber, 'K3MG77677' EngineNumber, 'B9388BCS' PoliceNumber, 28295440 as BookValue, 54545455 as ProductPrice, 'GRAN MAX 1.3 BLIND VAN' ModelName, 2016 ModelYear union all</t>
  </si>
  <si>
    <t xml:space="preserve">    select '0001022/4/01/04/2022' AgreementNumber, '4120035330' AssetCode, 'MHKB3BA1JGK039585' ChassisNumber, 'K3MG79744' EngineNumber, 'B9389BCS' PoliceNumber, 28295440 as BookValue, 54545455 as ProductPrice, 'GRAN MAX 1.3 BLIND VAN' ModelName, 2016 ModelYear union all</t>
  </si>
  <si>
    <t xml:space="preserve">    select '0001022/4/01/04/2022' AgreementNumber, '4120035347' AssetCode, 'MHKP3BA1JGK119904' ChassisNumber, 'K3MG76620' EngineNumber, 'B9535BAQ' PoliceNumber, 30653423 as BookValue, 59090909 as ProductPrice, 'GRAN MAX 1.3 PICK UP STANDART' ModelName, 2016 ModelYear union all</t>
  </si>
  <si>
    <t xml:space="preserve">    select '0001022/4/01/04/2022' AgreementNumber, '4120035437' AssetCode, 'MHKM5EA2JFJ006018' ChassisNumber, '1NRF057289' EngineNumber, 'B2371BFQ' PoliceNumber, 48102264 as BookValue, 92727273 as ProductPrice, 'GRAND NEW AVANZA 1.3 E M/T' ModelName, 2015 ModelYear union all</t>
  </si>
  <si>
    <t xml:space="preserve">    select '0001022/4/01/04/2022' AgreementNumber, '4120035296' AssetCode, 'MHKM5EA3JGJ028508' ChassisNumber, '1NRF102563' EngineNumber, 'B2814BKA' PoliceNumber, 61306813 as BookValue, 118181818 as ProductPrice, 'GRAND NEW AVANZA 1.3 G M/T' ModelName, 2016 ModelYear union all</t>
  </si>
  <si>
    <t xml:space="preserve">    select '0001022/4/01/04/2022' AgreementNumber, '4120035310' AssetCode, 'MHKM5EA3JGK017588' ChassisNumber, '1NRF143225' EngineNumber, 'B2737BKG' PoliceNumber, 61306813 as BookValue, 118181818 as ProductPrice, 'GRAND NEW AVANZA 1.3 G M/T' ModelName, 2016 ModelYear union all</t>
  </si>
  <si>
    <t xml:space="preserve">    select '0001022/4/01/04/2022' AgreementNumber, '4120035316' AssetCode, 'MHKM5EA3JGK018294' ChassisNumber, '1NRF145241' EngineNumber, 'B2254BKI' PoliceNumber, 61306813 as BookValue, 118181818 as ProductPrice, 'GRAND NEW AVANZA 1.3 G M/T' ModelName, 2016 ModelYear union all</t>
  </si>
  <si>
    <t xml:space="preserve">    select '0001022/4/01/04/2022' AgreementNumber, '4120035318' AssetCode, 'MHKM5EA3JGK019077' ChassisNumber, '1NRF147524' EngineNumber, 'B2059BKI' PoliceNumber, 61306813 as BookValue, 118181818 as ProductPrice, 'GRAND NEW AVANZA 1.3 G M/T' ModelName, 2016 ModelYear union all</t>
  </si>
  <si>
    <t xml:space="preserve">    select '0001022/4/01/04/2022' AgreementNumber, '4120035492' AssetCode, 'MHKM5EA3JFJ017144' ChassisNumber, '1NRF053060' EngineNumber, 'BK1964UQ' PoliceNumber, 54232962 as BookValue, 104545455 as ProductPrice, 'GRAND NEW AVANZA 1.3 G M/T' ModelName, 2015 ModelYear union all</t>
  </si>
  <si>
    <t xml:space="preserve">    select '0001022/4/01/04/2022' AgreementNumber, '4120035423' AssetCode, 'MHKV5EA1JGK011307' ChassisNumber, '1NRF176086' EngineNumber, 'B2991BKT' PoliceNumber, 47159077 as BookValue, 90909091 as ProductPrice, 'GREAT NEW XENIA X M/T 1.3 STD' ModelName, 2016 ModelYear union all</t>
  </si>
  <si>
    <t xml:space="preserve">    select '0001022/4/01/04/2022' AgreementNumber, '4120035429' AssetCode, 'MHML0PU39GK202085' ChassisNumber, '4D56CP74111' EngineNumber, 'AB8365EU' PoliceNumber, 47159077 as BookValue, 90909091 as ProductPrice, 'COLT L300 DIESEL E-2 PU STD' ModelName, 2016 ModelYear union all</t>
  </si>
  <si>
    <t xml:space="preserve">    select '0001022/4/01/04/2022' AgreementNumber, '4120035434' AssetCode, 'MHML0PU39GK202079' ChassisNumber, '4D56CP74051' EngineNumber, 'BK8900FA' PoliceNumber, 47159077 as BookValue, 90909091 as ProductPrice, 'COLT L300 DIESEL E-2 PU STD' ModelName, 2016 ModelYear union all</t>
  </si>
  <si>
    <t xml:space="preserve">    select '0001020/4/01/04/2022' AgreementNumber, '4120035150' AssetCode, 'MHFJB8EM7G1003317' ChassisNumber, '2GDC120118' EngineNumber, 'B2859BFY' PoliceNumber, 84791650 as BookValue, 168181818 as ProductPrice, 'GRAND NEW KIJANG INNOVA G M/T DIESEL' ModelName, 2016 ModelYear union all</t>
  </si>
  <si>
    <t xml:space="preserve">    select '0001020/4/01/04/2022' AgreementNumber, '4120035148' AssetCode, 'MHFGB8EMXG0406045' ChassisNumber, '2GDC075296' EngineNumber, 'B2399BKL' PoliceNumber, 96249997 as BookValue, 190909091 as ProductPrice, 'GRAND NEW KIJANG INNOVA V M/T DIESEL' ModelName, 2016 ModelYear union all</t>
  </si>
  <si>
    <t xml:space="preserve">    select '0001020/4/01/04/2022' AgreementNumber, '4120035087' AssetCode, 'MHFJW8EM0F2300832' ChassisNumber, '1TRA013040' EngineNumber, 'B2262BFT' PoliceNumber, 77916662 as BookValue, 154545454 as ProductPrice, 'KIJANG INNOVA BENSIN 2.0 G A/T' ModelName, 2015 ModelYear union all</t>
  </si>
  <si>
    <t xml:space="preserve">    select '0001020/4/01/04/2022' AgreementNumber, '4120035160' AssetCode, 'MHFXW42GIF2318787' ChassisNumber, '1TR8872515' EngineNumber, 'B2427BFM' PoliceNumber, 77916662 as BookValue, 154545454 as ProductPrice, 'KIJANG INNOVA BENSIN 2.0 G A/T' ModelName, 2015 ModelYear union all</t>
  </si>
  <si>
    <t xml:space="preserve">    select '0001020/4/01/04/2022' AgreementNumber, '4120035096' AssetCode, 'MHFJW8EM2H2323791' ChassisNumber, '1TRA228980' EngineNumber, 'B8278BF' PoliceNumber, 87083346 as BookValue, 172727272 as ProductPrice, 'ALL NEW KIJANG INNOVA 2.0 G AT BENSIN' ModelName, 2017 ModelYear union all</t>
  </si>
  <si>
    <t xml:space="preserve">    select '0001020/4/01/04/2022' AgreementNumber, '4120035079' AssetCode, 'MMBGUKR10GH028733' ChassisNumber, '4N15UAT7504' EngineNumber, 'B1619BJP' PoliceNumber, 137499991 as BookValue, 272727273 as ProductPrice, 'ALL NEW PAJERO SPORT DAKAR 4X2 A/T (2.4L 8A/T)' ModelName, 2016 ModelYear union all</t>
  </si>
  <si>
    <t xml:space="preserve">    select '0001022/4/01/04/2022' AgreementNumber, '4120035331' AssetCode, 'MHKB3BA1JGK039878' ChassisNumber, 'K3MG82191' EngineNumber, 'BG9915NR' PoliceNumber, 28295440 as BookValue, 54545455 as ProductPrice, 'GRAN MAX 1.3 BLIND VAN' ModelName, 2016 ModelYear</t>
  </si>
  <si>
    <t>join</t>
  </si>
  <si>
    <t xml:space="preserve">    from Tb_DIS_Agreement a</t>
  </si>
  <si>
    <t xml:space="preserve">    where a.DisposalNumber = '20230106144713767'</t>
  </si>
  <si>
    <t xml:space="preserve">    and a.IdTb_DIS_Agreement between 8709 and 8723</t>
  </si>
  <si>
    <t>and x.AssetCode = y.AssetCode</t>
  </si>
  <si>
    <t>and x.EngineNumber = y.EngineNumber;</t>
  </si>
  <si>
    <t>update Tb_DIS_Agreement set ProductPrice = 118181818 where IdTb_DIS_Agreement = 8709; -- 1NRF102563</t>
  </si>
  <si>
    <t>update Tb_DIS_Agreement set ProductPrice = 118181818 where IdTb_DIS_Agreement = 8710; -- 1NRF143225</t>
  </si>
  <si>
    <t>update Tb_DIS_Agreement set ProductPrice = 118181818 where IdTb_DIS_Agreement = 8711; -- 1NRF145241</t>
  </si>
  <si>
    <t>update Tb_DIS_Agreement set ProductPrice = 118181818 where IdTb_DIS_Agreement = 8712; -- 1NRF147524</t>
  </si>
  <si>
    <t>update Tb_DIS_Agreement set ProductPrice = 104545455 where IdTb_DIS_Agreement = 8713; -- 1NRF053060</t>
  </si>
  <si>
    <t>update Tb_DIS_Agreement set ProductPrice = 90909091 where IdTb_DIS_Agreement = 8714; -- 1NRF176086</t>
  </si>
  <si>
    <t>update Tb_DIS_Agreement set ProductPrice = 90909091 where IdTb_DIS_Agreement = 8715; -- 4D56CP74111</t>
  </si>
  <si>
    <t>update Tb_DIS_Agreement set ProductPrice = 90909091 where IdTb_DIS_Agreement = 8716; -- 4D56CP74051</t>
  </si>
  <si>
    <t>update Tb_DIS_Agreement set ProductPrice = 168181818 where IdTb_DIS_Agreement = 8717; -- 2GDC120118</t>
  </si>
  <si>
    <t>update Tb_DIS_Agreement set ProductPrice = 190909091 where IdTb_DIS_Agreement = 8718; -- 2GDC075296</t>
  </si>
  <si>
    <t>update Tb_DIS_Agreement set ProductPrice = 154545454 where IdTb_DIS_Agreement = 8719; -- 1TRA013040</t>
  </si>
  <si>
    <t>update Tb_DIS_Agreement set ProductPrice = 154545454 where IdTb_DIS_Agreement = 8720; -- 1TR8872515</t>
  </si>
  <si>
    <t>update Tb_DIS_Agreement set ProductPrice = 172727272 where IdTb_DIS_Agreement = 8721; -- 1TRA228980</t>
  </si>
  <si>
    <t>update Tb_DIS_Agreement set ProductPrice = 272727273 where IdTb_DIS_Agreement = 8722; -- 4N15UAT7504</t>
  </si>
  <si>
    <t>update Tb_DIS_Agreement set ProductPrice = 54545455 where IdTb_DIS_Agreement = 8723; -- K3MG82191</t>
  </si>
  <si>
    <t>'update Tb_DIS_Buyers set ' +</t>
  </si>
  <si>
    <t>'JBAOfferPriceAmount = ' + cast(a.ProductPrice * 11 / 100 as nvarchar) + ', ' +</t>
  </si>
  <si>
    <t>'DSFOfferPriceAmount = ' + cast(a.ProductPrice * 11 / 100 as nvarchar) + ' ' +</t>
  </si>
  <si>
    <t>'where IdTb_DIS_Buyers = ' + cast(b.IdTb_DIS_Buyers as nvarchar) + ';'</t>
  </si>
  <si>
    <t>from Tb_DIS_Agreement a</t>
  </si>
  <si>
    <t>join Tb_DIS_Buyers b</t>
  </si>
  <si>
    <t>on a.IdTb_DIS_Agreement = b.IdTb_DIS_Agreement</t>
  </si>
  <si>
    <t>where a.IdTb_DIS_Agreement between 8709 and 8723;</t>
  </si>
  <si>
    <t>'OfferPriceAmount = ' + cast(a.ProductPrice as nvarchar) + ', ' +</t>
  </si>
  <si>
    <t>update Tb_DIS_Buyers set OfferPriceAmount = 118181818.00, JBAOfferPriceAmount = 12999999.980000, DSFOfferPriceAmount = 12999999.980000 where IdTb_DIS_Buyers = 3043;</t>
  </si>
  <si>
    <t>update Tb_DIS_Buyers set OfferPriceAmount = 118181818.00, JBAOfferPriceAmount = 12999999.980000, DSFOfferPriceAmount = 12999999.980000 where IdTb_DIS_Buyers = 3044;</t>
  </si>
  <si>
    <t>update Tb_DIS_Buyers set OfferPriceAmount = 118181818.00, JBAOfferPriceAmount = 12999999.980000, DSFOfferPriceAmount = 12999999.980000 where IdTb_DIS_Buyers = 3045;</t>
  </si>
  <si>
    <t>update Tb_DIS_Buyers set OfferPriceAmount = 118181818.00, JBAOfferPriceAmount = 12999999.980000, DSFOfferPriceAmount = 12999999.980000 where IdTb_DIS_Buyers = 3046;</t>
  </si>
  <si>
    <t>update Tb_DIS_Buyers set OfferPriceAmount = 104545455.00, JBAOfferPriceAmount = 11500000.050000, DSFOfferPriceAmount = 11500000.050000 where IdTb_DIS_Buyers = 3047;</t>
  </si>
  <si>
    <t>update Tb_DIS_Buyers set OfferPriceAmount = 90909091.00, JBAOfferPriceAmount = 10000000.010000, DSFOfferPriceAmount = 10000000.010000 where IdTb_DIS_Buyers = 3048;</t>
  </si>
  <si>
    <t>update Tb_DIS_Buyers set OfferPriceAmount = 90909091.00, JBAOfferPriceAmount = 10000000.010000, DSFOfferPriceAmount = 10000000.010000 where IdTb_DIS_Buyers = 3049;</t>
  </si>
  <si>
    <t>update Tb_DIS_Buyers set OfferPriceAmount = 90909091.00, JBAOfferPriceAmount = 10000000.010000, DSFOfferPriceAmount = 10000000.010000 where IdTb_DIS_Buyers = 3050;</t>
  </si>
  <si>
    <t>update Tb_DIS_Buyers set OfferPriceAmount = 168181818.00, JBAOfferPriceAmount = 18499999.980000, DSFOfferPriceAmount = 18499999.980000 where IdTb_DIS_Buyers = 3051;</t>
  </si>
  <si>
    <t>update Tb_DIS_Buyers set OfferPriceAmount = 190909091.00, JBAOfferPriceAmount = 21000000.010000, DSFOfferPriceAmount = 21000000.010000 where IdTb_DIS_Buyers = 3052;</t>
  </si>
  <si>
    <t>update Tb_DIS_Buyers set OfferPriceAmount = 154545454.00, JBAOfferPriceAmount = 16999999.940000, DSFOfferPriceAmount = 16999999.940000 where IdTb_DIS_Buyers = 3053;</t>
  </si>
  <si>
    <t>update Tb_DIS_Buyers set OfferPriceAmount = 154545454.00, JBAOfferPriceAmount = 16999999.940000, DSFOfferPriceAmount = 16999999.940000 where IdTb_DIS_Buyers = 3054;</t>
  </si>
  <si>
    <t>update Tb_DIS_Buyers set OfferPriceAmount = 172727272.00, JBAOfferPriceAmount = 18999999.920000, DSFOfferPriceAmount = 18999999.920000 where IdTb_DIS_Buyers = 3055;</t>
  </si>
  <si>
    <t>update Tb_DIS_Buyers set OfferPriceAmount = 272727273.00, JBAOfferPriceAmount = 30000000.030000, DSFOfferPriceAmount = 30000000.030000 where IdTb_DIS_Buyers = 3056;</t>
  </si>
  <si>
    <t>update Tb_DIS_Buyers set OfferPriceAmount = 54545455.00, JBAOfferPriceAmount = 6000000.050000, DSFOfferPriceAmount = 6000000.050000 where IdTb_DIS_Buyers = 3057;</t>
  </si>
  <si>
    <t>20230110TUE</t>
  </si>
  <si>
    <t>D:\OPERATION-OLS\CMDB-TICKETS\S0309550 - Case Urgent - Autorent Pelunasan 181</t>
  </si>
  <si>
    <t xml:space="preserve">RE: Revisi Kwitansi PT. BANK SINARMAS 503/4/10 (NO TIKET #133952) </t>
  </si>
  <si>
    <t>[URGENT] Penerbitan invoice billing JANUARI 2023 kontrak lebih cepat PT. COGINDO, SECO TOOLS, HUBERS INK, JET TEKNOLOGI, GLOBAL JET CARGO, SIRKULASI KOMPAS - No TIKET 247962  (MFAPPL Support) dan No TIKET # 247965 (OLSS)</t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</si>
  <si>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</si>
  <si>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</si>
  <si>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</si>
  <si>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</si>
  <si>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</si>
  <si>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</si>
  <si>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</si>
  <si>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</si>
  <si>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</si>
  <si>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</si>
  <si>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</si>
  <si>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38694/INV/JKS/10/2022</t>
  </si>
  <si>
    <t>40040/INV/JKS/11/2022</t>
  </si>
  <si>
    <t>41510/INV/JKS/12/2022</t>
  </si>
  <si>
    <t>42922/INV/JKS/01/2023</t>
  </si>
  <si>
    <t>Data tidak terinput di memo</t>
  </si>
  <si>
    <t>S0309646</t>
  </si>
  <si>
    <t>#Tiket DM Eform 260373 - Revise Agreement Quantity</t>
  </si>
  <si>
    <t>S0309646 - #Tiket DM Eform 260373 - Revise Agreement Quantity</t>
  </si>
  <si>
    <t>RE: Service Request S0309550 - RE: Case Urgent - Autorent Pelunasan 181</t>
  </si>
  <si>
    <t>00005/COP/13/2023</t>
  </si>
  <si>
    <t>Revisi ending kontrak #261320</t>
  </si>
  <si>
    <t>SINKRONISASI PAYMENT SCHEDULE MANUAL SATU2…!!!</t>
  </si>
  <si>
    <t xml:space="preserve">    -- MFAPPL --</t>
  </si>
  <si>
    <t xml:space="preserve">    select a.agreementnumber,</t>
  </si>
  <si>
    <t xml:space="preserve">    --a.createddate,</t>
  </si>
  <si>
    <t xml:space="preserve">    a.isread,</t>
  </si>
  <si>
    <t xml:space="preserve">    b.paymentschedule,</t>
  </si>
  <si>
    <t xml:space="preserve">    b.billingamt, b.expectationcollectionamount, b.collectionamt,</t>
  </si>
  <si>
    <t xml:space="preserve">    b.vatamt, b.pphamt,</t>
  </si>
  <si>
    <t xml:space="preserve">    b.startperiod, b.endperiod,</t>
  </si>
  <si>
    <t xml:space="preserve">    --b.createddate,</t>
  </si>
  <si>
    <t xml:space="preserve">    c.invoicenoinstalment,</t>
  </si>
  <si>
    <t xml:space="preserve">    b.isread as isread_payschedule,</t>
  </si>
  <si>
    <t xml:space="preserve">    c.isread as isread_invoicenumber</t>
  </si>
  <si>
    <t xml:space="preserve">    from [olss_mfappl]..[OLSS_MFAPPL].[TB_BIL_PAYSCHEDULE] a</t>
  </si>
  <si>
    <t xml:space="preserve">    join [olss_mfappl]..[OLSS_MFAPPL].[TB_BIL_PAYSCHEDULEDTL] b</t>
  </si>
  <si>
    <t xml:space="preserve">    on a.idtb_bil_payschedule = b.idtb_bil_payschedule</t>
  </si>
  <si>
    <t xml:space="preserve">    left join [olss_mfappl]..[OLSS_MFAPPL].[TB_INVOICENUMBER] c</t>
  </si>
  <si>
    <t xml:space="preserve">    on a.agreementnumber = c.agreementnumber</t>
  </si>
  <si>
    <t xml:space="preserve">    and b.startperiod = c.startperiod</t>
  </si>
  <si>
    <t xml:space="preserve">    and b.endperiod = c.endperiod</t>
  </si>
  <si>
    <t xml:space="preserve">    where a.agreementnumber in (</t>
  </si>
  <si>
    <t>'0000014/4/17/11/2016',</t>
  </si>
  <si>
    <t>'0000015/4/17/11/2016',</t>
  </si>
  <si>
    <t>'0000017/4/17/01/2017',</t>
  </si>
  <si>
    <t>'0000018/4/03/01/2017',</t>
  </si>
  <si>
    <t>'0000032/4/03/12/2020',</t>
  </si>
  <si>
    <t>'0000034/4/03/12/2020',</t>
  </si>
  <si>
    <t>'0000050/4/03/06/2021',</t>
  </si>
  <si>
    <t>'0000016/4/17/01/2017',</t>
  </si>
  <si>
    <t>'0000047/4/03/05/2021',</t>
  </si>
  <si>
    <t>'0000051/4/03/06/2021',</t>
  </si>
  <si>
    <t>'0000052/4/03/06/2021',</t>
  </si>
  <si>
    <t>'0000053/4/03/06/2021',</t>
  </si>
  <si>
    <t>'0000087/4/03/10/2021',</t>
  </si>
  <si>
    <t>'0000045/4/03/05/2021',</t>
  </si>
  <si>
    <t>'0000046/4/03/05/2021',</t>
  </si>
  <si>
    <t>'0000048/4/03/05/2021',</t>
  </si>
  <si>
    <t>'0000049/4/03/05/2021'</t>
  </si>
  <si>
    <t xml:space="preserve">    -- OLSS --</t>
  </si>
  <si>
    <t xml:space="preserve">    select a.AgreementNumber,</t>
  </si>
  <si>
    <t xml:space="preserve">    c.PaymentSchedule,</t>
  </si>
  <si>
    <t xml:space="preserve">    c.BillingAmt, c.ExpectationCollectionAmount, c.CollectionAmt,</t>
  </si>
  <si>
    <t xml:space="preserve">    c.VATAmt, c.PPHAmt,</t>
  </si>
  <si>
    <t xml:space="preserve">    c.StartPeriod, c.EndPeriod,</t>
  </si>
  <si>
    <t xml:space="preserve">    c.CreatedDate, d.InvoiceNoInstalment</t>
  </si>
  <si>
    <t xml:space="preserve">    from OPLAgreement a</t>
  </si>
  <si>
    <t xml:space="preserve">    join Tb_BIL_PaySchedule b</t>
  </si>
  <si>
    <t xml:space="preserve">    on a.IdOPLAgreement = b.IdOPLAgreement</t>
  </si>
  <si>
    <t xml:space="preserve">    join Tb_BIL_PayScheduleDtl c</t>
  </si>
  <si>
    <t xml:space="preserve">    on b.IdTb_BIL_PaySchedule = c.IdTb_BIL_PaySchedule</t>
  </si>
  <si>
    <t xml:space="preserve">    left join Tb_BIL_InvoiceReceipt d</t>
  </si>
  <si>
    <t xml:space="preserve">    on c.IdTb_BIL_PayScheduleDtl = d.IdTb_BIL_PayScheduleDtl</t>
  </si>
  <si>
    <t>on x.agreementnumber = y.AgreementNumber</t>
  </si>
  <si>
    <t>and x.paymentschedule = y.PaymentSchedule</t>
  </si>
  <si>
    <t>and x.startperiod = y.StartPeriod</t>
  </si>
  <si>
    <t>and x.endperiod = y.EndPeriod</t>
  </si>
  <si>
    <t>order by x.agreementnumber, x.endperiod;</t>
  </si>
  <si>
    <t>CARI IDTB_BIL_PAYSCHEDULE DI MFAPPL</t>
  </si>
  <si>
    <t>select a.agreementnumber, a.idtb_bil_payschedule</t>
  </si>
  <si>
    <t>from [olss_mfappl]..[OLSS_MFAPPL].[TB_BIL_PAYSCHEDULE] a</t>
  </si>
  <si>
    <t>order by a.agreementnumber;</t>
  </si>
  <si>
    <t>EKSEKUSI OLSS API UTK SINKRONISASI PAYMENT SCHEDULE</t>
  </si>
  <si>
    <r>
      <t>http://</t>
    </r>
    <r>
      <rPr>
        <b/>
        <sz val="11"/>
        <color theme="1"/>
        <rFont val="Consolas"/>
        <family val="3"/>
      </rPr>
      <t>dc-olssweb.corp.dipostar.com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olss2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MGTIntegrationPaySchdl</t>
    </r>
    <r>
      <rPr>
        <sz val="11"/>
        <color theme="1"/>
        <rFont val="Consolas"/>
        <family val="3"/>
      </rPr>
      <t>/</t>
    </r>
    <r>
      <rPr>
        <b/>
        <sz val="11"/>
        <color rgb="FF0000FF"/>
        <rFont val="Consolas"/>
        <family val="3"/>
      </rPr>
      <t>GetToOLSSAPI</t>
    </r>
    <r>
      <rPr>
        <sz val="11"/>
        <color theme="1"/>
        <rFont val="Consolas"/>
        <family val="3"/>
      </rPr>
      <t>/</t>
    </r>
    <r>
      <rPr>
        <b/>
        <sz val="11"/>
        <color rgb="FFFF0000"/>
        <rFont val="Consolas"/>
        <family val="3"/>
      </rPr>
      <t>2733</t>
    </r>
  </si>
  <si>
    <t>GANTI ID DI BELAKANG URL DI ATAS DENGAN IDTB_BIL_PAYSCHEDULE DARI QUERY DI SEBELAH KIRI SATU2…!!!</t>
  </si>
  <si>
    <t>CEK HASIL SINKRONISASI PAYMENT SCHEDULE</t>
  </si>
  <si>
    <t xml:space="preserve">        '0000014/4/17/11/2016',</t>
  </si>
  <si>
    <t xml:space="preserve">        '0000015/4/17/11/2016',</t>
  </si>
  <si>
    <t xml:space="preserve">        '0000017/4/17/01/2017',</t>
  </si>
  <si>
    <t xml:space="preserve">        '0000018/4/03/01/2017',</t>
  </si>
  <si>
    <t xml:space="preserve">        '0000032/4/03/12/2020',</t>
  </si>
  <si>
    <t xml:space="preserve">        '0000034/4/03/12/2020',</t>
  </si>
  <si>
    <t xml:space="preserve">        '0000050/4/03/06/2021',</t>
  </si>
  <si>
    <t xml:space="preserve">        '0000016/4/17/01/2017',</t>
  </si>
  <si>
    <t xml:space="preserve">        '0000047/4/03/05/2021',</t>
  </si>
  <si>
    <t xml:space="preserve">        '0000051/4/03/06/2021',</t>
  </si>
  <si>
    <t xml:space="preserve">        '0000052/4/03/06/2021',</t>
  </si>
  <si>
    <t xml:space="preserve">        '0000053/4/03/06/2021',</t>
  </si>
  <si>
    <t xml:space="preserve">        '0000087/4/03/10/2021',</t>
  </si>
  <si>
    <t xml:space="preserve">        '0000045/4/03/05/2021',</t>
  </si>
  <si>
    <t xml:space="preserve">        '0000046/4/03/05/2021',</t>
  </si>
  <si>
    <t xml:space="preserve">        '0000048/4/03/05/2021',</t>
  </si>
  <si>
    <t xml:space="preserve">        '0000049/4/03/05/2021'</t>
  </si>
  <si>
    <t>RE: [URGENT] TANYA TOTAL UNIT KTB AGR 310/4/08</t>
  </si>
  <si>
    <t>S0309699</t>
  </si>
  <si>
    <t>0000310/4/08/04/2020</t>
  </si>
  <si>
    <t>B2034UOQ</t>
  </si>
  <si>
    <t>B2873UOQ</t>
  </si>
  <si>
    <t>RE: Service Request S0309479 - RE: Case Urgent - Autorent Pelunasan 231</t>
  </si>
  <si>
    <t>RE: [URGENT] Penerbitan invoice billing JANUARI 2023 kontrak lebih cepat PT. COGINDO, SECO TOOLS, HUBERS INK, JET TEKNOLOGI, GLOBAL JET CARGO, SIRKULASI KOMPAS - No TIKET 247962  (MFAPPL Support) dan No TIKET # 247965 (OLSS)</t>
  </si>
  <si>
    <t>S0309691</t>
  </si>
  <si>
    <t>'0000307/4/01/06/2019',</t>
  </si>
  <si>
    <t>'0000438/4/01/01/2020',</t>
  </si>
  <si>
    <t>'0000439/4/01/01/2020',</t>
  </si>
  <si>
    <t>'0000492/4/01/07/2020',</t>
  </si>
  <si>
    <t>'0000390/4/01/12/2019',</t>
  </si>
  <si>
    <t>'0000434/4/01/01/2020',</t>
  </si>
  <si>
    <t>'0000516/4/01/08/2020',</t>
  </si>
  <si>
    <t>'0000535/4/01/09/2020',</t>
  </si>
  <si>
    <t>'0000456/4/01/03/2020',</t>
  </si>
  <si>
    <t>'0000472/4/01/06/2020',</t>
  </si>
  <si>
    <t>'0000285/4/01/05/2019',</t>
  </si>
  <si>
    <t>'0000438/4/10/03/2022',</t>
  </si>
  <si>
    <t>'0000439/4/10/03/2022',</t>
  </si>
  <si>
    <t>'0000445/4/10/04/2022',</t>
  </si>
  <si>
    <t>'0000452/4/10/04/2022',</t>
  </si>
  <si>
    <t>'0000001/4/38/06/2022',</t>
  </si>
  <si>
    <t>'0000007/4/38/09/2022',</t>
  </si>
  <si>
    <t>'0000010/4/38/10/2022',</t>
  </si>
  <si>
    <t>'0000016/4/38/10/2022',</t>
  </si>
  <si>
    <t>'0000005/4/38/08/2022',</t>
  </si>
  <si>
    <t>'0000008/4/38/09/2022',</t>
  </si>
  <si>
    <t>'0000009/4/38/09/2022',</t>
  </si>
  <si>
    <t>'0000013/4/38/10/2022',</t>
  </si>
  <si>
    <t>Produced by Aryo Budi Dwi Prasetyo on January 11, 2023, 8:05 am</t>
  </si>
  <si>
    <r>
      <t>dbo.Tb_BIL_PayScheduleDtl.EndPeriod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</si>
  <si>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</si>
  <si>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20230112</t>
    </r>
    <r>
      <rPr>
        <b/>
        <sz val="11"/>
        <color rgb="FF0000FF"/>
        <rFont val="Calibri"/>
        <family val="2"/>
        <scheme val="minor"/>
      </rPr>
      <t>THU</t>
    </r>
  </si>
  <si>
    <t>#Tiket DM Eform 260335</t>
  </si>
  <si>
    <t>S0309647</t>
  </si>
  <si>
    <t>#Tiket DM Eform 260335 - Revise BAST Actual</t>
  </si>
  <si>
    <t>…</t>
  </si>
  <si>
    <t>S0309656</t>
  </si>
  <si>
    <t>#Tiket DM Eform 257373 - Extend Agreement</t>
  </si>
  <si>
    <t>S0309657</t>
  </si>
  <si>
    <t>RE: Workflow Task Assigment ITD Data Maintenance from Niketas Herjuna Arili of Jakarta Head Office#259304</t>
  </si>
  <si>
    <t>Eform #259304 - Cannot Create Agreement</t>
  </si>
  <si>
    <t>RE: Workflow Task Assigment ITD Data Maintenance from Dennis Stephanus of Jakarta Head Office#260600</t>
  </si>
  <si>
    <t>S0309682</t>
  </si>
  <si>
    <t>Eform #260600 - Revise Supplier</t>
  </si>
  <si>
    <t>RE: Workflow Task Assigment ITD Data Maintenance from Niketas Herjuna Arili of Jakarta Head Office#259022</t>
  </si>
  <si>
    <t>S0309684</t>
  </si>
  <si>
    <t>Eform #259022 - Delete Agreement</t>
  </si>
  <si>
    <t>RE: [URGENT] REVISI LAMPIRAN INVOICE BY OLSS (UNIT KTB AGR 310/4/08)</t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</si>
  <si>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</si>
  <si>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</si>
  <si>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</si>
  <si>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t>Tanggal Invoice/Receipt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</si>
  <si>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</si>
  <si>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t>Jumlah / Quantity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</si>
  <si>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</si>
  <si>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t>Tanggal Invoice default</t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</si>
  <si>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</si>
  <si>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S0309691 - Data Tidak Terinput di Memo</t>
  </si>
  <si>
    <t>Data Tidak Terinput di Memo</t>
  </si>
  <si>
    <t>00006/COP/14/2023</t>
  </si>
  <si>
    <t>D:\OPERATION-OLS\CMDB-TICKETS\S0309691 - Data Tidak Terinput di Memo</t>
  </si>
  <si>
    <t>where a.ProductCode = 'VEH/00013/V-001/X15SAT/202001';</t>
  </si>
  <si>
    <t>update Product</t>
  </si>
  <si>
    <t>ProductCode = 'xVEH/00013/V-001/X15SAT/202001',</t>
  </si>
  <si>
    <t>LastModifiedBy = 'BSI ARYO BUDI',</t>
  </si>
  <si>
    <t>LastModified = getdate();</t>
  </si>
  <si>
    <t>where IdProduct = 1900;</t>
  </si>
  <si>
    <t>ADA 2 PRODUCT YANG PRODUCTCODE-NYA SAMA…!!!</t>
  </si>
  <si>
    <t>RE: Service Request S0309691 RE: Data tidak terinput di memo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</si>
  <si>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</si>
  <si>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</si>
  <si>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</si>
  <si>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</si>
  <si>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2023-01-14</t>
    </r>
    <r>
      <rPr>
        <sz val="11"/>
        <color theme="1"/>
        <rFont val="Consolas"/>
        <family val="3"/>
      </rPr>
      <t>'</t>
    </r>
  </si>
  <si>
    <t>#Tiket Eform 261283</t>
  </si>
  <si>
    <t>S0309706</t>
  </si>
  <si>
    <t>Produced by Aryo Budi Dwi Prasetyo on January 12, 2023, 8:39 am</t>
  </si>
  <si>
    <t>Incidents: SDA_INCIDENTS_ASSIGNED (33 rows)</t>
  </si>
  <si>
    <r>
      <rPr>
        <b/>
        <sz val="11"/>
        <color rgb="FFFF0000"/>
        <rFont val="Calibri"/>
        <family val="2"/>
        <scheme val="minor"/>
      </rPr>
      <t>20230116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</si>
  <si>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</si>
  <si>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</si>
  <si>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</si>
  <si>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t>where a.IdOPLAgreement = 4798; -- 0000896/4/08/10/2022</t>
  </si>
  <si>
    <t>D:\OPERATION-OLS\CMDB-TICKETS\S0309646 - #Tiket DM Eform 260373 - Revise Agreement Quantity</t>
  </si>
  <si>
    <t>Qty = 1,</t>
  </si>
  <si>
    <t>RemarksSys = 'S0309646'</t>
  </si>
  <si>
    <t>where IdOPLAgreementDetails in (243361, 243362);</t>
  </si>
  <si>
    <t>RE: Service Request S0309646 RE: #Tiket DM Eform 260373</t>
  </si>
  <si>
    <t>D:\OPERATION-OLS\CMDB-TICKETS\S0309617 - Perubahan Unit Quantity #261003</t>
  </si>
  <si>
    <t>S0309769</t>
  </si>
  <si>
    <t>#Tiket Eform 261003</t>
  </si>
  <si>
    <t>S0309647 - #Tiket DM Eform 260335 - Revise BAST Actual</t>
  </si>
  <si>
    <t>S0309656 - #Tiket DM Eform 257373 - Extend Agreement</t>
  </si>
  <si>
    <t>S0309657 - Eform #259304 - Cannot Create Agreement</t>
  </si>
  <si>
    <t>S0309682 - Eform #260600 - Revise Supplier</t>
  </si>
  <si>
    <t>RE: Service Request S0309682 RE: Workflow Task Assigment ITD Data Maintenance from Dennis Stephanus of Jakarta Head Office#260600</t>
  </si>
  <si>
    <t>S0309684 - Eform #259022 - Delete Agreement</t>
  </si>
  <si>
    <t>S0309706 - #Tiket Eform 261283</t>
  </si>
  <si>
    <t>RE: Service Request S0308453 - RE: UBAH TOP DATE PT. G4S SECURITY SERVICES AGR 0001179/4/01/09/2022 &amp; 0001178/4/01/09/2022 - LATE DISBURSE</t>
  </si>
  <si>
    <t>247596 - Update Logo Kop Surat Invoice OPL</t>
  </si>
  <si>
    <t>Staging invoice Prorate PT. Global JET Cargo Agreement - 0000020/4/38/12/2022</t>
  </si>
  <si>
    <t>RE: Staging invoice Prorate PT. Global JET Cargo Agreement - 0000020/4/38/12/2022</t>
  </si>
  <si>
    <t>S0309953</t>
  </si>
  <si>
    <t>S0309953 - 247596 - Update Logo Kop Surat Invoice OPL</t>
  </si>
  <si>
    <t>43117/INV/MD3/12/2022</t>
  </si>
  <si>
    <t>where a.invoicenoinstalment = '43117/INV/MD3/12/2022';</t>
  </si>
  <si>
    <t>where a.InvoiceNoInstalment = '43117/INV/MD3/12/2022';</t>
  </si>
  <si>
    <t>0000020/4/38/12/2022</t>
  </si>
  <si>
    <t>URL:</t>
  </si>
  <si>
    <t>https://ptbsi@dev.azure.com/ptbsi/OLS/_git/OLS</t>
  </si>
  <si>
    <t>Branch Name</t>
  </si>
  <si>
    <t>S0309953_247596_Update_Logo_Kop_Surat_Invoice_OPL</t>
  </si>
  <si>
    <t>D:\OPERATION-OLS\CMDB-TICKETS\S0309684 - Eform #259022 - Delete Agreement</t>
  </si>
  <si>
    <t>a.IdTb_OPL_Status, a.IsDelete, a.RemarksSys</t>
  </si>
  <si>
    <t>--IdTb_OPL_Status = 8, -- CANCELLED | 18 = ACTIVE</t>
  </si>
  <si>
    <t>IsDelete = 1,</t>
  </si>
  <si>
    <t>RemarksSys = 'S0309684'</t>
  </si>
  <si>
    <t>where IdOPLAgreement = 4618;</t>
  </si>
  <si>
    <t>RE: Service Request S0309684 RE: Workflow Task Assigment ITD Data Maintenance from Niketas Herjuna Arili of Jakarta Head Office#259022</t>
  </si>
  <si>
    <r>
      <rPr>
        <b/>
        <sz val="11"/>
        <color rgb="FFFF0000"/>
        <rFont val="Calibri"/>
        <family val="2"/>
        <scheme val="minor"/>
      </rPr>
      <t>20230117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</si>
  <si>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</si>
  <si>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</si>
  <si>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2023-01-18</t>
    </r>
    <r>
      <rPr>
        <sz val="11"/>
        <color theme="1"/>
        <rFont val="Consolas"/>
        <family val="3"/>
      </rPr>
      <t>'</t>
    </r>
  </si>
  <si>
    <t>Produced by Aryo Budi Dwi Prasetyo on January 13, 2023, 8:04 am</t>
  </si>
  <si>
    <t>RemarksSys = 'S0307461'</t>
  </si>
  <si>
    <t>select a.SKDNo, b.IdTb_MKT_SKD_Dtl,</t>
  </si>
  <si>
    <t>b.[Type], b.Qty, b.Price, b.RemarksSys</t>
  </si>
  <si>
    <t>where a.SKDNo = '0001215/4/01/12/2022';</t>
  </si>
  <si>
    <t>Price = 77840000, -- 155680000</t>
  </si>
  <si>
    <t>where IdTb_MKT_SKD_Dtl in (209328, 209329);</t>
  </si>
  <si>
    <t>0000021/4/34/12/2022</t>
  </si>
  <si>
    <r>
      <t>where a.SKDNo = '</t>
    </r>
    <r>
      <rPr>
        <b/>
        <sz val="11"/>
        <color rgb="FFFF0000"/>
        <rFont val="Consolas"/>
        <family val="3"/>
      </rPr>
      <t>0000021/4/34/12/2022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</si>
  <si>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209349</t>
    </r>
    <r>
      <rPr>
        <sz val="11"/>
        <color theme="1"/>
        <rFont val="Consolas"/>
        <family val="3"/>
      </rPr>
      <t>;</t>
    </r>
  </si>
  <si>
    <t>D:\OPERATION-OLS\CMDB-TICKETS\S0309682 - Eform #260600 - Revise Supplier</t>
  </si>
  <si>
    <r>
      <t xml:space="preserve">IdSupplier = </t>
    </r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</si>
  <si>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S0309682</t>
    </r>
    <r>
      <rPr>
        <sz val="11"/>
        <color theme="1"/>
        <rFont val="Consolas"/>
        <family val="3"/>
      </rPr>
      <t>'</t>
    </r>
  </si>
  <si>
    <t>Revisi bast actual #262713</t>
  </si>
  <si>
    <t>S0310066</t>
  </si>
  <si>
    <t>S0310066 - Revisi BAST Actual #262713</t>
  </si>
  <si>
    <t>Revisi BAST Actual #262713</t>
  </si>
  <si>
    <t>D:\OPERATION-OLS\CMDB-TICKETS\S0310066 - Revisi BAST Actual #262713</t>
  </si>
  <si>
    <t>RE: Service Request S0309617 RE: perubahan unit quantity #261003</t>
  </si>
  <si>
    <t>RE: Service Request S0308855 RE: Permohonan penambahan unit #260130</t>
  </si>
  <si>
    <t>2022/12/20</t>
  </si>
  <si>
    <t>2022/11/17</t>
  </si>
  <si>
    <r>
      <t>where b.AgreementNumber = '</t>
    </r>
    <r>
      <rPr>
        <b/>
        <sz val="11"/>
        <color theme="1"/>
        <rFont val="Consolas"/>
        <family val="3"/>
      </rPr>
      <t>0001188/4/01/12/2022</t>
    </r>
    <r>
      <rPr>
        <sz val="11"/>
        <color theme="1"/>
        <rFont val="Consolas"/>
        <family val="3"/>
      </rPr>
      <t>';</t>
    </r>
  </si>
  <si>
    <r>
      <t>where IdTb_MGT_UnitPrep in (</t>
    </r>
    <r>
      <rPr>
        <b/>
        <sz val="11"/>
        <color rgb="FFFF0000"/>
        <rFont val="Consolas"/>
        <family val="3"/>
      </rPr>
      <t>5494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</si>
  <si>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S0310066</t>
    </r>
    <r>
      <rPr>
        <sz val="11"/>
        <color theme="1"/>
        <rFont val="Consolas"/>
        <family val="3"/>
      </rPr>
      <t>'</t>
    </r>
  </si>
  <si>
    <r>
      <t>BASTActualDate 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', -- 2022-12-20</t>
    </r>
  </si>
  <si>
    <t>RE: Service Request S0310066 RE: Revisi bast actual #262713</t>
  </si>
  <si>
    <t>REVISI NOMINAL INVOICE FONTERRA BRANDS INDONESIA. PT - 0001151/4/01/09/2022</t>
  </si>
  <si>
    <t>AGREEEMENT</t>
  </si>
  <si>
    <t>0001151/4/01/09/2022</t>
  </si>
  <si>
    <t>JUMLAH HARGA</t>
  </si>
  <si>
    <t>5.220.000</t>
  </si>
  <si>
    <t>PPN</t>
  </si>
  <si>
    <t>574.2</t>
  </si>
  <si>
    <t>RE: REVISI NOMINAL INVOICE FONTERRA BRANDS INDONESIA. PT - 0001151/4/01/09/2022</t>
  </si>
  <si>
    <t>REVISI NOMINAL INVOICE BORWITA CITRA PRIMA. PT - 0000100/4/03/12/2021 &amp; 0000101/4/03/12/2021</t>
  </si>
  <si>
    <t>0000100/4/03/12/2021</t>
  </si>
  <si>
    <t>0000101/4/03/12/2021</t>
  </si>
  <si>
    <t>2.530.000</t>
  </si>
  <si>
    <t>6.600.000</t>
  </si>
  <si>
    <t>278.3</t>
  </si>
  <si>
    <t>726</t>
  </si>
  <si>
    <t>RE: REVISI NOMINAL INVOICE BORWITA CITRA PRIMA. PT - 0000100/4/03/12/2021 &amp; 0000101/4/03/12/2021</t>
  </si>
  <si>
    <t>STAGING INVOICE TGL 31 DESEMBER 2022 (KARENA ADA RESCHEDULE VALUE DATE) SUKSES MAKMUR JAYA DAN SUKSES MAKMUR ABADI INVOICE PERTAMA DAN REVISI PERIODE INVOICE KEDUA</t>
  </si>
  <si>
    <t>0000850/4/08/11/2022</t>
  </si>
  <si>
    <t>0000852/4/08/11/2022</t>
  </si>
  <si>
    <t>0000848/4/08/11/2022</t>
  </si>
  <si>
    <t>RE: STAGING INVOICE TGL 31 DESEMBER 2022 (KARENA ADA RESCHEDULE VALUE DATE) SUKSES MAKMUR JAYA DAN SUKSES MAKMUR ABADI INVOICE PERTAMA DAN REVISI PERIODE INVOICE KEDUA</t>
  </si>
  <si>
    <t>d.ModelName,</t>
  </si>
  <si>
    <t>#Tiket DM Eform 257592</t>
  </si>
  <si>
    <t>S0310080</t>
  </si>
  <si>
    <t>InvoiceNumber</t>
  </si>
  <si>
    <t>42313/INV/JKC/12/2022</t>
  </si>
  <si>
    <t>where a.invoicenoinstalment = '42313/INV/JKC/12/2022';</t>
  </si>
  <si>
    <t>where a.InvoiceNoInstalment = '42313/INV/JKC/12/2022';</t>
  </si>
  <si>
    <t>#Tiket DM Eform 257592 - Revise Supplier SKD 0000470/4/10/10/2022</t>
  </si>
  <si>
    <t>S0310080 - #Tiket DM Eform 257592 - Revise Supplier SKD 0000470/4/10/10/2022</t>
  </si>
  <si>
    <t>42226/INV/SBY/12/2022</t>
  </si>
  <si>
    <t>41492/INV/SBY/12/2022</t>
  </si>
  <si>
    <t>'42226/INV/SBY/12/2022',</t>
  </si>
  <si>
    <t>'41492/INV/SBY/12/2022'</t>
  </si>
  <si>
    <t>#Ticket DM Eform 257713</t>
  </si>
  <si>
    <t>S0310081</t>
  </si>
  <si>
    <t>#Ticket DM Eform 257713 - Revise Supplier</t>
  </si>
  <si>
    <t>S0310081 - #Ticket DM Eform 257713 - Revise Supplier</t>
  </si>
  <si>
    <t>0000470/4/10/10/2022</t>
  </si>
  <si>
    <t>D:\OPERATION-OLS\CMDB-TICKETS\S0310080 - #Tiket DM Eform 257592 - Revise Supplier SKD 0000470410102022</t>
  </si>
  <si>
    <t>SupplierCode</t>
  </si>
  <si>
    <t>P071223</t>
  </si>
  <si>
    <r>
      <t>where a.SKDNo = '</t>
    </r>
    <r>
      <rPr>
        <b/>
        <sz val="11"/>
        <color rgb="FFFF0000"/>
        <rFont val="Consolas"/>
        <family val="3"/>
      </rPr>
      <t>0000470/4/10/10/2022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</si>
  <si>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rgb="FFFF0000"/>
        <rFont val="Consolas"/>
        <family val="3"/>
      </rPr>
      <t>6502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</si>
  <si>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S0310080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</si>
  <si>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209128</t>
    </r>
    <r>
      <rPr>
        <sz val="11"/>
        <color theme="1"/>
        <rFont val="Consolas"/>
        <family val="3"/>
      </rPr>
      <t>;</t>
    </r>
  </si>
  <si>
    <t>RE: Service Request S0310080 RE: #Tiket DM Eform 257592</t>
  </si>
  <si>
    <t>43156/INV/JKN/11/2022</t>
  </si>
  <si>
    <t>43157/INV/JKN/11/2022</t>
  </si>
  <si>
    <t>43153/INV/JKN/11/2022</t>
  </si>
  <si>
    <t>42401/INV/JKN/12/2022</t>
  </si>
  <si>
    <t>43155/INV/JKN/11/2022</t>
  </si>
  <si>
    <t>Farah Marthalia</t>
  </si>
  <si>
    <t>Produced by Aryo Budi Dwi Prasetyo on January 16, 2023, 8:03 am</t>
  </si>
  <si>
    <t>Update Data STNK &amp; Keur ( NO Budget Registrasi)</t>
  </si>
  <si>
    <t>#Tiket DM Eform 263000</t>
  </si>
  <si>
    <t>S0310671</t>
  </si>
  <si>
    <t>Update Data STNK &amp; Keur No Budget Registrasi</t>
  </si>
  <si>
    <t>S0310671 - Update Data STNK &amp; Keur No Budget Registrasi</t>
  </si>
  <si>
    <t>D:\OPERATION-OLS\CMDB-TICKETS\S0310671 - Update Data STNK &amp; Keur No Budget Registrasi</t>
  </si>
  <si>
    <t>0000539/4/10/09/2022</t>
  </si>
  <si>
    <t>join OPLAgreement e</t>
  </si>
  <si>
    <t>on a.IdTb_MKT_SKD = e.IdTb_MKT_SKD</t>
  </si>
  <si>
    <r>
      <t>where e.AgreementNumber = '</t>
    </r>
    <r>
      <rPr>
        <b/>
        <sz val="11"/>
        <color rgb="FFFF0000"/>
        <rFont val="Consolas"/>
        <family val="3"/>
      </rPr>
      <t>0000539/4/10/09/2022</t>
    </r>
    <r>
      <rPr>
        <sz val="11"/>
        <color theme="1"/>
        <rFont val="Consolas"/>
        <family val="3"/>
      </rPr>
      <t>';</t>
    </r>
  </si>
  <si>
    <t>D:\OPERATION-OLS\CMDB-TICKETS\S0310081 - #Ticket DM Eform 257713 - Revise Supplier</t>
  </si>
  <si>
    <r>
      <t xml:space="preserve">where IdTb_MKT_SKD_Dtl = </t>
    </r>
    <r>
      <rPr>
        <b/>
        <sz val="11"/>
        <color rgb="FFFF0000"/>
        <rFont val="Consolas"/>
        <family val="3"/>
      </rPr>
      <t>207900</t>
    </r>
    <r>
      <rPr>
        <sz val="11"/>
        <color theme="1"/>
        <rFont val="Consolas"/>
        <family val="3"/>
      </rPr>
      <t>;</t>
    </r>
  </si>
  <si>
    <r>
      <t>RemarksSys = '</t>
    </r>
    <r>
      <rPr>
        <b/>
        <sz val="11"/>
        <color rgb="FFFF0000"/>
        <rFont val="Consolas"/>
        <family val="3"/>
      </rPr>
      <t>S0310081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</si>
  <si>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100</t>
    </r>
    <r>
      <rPr>
        <sz val="11"/>
        <color theme="1"/>
        <rFont val="Consolas"/>
        <family val="3"/>
      </rPr>
      <t>,</t>
    </r>
  </si>
  <si>
    <t>RE: Service Request S0310081 RE: #Ticket DM Eform 257713</t>
  </si>
  <si>
    <t>#Ticket DM Eform 258149</t>
  </si>
  <si>
    <t>0001224/4/01/12/2022</t>
  </si>
  <si>
    <t>AYLA X M/T 2016</t>
  </si>
  <si>
    <t>AYLA 1.2 R AT MC 2022</t>
  </si>
  <si>
    <t>1930</t>
  </si>
  <si>
    <t>VEH/00010/V-004/DA12RC/202205</t>
  </si>
  <si>
    <t>a.ProductCode, e.ModelName, year(e.ModelYear) ModelYear,</t>
  </si>
  <si>
    <t>c.SKDNo, d.IdTb_MKT_SKD_Dtl,</t>
  </si>
  <si>
    <t>d.IdProduct, f.ModelName, year(e.ModelYear) ModelYear</t>
  </si>
  <si>
    <t>on a.ProductCode = e.ProductCode</t>
  </si>
  <si>
    <t>join Product f</t>
  </si>
  <si>
    <t>on d.IdProduct = f.IdProduct</t>
  </si>
  <si>
    <t>where c.SKDNo = '0001224/4/01/12/2022'</t>
  </si>
  <si>
    <t>S0310680</t>
  </si>
  <si>
    <t>S0310680 - Change Type Unit SKD 0001224/4/01/12/2022</t>
  </si>
  <si>
    <t>Change Type Unit SKD 0001224/4/01/12/2022</t>
  </si>
  <si>
    <t>D:\OPERATION-OLS\CMDB-TICKETS\S0310680 - Change Type Unit SKD 0001224401122022</t>
  </si>
  <si>
    <t>ProductCode = 'VEH/00010/V-004/DA12RC/202205'</t>
  </si>
  <si>
    <t>where IdOPLCalculation = 9199;</t>
  </si>
  <si>
    <t>IdProduct = 1930</t>
  </si>
  <si>
    <t>where IdTb_MKT_SKD_Dtl = 209363;</t>
  </si>
  <si>
    <t>RE: Service Request S0310680 created successfullyRE: #Ticket DM Eform 258149</t>
  </si>
  <si>
    <r>
      <t>where 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';</t>
    </r>
  </si>
  <si>
    <t>update Tb_OPL_Unit set ChassisNumber = 'MHKS6GK3JNJ006938', EngineNumber = '3NRH723953', PoliceNumber = 'B1376DKF', PoliceNumberAct = 'B1376DKF' where IdTb_OPL_Unit = 17403;</t>
  </si>
  <si>
    <t>update OPLUObjectLease set Remarks = 'MHKS6GK3JNJ006938', EngineNumber = '3NRH723953', IdentityPoliceNumber = 'B1376DKF' where IdUObjLease = 19280;</t>
  </si>
  <si>
    <t>RE: Service Request S0310671 created successfullyRE: #Tiket DM Eform 263000</t>
  </si>
  <si>
    <t>Revisi Kondisi Unit #263343</t>
  </si>
  <si>
    <t>S0310797</t>
  </si>
  <si>
    <t>S0310797 - Revisi Kondisi Unit #263343</t>
  </si>
  <si>
    <t>D:\OPERATION-OLS\CMDB-TICKETS\S0310797 - Revisi Kondisi Unit #263343</t>
  </si>
  <si>
    <t>0000022/4/38/11/2022</t>
  </si>
  <si>
    <t>0000019/4/38/11/2022</t>
  </si>
  <si>
    <t>a.LeaseCategory</t>
  </si>
  <si>
    <r>
      <t>where c.SKDNo = '</t>
    </r>
    <r>
      <rPr>
        <b/>
        <sz val="11"/>
        <color rgb="FFFF0000"/>
        <rFont val="Consolas"/>
        <family val="3"/>
      </rPr>
      <t>0000022/4/38/11/2022</t>
    </r>
    <r>
      <rPr>
        <sz val="11"/>
        <color theme="1"/>
        <rFont val="Consolas"/>
        <family val="3"/>
      </rPr>
      <t>';</t>
    </r>
  </si>
  <si>
    <t>LeaseCategory = 97 -- 95</t>
  </si>
  <si>
    <t>where IdOPLCalculation = 9102;</t>
  </si>
  <si>
    <t>RE: Service Request S0310797 RE: Revisi Kondisi Unit #263343</t>
  </si>
  <si>
    <t>#Tiket DM Eform 261320</t>
  </si>
  <si>
    <t>S0310824</t>
  </si>
  <si>
    <t>S0310824 - #Tiket DM Eform 261320 - Revise Agreement Period</t>
  </si>
  <si>
    <t>#Tiket DM Eform 261320 - Revise Agreement Period</t>
  </si>
  <si>
    <t>0000907/4/01/12/2021</t>
  </si>
  <si>
    <t>2021/12/24</t>
  </si>
  <si>
    <t>2022/12/23</t>
  </si>
  <si>
    <t>2023/06/23</t>
  </si>
  <si>
    <t>where a.AgreementNumber = '0000907/4/01/12/2021';</t>
  </si>
  <si>
    <t>D:\OPERATION-OLS\CMDB-TICKETS\S0310824 - #Tiket DM Eform 261320 - Revise Agreement Period</t>
  </si>
  <si>
    <t>RE: Service Request S0310824 RE: #Tiket DM Eform 261320</t>
  </si>
  <si>
    <t>penambahan unit di olss#263528</t>
  </si>
  <si>
    <t>S0310838</t>
  </si>
  <si>
    <t>Produced by Aryo Budi Dwi Prasetyo on January 17, 2023, 9:34 am</t>
  </si>
  <si>
    <t>S0310838 - Penambahan Unit di OLSS #263528</t>
  </si>
  <si>
    <t>Penambahan Unit di OLSS #263528</t>
  </si>
  <si>
    <t>Woking folder:</t>
  </si>
  <si>
    <t>D:\OPERATION-OLS\CMDB-TICKETS\S0310838 - Penambahan Unit di OLSS #263528</t>
  </si>
  <si>
    <t>B9126UDH</t>
  </si>
  <si>
    <t>MHMFE74EJNK001502</t>
  </si>
  <si>
    <t>4V21Y65861</t>
  </si>
  <si>
    <t>CANTER FE 74HD N</t>
  </si>
  <si>
    <t>BrandCode</t>
  </si>
  <si>
    <t>BrandName</t>
  </si>
  <si>
    <t>VEHICLE</t>
  </si>
  <si>
    <t>Category</t>
  </si>
  <si>
    <t>Commercial Truck</t>
  </si>
  <si>
    <t>#Tiket Eform 263639</t>
  </si>
  <si>
    <t>Dear Support OLSS, mohon informasinya mengenai total Table keseluruhan saat ini yangada di OLSS. terima kasih</t>
  </si>
  <si>
    <t>S0310865 - Dear Support OLSS, mohon informasinya mengenai total Table keseluruhan saat ini yangada di OLSS. terima kasih</t>
  </si>
  <si>
    <t>revisi kode bulan #263704</t>
  </si>
  <si>
    <t>before :</t>
  </si>
  <si>
    <t>after :</t>
  </si>
  <si>
    <t>0000905/4/08/01/2023</t>
  </si>
  <si>
    <t>0000907/4/08/01/2023</t>
  </si>
  <si>
    <r>
      <t>0000905/4/08/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</si>
  <si>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r>
      <t>0000907/4/08/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</si>
  <si>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t>STAGING INVOICE TGL 09 JANUARI 2023 (KARENA ADA RESCHEDULE VALUE DATE) PRORATE PT. KINARYA ALIHDAYA</t>
  </si>
  <si>
    <t>0000122/4/04/01/2022</t>
  </si>
  <si>
    <t>0000123/4/04/01/2022</t>
  </si>
  <si>
    <t>0000124/4/04/02/2022</t>
  </si>
  <si>
    <r>
      <t>where a.AgreementNumber = '</t>
    </r>
    <r>
      <rPr>
        <b/>
        <sz val="11"/>
        <color rgb="FFED7D31"/>
        <rFont val="Consolas"/>
        <family val="3"/>
      </rPr>
      <t>0000750/4/08/08/2022</t>
    </r>
    <r>
      <rPr>
        <sz val="11"/>
        <color theme="1"/>
        <rFont val="Consolas"/>
        <family val="3"/>
      </rPr>
      <t>'</t>
    </r>
  </si>
  <si>
    <t>S0310873</t>
  </si>
  <si>
    <t>Revisi Kode Bulan #263704</t>
  </si>
  <si>
    <t>S0310873 - Revisi Kode Bulan #263704</t>
  </si>
  <si>
    <t>IdOPLAgreement</t>
  </si>
  <si>
    <t>4832</t>
  </si>
  <si>
    <t>4834</t>
  </si>
  <si>
    <t>where a.IdOPLAgreement in (</t>
  </si>
  <si>
    <t>4832,</t>
  </si>
  <si>
    <t>select a.IdOPLAgreement, a.AgreementNumber, a.RemarksSys</t>
  </si>
  <si>
    <t>D:\OPERATION-OLS\CMDB-TICKETS\S0310873 - Revisi Kode Bulan #263704</t>
  </si>
  <si>
    <t>AgreementNumber = '0000905/4/08/12/2022',</t>
  </si>
  <si>
    <t>RemarksSys = 'S0310873'</t>
  </si>
  <si>
    <t>where IdOPLAgreement = 4832;</t>
  </si>
  <si>
    <t>AgreementNumber = '0000907/4/08/12/2022',</t>
  </si>
  <si>
    <t>where IdOPLAgreement = 4834;</t>
  </si>
  <si>
    <t>RE: Service Request S0310873 RE: revisi kode bulan #263704</t>
  </si>
  <si>
    <t>Staging &amp; Revise Invoice</t>
  </si>
  <si>
    <t>RE: STAGING INVOICE TGL 09 JANUARI 2023 (KARENA ADA RESCHEDULE VALUE DATE) PRORATE PT. KINARYA ALIHDAYA</t>
  </si>
  <si>
    <t>43336/INV/BDG/12/2022</t>
  </si>
  <si>
    <t>43337/INV/BDG/12/2022</t>
  </si>
  <si>
    <t>42855/INV/BDG/01/2023</t>
  </si>
  <si>
    <t>D:\OPERATION-OLS\CMDB-TICKETS\S0310865 - Dear Support OLSS, mohon informasinya mengenai total Table keseluruhan saat ini yangada di OLSS. terima kasih</t>
  </si>
  <si>
    <t>S0310865</t>
  </si>
  <si>
    <t>Revisi tipe unit #263398</t>
  </si>
  <si>
    <t>RE: Revisi tipe unit #263398</t>
  </si>
  <si>
    <t>HINO TRUCK FM 280 JW</t>
  </si>
  <si>
    <t>where a.AgreementNumber = '0000734/4/08/07/2022';</t>
  </si>
  <si>
    <t>S0310921</t>
  </si>
  <si>
    <t>Revisi Tipe Unit #263398</t>
  </si>
  <si>
    <t>S0310921 - Revisi Tipe Unit #263398</t>
  </si>
  <si>
    <t>D:\OPERATION-OLS\CMDB-TICKETS\S0310921 - Revisi Tipe Unit #263398</t>
  </si>
  <si>
    <t>select a.* from ProductModel a where a.ProductModelName like '%FM 280 JW%';</t>
  </si>
  <si>
    <t>select a.* from Product a where a.IdProductModel = 7172; -- IdProduct = 1923</t>
  </si>
  <si>
    <t>update Tb_OPL_Unit set IdProduct = 1923 where IdTb_OPL_Unit = 17068;</t>
  </si>
  <si>
    <t>update Tb_OPL_Unit set IdProduct = 1923 where IdTb_OPL_Unit = 17069;</t>
  </si>
  <si>
    <t>update Tb_OPL_Unit set IdProduct = 1923 where IdTb_OPL_Unit = 17070;</t>
  </si>
  <si>
    <t>update Tb_OPL_Unit set IdProduct = 1923 where IdTb_OPL_Unit = 17071;</t>
  </si>
  <si>
    <t>update Tb_OPL_Unit set IdProduct = 1923 where IdTb_OPL_Unit = 17072;</t>
  </si>
  <si>
    <t>update Tb_OPL_Unit set IdProduct = 1923 where IdTb_OPL_Unit = 17073;</t>
  </si>
  <si>
    <t>update Tb_OPL_Unit set IdProduct = 1923 where IdTb_OPL_Unit = 17074;</t>
  </si>
  <si>
    <t>update Tb_OPL_Unit set IdProduct = 1923 where IdTb_OPL_Unit = 17075;</t>
  </si>
  <si>
    <t>update Tb_OPL_Unit set IdProduct = 1923 where IdTb_OPL_Unit = 17076;</t>
  </si>
  <si>
    <t>update Tb_OPL_Unit set IdProduct = 1923 where IdTb_OPL_Unit = 17077;</t>
  </si>
  <si>
    <t>update Tb_OPL_Unit set IdProduct = 1923 where IdTb_OPL_Unit = 17078;</t>
  </si>
  <si>
    <t>update Tb_OPL_Unit set IdProduct = 1923 where IdTb_OPL_Unit = 17079;</t>
  </si>
  <si>
    <t>update Tb_OPL_Unit set IdProduct = 1923 where IdTb_OPL_Unit = 17080;</t>
  </si>
  <si>
    <t>update Tb_OPL_Unit set IdProduct = 1923 where IdTb_OPL_Unit = 17081;</t>
  </si>
  <si>
    <t>update Tb_OPL_Unit set IdProduct = 1923 where IdTb_OPL_Unit = 17082;</t>
  </si>
  <si>
    <t>update Tb_OPL_Unit set IdProduct = 1923 where IdTb_OPL_Unit = 17083;</t>
  </si>
  <si>
    <t>update Tb_OPL_Unit set IdProduct = 1923 where IdTb_OPL_Unit = 17084;</t>
  </si>
  <si>
    <t>RE: Service Request S0310921  RE: Revisi tipe unit #263398</t>
  </si>
  <si>
    <t>select a.table_schema, a.table_name</t>
  </si>
  <si>
    <t>from information_schema.tables a</t>
  </si>
  <si>
    <t>where a.table_type = 'BASE TABLE'</t>
  </si>
  <si>
    <t>order by a.table_schema, a.table_name;</t>
  </si>
  <si>
    <t>RE: Service Request S0310865  RE: #Tiket Eform 263639</t>
  </si>
  <si>
    <t>Revisi Kondisi Unit #263918</t>
  </si>
  <si>
    <t>S0310941</t>
  </si>
  <si>
    <t>S0310941 - Revisi Kondisi Unit #263918</t>
  </si>
  <si>
    <t>D:\OPERATION-OLS\CMDB-TICKETS\S0310941 - Revisi Kondisi Unit #263918</t>
  </si>
  <si>
    <t>0000805/4/08/12/2022</t>
  </si>
  <si>
    <r>
      <t>where c.SKDNo = '</t>
    </r>
    <r>
      <rPr>
        <b/>
        <sz val="11"/>
        <color rgb="FFFF0000"/>
        <rFont val="Consolas"/>
        <family val="3"/>
      </rPr>
      <t>0000805/4/08/12/2022</t>
    </r>
    <r>
      <rPr>
        <sz val="11"/>
        <color theme="1"/>
        <rFont val="Consolas"/>
        <family val="3"/>
      </rPr>
      <t>';</t>
    </r>
  </si>
  <si>
    <t>where IdOPLCalculation = 9111;</t>
  </si>
  <si>
    <t>RE: Service Request S0310941 RE: Revisi Kondisi Unit #263918</t>
  </si>
  <si>
    <t>S0310976</t>
  </si>
  <si>
    <t>S0310976 - #263984 - Revise Unit Memo</t>
  </si>
  <si>
    <t>#Tiket Eform 263984</t>
  </si>
  <si>
    <t>S0310977</t>
  </si>
  <si>
    <t>#Tiket Eform 263528</t>
  </si>
  <si>
    <t>S0310977 - mohon dibantu untuk no memo 00004/COP/12/2023 ada perubahan unit sesuai dengan diexcel terlampir</t>
  </si>
  <si>
    <t>00749/OCN/01/11/2022</t>
  </si>
  <si>
    <r>
      <t>where a.OPLCalculationNumber = '</t>
    </r>
    <r>
      <rPr>
        <b/>
        <sz val="11"/>
        <color rgb="FFFF0000"/>
        <rFont val="Consolas"/>
        <family val="3"/>
      </rPr>
      <t>00749/OCN/01/11/2022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</si>
  <si>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9042</t>
    </r>
    <r>
      <rPr>
        <sz val="11"/>
        <color theme="1"/>
        <rFont val="Consolas"/>
        <family val="3"/>
      </rPr>
      <t>;</t>
    </r>
  </si>
  <si>
    <t>Incidents: SDA_INCIDENTS_ASSIGNED (25 rows)</t>
  </si>
  <si>
    <t>Produced by Aryo Budi Dwi Prasetyo on January 18, 2023, 9:14 am</t>
  </si>
  <si>
    <t>#263984 - Revise Unit Memo</t>
  </si>
  <si>
    <t>mohon dibantu untuk no memo 00004/COP/12/2023 ada perubahan unit sesuai dengan diexcel terlampir</t>
  </si>
  <si>
    <t>S0310981</t>
  </si>
  <si>
    <t>S0310981 - #Tiket Eform 263528</t>
  </si>
  <si>
    <t>S0310982</t>
  </si>
  <si>
    <t>S0310982 - Change Request - New Logo DSF di Quotation OLSS</t>
  </si>
  <si>
    <t>RE: Change Request - New Logo DSF di Quotation OLSS</t>
  </si>
  <si>
    <t>254217</t>
  </si>
  <si>
    <t>where a.ChassisNumber = 'MHMFE74EJNK001502'</t>
  </si>
  <si>
    <t>or a.EngineNumber = '4V21Y65861'</t>
  </si>
  <si>
    <t>or a.PoliceNumber = 'B9126UDH'</t>
  </si>
  <si>
    <t>or a.PoliceNumberAct = 'B9126UDH';</t>
  </si>
  <si>
    <r>
      <t>where a.AgreementNumber = '</t>
    </r>
    <r>
      <rPr>
        <b/>
        <sz val="11"/>
        <color theme="1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</si>
  <si>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RE: Service Request S0310838 RE: penambahan unit di olss#263528</t>
  </si>
  <si>
    <t>D:\OPERATION-OLS\CMDB-TICKETS\S0310976 - #263984 - Revise Unit Memo</t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</si>
  <si>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</si>
  <si>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</si>
  <si>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c</t>
    </r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</si>
  <si>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MemoNumber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5" tint="-0.249977111117893"/>
        <rFont val="Consolas"/>
        <family val="3"/>
      </rPr>
      <t>00004/COP/12/2023</t>
    </r>
    <r>
      <rPr>
        <sz val="11"/>
        <color theme="1"/>
        <rFont val="Consolas"/>
        <family val="3"/>
      </rPr>
      <t>';</t>
    </r>
  </si>
  <si>
    <r>
      <t xml:space="preserve">on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</si>
  <si>
    <r>
      <t xml:space="preserve">on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</si>
  <si>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AssetCode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EngineNumber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</si>
  <si>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b/>
        <sz val="11"/>
        <color rgb="FF0000FF"/>
        <rFont val="Consolas"/>
        <family val="3"/>
      </rPr>
      <t>.IdTb_DIS_Agreement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</si>
  <si>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ProductPrice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BookValue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</si>
  <si>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IdTb_DIS_Buyers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</si>
  <si>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JBAOfferPriceAmount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DSFOfferPriceAmount</t>
    </r>
  </si>
  <si>
    <t>Tb_DIS_Buyers</t>
  </si>
  <si>
    <t>Tb_DIS_Agreement</t>
  </si>
  <si>
    <t>RE: Service Request S0310976  RE: Revise Unit Memo</t>
  </si>
  <si>
    <t>Revisi kode bulan dan tahun #264324</t>
  </si>
  <si>
    <t>S0311054</t>
  </si>
  <si>
    <t>Revisi Kode Bulan dan Tahun #264324</t>
  </si>
  <si>
    <t>S0311054 - Revisi Kode Bulan dan Tahun #264324</t>
  </si>
  <si>
    <t>D:\OPERATION-OLS\CMDB-TICKETS\S0311054 - Revisi Kode Bulan dan Tahun #264324</t>
  </si>
  <si>
    <t>0000170/4/03/10/2022</t>
  </si>
  <si>
    <r>
      <t>0000170/4/03/</t>
    </r>
    <r>
      <rPr>
        <b/>
        <sz val="11"/>
        <color rgb="FF0000FF"/>
        <rFont val="Calibri"/>
        <family val="2"/>
        <scheme val="minor"/>
      </rPr>
      <t>01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00FF"/>
        <rFont val="Calibri"/>
        <family val="2"/>
        <scheme val="minor"/>
      </rPr>
      <t>2023</t>
    </r>
  </si>
  <si>
    <t>where a.IdOPLAgreement = 4700;</t>
  </si>
  <si>
    <t>AgreementNumber = '0000170/4/03/01/2023',</t>
  </si>
  <si>
    <t>RemarksSys = 'S0311054'</t>
  </si>
  <si>
    <t>where IdOPLAgreement = 4700;</t>
  </si>
  <si>
    <t>RE: Service Request S0311054 RE: Revisi kode bulan dan tahun #264324</t>
  </si>
  <si>
    <r>
      <rPr>
        <b/>
        <sz val="11"/>
        <color rgb="FFFF0000"/>
        <rFont val="Calibri"/>
        <family val="2"/>
        <scheme val="minor"/>
      </rPr>
      <t>20230119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</si>
  <si>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THU</t>
    </r>
  </si>
  <si>
    <t>Azure DevOps Branch:</t>
  </si>
  <si>
    <t>S0310982_254217_New_Logo_DSF_for_Quotation_OLSS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</si>
  <si>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</si>
  <si>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</si>
  <si>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</si>
  <si>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</si>
  <si>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</si>
  <si>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</si>
  <si>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FRI</t>
    </r>
  </si>
  <si>
    <t>Produced by Aryo Budi Dwi Prasetyo on January 19, 2023, 8:43 am</t>
  </si>
  <si>
    <t>Revisi kode bulan dan tahun #264466</t>
  </si>
  <si>
    <t>0001221/4/01/01/2023</t>
  </si>
  <si>
    <t>where a.IdOPLAgreement = 4859;</t>
  </si>
  <si>
    <t>S0311117</t>
  </si>
  <si>
    <t>Revisi Kode Bulan dan Tahun #264466</t>
  </si>
  <si>
    <t>S0311117 - Revisi Kode Bulan dan Tahun #264466</t>
  </si>
  <si>
    <t>Revisi nama supplier #264574</t>
  </si>
  <si>
    <t>D:\OPERATION-OLS\CMDB-TICKETS\S0311117 - Revisi Kode Bulan dan Tahun #264466</t>
  </si>
  <si>
    <t>S0311121</t>
  </si>
  <si>
    <t>Revisi Nama Supplier #264574</t>
  </si>
  <si>
    <t>S0311121 - Revisi Nama Supplier #264574</t>
  </si>
  <si>
    <r>
      <t>0001221/4/01/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00FF"/>
        <rFont val="Calibri"/>
        <family val="2"/>
        <scheme val="minor"/>
      </rPr>
      <t>2022</t>
    </r>
  </si>
  <si>
    <t>D:\OPERATION-OLS\CMDB-TICKETS\S0311121 - Revisi Nama Supplier #264574</t>
  </si>
  <si>
    <t>Before : MUSTIKA PRIMA BERLIAN, PT.</t>
  </si>
  <si>
    <t>After : DIPO STAR FINANCE, PT</t>
  </si>
  <si>
    <t>AgreementNumber = '0001221/4/01/12/2022',</t>
  </si>
  <si>
    <t>RemarksSys = 'S0311117'</t>
  </si>
  <si>
    <t>where IdOPLAgreement = 4859;</t>
  </si>
  <si>
    <r>
      <t>where a.SKDNo = '</t>
    </r>
    <r>
      <rPr>
        <b/>
        <sz val="11"/>
        <color rgb="FFFF0000"/>
        <rFont val="Consolas"/>
        <family val="3"/>
      </rPr>
      <t>0000508/4/10/01/2023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</si>
  <si>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rgb="FFFF0000"/>
        <rFont val="Consolas"/>
        <family val="3"/>
      </rPr>
      <t>209412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209417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</si>
  <si>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S0311121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</si>
  <si>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>,</t>
    </r>
  </si>
  <si>
    <t>select a.IdSupplier, a.SupplierName, a.[Address], count(1) xcount</t>
  </si>
  <si>
    <t>where a.SupplierName like '%DIPO%FINANCE%'</t>
  </si>
  <si>
    <t>group by a.IdSupplier, a.SupplierName, a.[Address]</t>
  </si>
  <si>
    <t>RE: Service Request S0311121 RE: Revisi nama supplier #264574</t>
  </si>
  <si>
    <t>RE: Service Request S0311117 RE: Revisi kode bulan dan tahun #264466</t>
  </si>
  <si>
    <t>MHFJB8EM7G1003317</t>
  </si>
  <si>
    <t>2GDC120118</t>
  </si>
  <si>
    <t>B2859BFY</t>
  </si>
  <si>
    <t>select c.*</t>
  </si>
  <si>
    <t>join Tb_DIS_Agreement b</t>
  </si>
  <si>
    <t>on a.DisposalNumber = b.DisposalNumber</t>
  </si>
  <si>
    <t>join Tb_DIS_Buyers c</t>
  </si>
  <si>
    <t>on b.IdTb_DIS_Agreement = c.IdTb_DIS_Agreement</t>
  </si>
  <si>
    <t>where a.MemoNumber = '00004/COP/12/2023'</t>
  </si>
  <si>
    <t>and b.EngineNumber = '2GDC120118';</t>
  </si>
  <si>
    <t>delete from Tb_DIS_Buyers where IdTb_DIS_Buyers = 3051;</t>
  </si>
  <si>
    <t>delete from Tb_DIS_Agreement where IdTb_DIS_Agreement = 8717;</t>
  </si>
  <si>
    <r>
      <t>--dbo.Tb_BIL_InvoiceReceipt.InvoiceIssueDate &gt;= '</t>
    </r>
    <r>
      <rPr>
        <b/>
        <sz val="11"/>
        <color rgb="FFFF0000"/>
        <rFont val="Consolas"/>
        <family val="3"/>
      </rPr>
      <t>2023-01-23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</si>
  <si>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</si>
  <si>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20230123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</si>
  <si>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20230124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</si>
  <si>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</si>
  <si>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</si>
  <si>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</si>
  <si>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</si>
  <si>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</si>
  <si>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</si>
  <si>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</si>
  <si>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</si>
  <si>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t>00751/OCN/01/11/2022</t>
  </si>
  <si>
    <r>
      <t>where a.OPLCalculationNumber = '</t>
    </r>
    <r>
      <rPr>
        <b/>
        <sz val="11"/>
        <color rgb="FFFF0000"/>
        <rFont val="Consolas"/>
        <family val="3"/>
      </rPr>
      <t>00751/OCN/01/11/2022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</si>
  <si>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9044</t>
    </r>
    <r>
      <rPr>
        <sz val="11"/>
        <color theme="1"/>
        <rFont val="Consolas"/>
        <family val="3"/>
      </rPr>
      <t>;</t>
    </r>
  </si>
  <si>
    <t>Produced by Aryo Budi Dwi Prasetyo on January 20, 2023, 8:08 am</t>
  </si>
  <si>
    <t>S0295191 - Eform 231897 - Eform 231897 - Registrasi Vendor Master Registrasi PT Gemilang Abadi Sashana - No. Vendor 10003193</t>
  </si>
  <si>
    <t>D:\OPERATION-OLS\CMDB-TICKETS\S0295191 - Eform 231897 - Eform 231897 - Registrasi Vendor Master Registrasi PT Gemilang Abadi Sashana - No. Vendor 10003193</t>
  </si>
  <si>
    <t>#Tiket Eform 231897</t>
  </si>
  <si>
    <t>Daftar Master Vendor di OLSS</t>
  </si>
  <si>
    <t>RE: Daftar Master Vendor di OLSS</t>
  </si>
  <si>
    <t>PT. GEMILANG ABADI SASHANA</t>
  </si>
  <si>
    <t>10003193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</si>
  <si>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</si>
  <si>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t>RE: Service Request S0295191 RE: #Tiket Eform 231897</t>
  </si>
  <si>
    <t>FW: Service Request S0295191 RE: #Tiket Eform 231897</t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</si>
  <si>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</si>
  <si>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t>where a.IdSupplier = 11179;</t>
  </si>
  <si>
    <t>11179</t>
  </si>
  <si>
    <t>SupplierName</t>
  </si>
  <si>
    <t>P11141</t>
  </si>
  <si>
    <t>PT GEMILANG ABADI SASHANA</t>
  </si>
  <si>
    <t>a.IdSupplier, a.SupplierCode,</t>
  </si>
  <si>
    <t>a.SupplierName, a.[Address],</t>
  </si>
  <si>
    <t>a.LastModifiedBy, a.LastModifiedBy</t>
  </si>
  <si>
    <t>Address</t>
  </si>
  <si>
    <t>JL RADEN INTEN II NO 150 C, Jakarta Timur, Jakarta Timur 13440</t>
  </si>
  <si>
    <t>RE: [URGENT] Penerbitan invoice billing JANUARI 2023 kontrak lebih cepat GLOBAL JET CARGO,  - No TIKET 247962  (MFAPPL Support) dan No TIKET # 247965 (OLSS)</t>
  </si>
  <si>
    <t>S0311257</t>
  </si>
  <si>
    <t>S0311257 - Penerbitan invoice billing JANUARI 2023 kontrak lebih cepat GLOBAL JET CARGO,  - No TIKET 247962  (MFAPPL Support) dan No TIKET # 247965 (OLSS)</t>
  </si>
  <si>
    <t>Penerbitan invoice billing JANUARI 2023 kontrak lebih cepat GLOBAL JET CARGO,  - No TIKET 247962  (MFAPPL Support) dan No TIKET # 247965 (OLSS)</t>
  </si>
  <si>
    <t>43444/INV/MD3/01/2023</t>
  </si>
  <si>
    <t>43445/INV/MD3/01/2023</t>
  </si>
  <si>
    <t>'43444/INV/MD3/01/2023',</t>
  </si>
  <si>
    <t>'43445/INV/MD3/01/2023'</t>
  </si>
  <si>
    <t>NOT SYNCHRONIZED YET…???</t>
  </si>
  <si>
    <t>D:\OPERATION-OLS\CMDB-TICKETS\S0310982 - Change Request - New Logo DSF di Quotation OLSS</t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</si>
  <si>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SAT</t>
    </r>
  </si>
  <si>
    <t>Service Request S0310982 - CR New Logo DSF di Quotation OLSS</t>
  </si>
  <si>
    <t>Migrasi Data MFAPPL ke OLSS (Agreement KTB Agr 782/4/08)</t>
  </si>
  <si>
    <t>0000721/4/08/09/2022</t>
  </si>
  <si>
    <t>0000782/4/08/10/2022</t>
  </si>
  <si>
    <t>265365</t>
  </si>
  <si>
    <t>S0311347</t>
  </si>
  <si>
    <t>S0311347 - Migrasi Data MFAPPL ke OLSS (Agreement KTB Agr 782/4/08)</t>
  </si>
  <si>
    <t>Produced by Aryo Budi Dwi Prasetyo on January 23, 2023, 8:44 am</t>
  </si>
  <si>
    <t>Incidents: SDA_INCIDENTS_ASSIGNED (11 rows)</t>
  </si>
  <si>
    <t>RE: Service Request S0311347 created successfullyRE: Migrasi Data MFAPPL ke OLSS (Agreement KTB Agr 782/4/08)</t>
  </si>
  <si>
    <t xml:space="preserve">Create Memo di OLSS </t>
  </si>
  <si>
    <t>D:\OPERATION-OLS\CMDB-TICKETS\S0311347 - Migrasi Data MFAPPL ke OLSS (Agreement KTB Agr 782408)</t>
  </si>
  <si>
    <t>#Tiket Eform 265547</t>
  </si>
  <si>
    <t>S0311962</t>
  </si>
  <si>
    <t>S0311962 - Geneterate Memo and PJB</t>
  </si>
  <si>
    <t>Geneterate Memo and PJB</t>
  </si>
  <si>
    <t>Ask OLSS DB Account</t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</si>
  <si>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4442</t>
    </r>
    <r>
      <rPr>
        <sz val="11"/>
        <color theme="1"/>
        <rFont val="Consolas"/>
        <family val="3"/>
      </rPr>
      <t>;</t>
    </r>
  </si>
  <si>
    <t>insert into db_owner.oc_product_models</t>
  </si>
  <si>
    <t>from olss_mfappl..OLSS_MFAPPL.OC_PRODUCT_MODELS a</t>
  </si>
  <si>
    <t>where not exists</t>
  </si>
  <si>
    <t xml:space="preserve">    select 1</t>
  </si>
  <si>
    <t xml:space="preserve">    from db_owner.oc_product_models b</t>
  </si>
  <si>
    <t xml:space="preserve">    where b.PRB_BRAND_CODE = a.PRB_BRAND_CODE</t>
  </si>
  <si>
    <t xml:space="preserve">    and b.MODEL_CODE = a.MODEL_CODE</t>
  </si>
  <si>
    <t>select a.BRANDCODE, a.MODELCODE,</t>
  </si>
  <si>
    <t>b.*, c.*</t>
  </si>
  <si>
    <t>from db_owner.recon_financed_objects a</t>
  </si>
  <si>
    <t>left join db_owner.oc_product_models b</t>
  </si>
  <si>
    <t>on a.BRANDCODE = b.PRB_BRAND_CODE</t>
  </si>
  <si>
    <t>and a.MODELCODE = b.MODEL_CODE</t>
  </si>
  <si>
    <t>left join db_owner.oc_product_categories c</t>
  </si>
  <si>
    <t>on b.PRC_PRC_CODE = c.PRC_CODE</t>
  </si>
  <si>
    <t>where a.agreementnumber = '0000751/4/08/08/2022';</t>
  </si>
  <si>
    <t>D:\OPERATION-OLS\CMDB-TICKETS\S0311962 - Geneterate Memo and PJB</t>
  </si>
  <si>
    <t xml:space="preserve">    select</t>
  </si>
  <si>
    <r>
      <t xml:space="preserve">    </t>
    </r>
    <r>
      <rPr>
        <b/>
        <sz val="11"/>
        <color rgb="FF0000FF"/>
        <rFont val="Consolas"/>
        <family val="3"/>
      </rPr>
      <t>DisposalNumber</t>
    </r>
  </si>
  <si>
    <r>
      <t xml:space="preserve">select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>, len(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>)</t>
    </r>
  </si>
  <si>
    <r>
      <t xml:space="preserve">)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;</t>
    </r>
  </si>
  <si>
    <r>
      <t xml:space="preserve">    cast(datepart(</t>
    </r>
    <r>
      <rPr>
        <b/>
        <sz val="11"/>
        <color theme="1"/>
        <rFont val="Consolas"/>
        <family val="3"/>
      </rPr>
      <t>year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</si>
  <si>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month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</si>
  <si>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day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</si>
  <si>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hour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</si>
  <si>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second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</si>
  <si>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millisecond</t>
    </r>
    <r>
      <rPr>
        <sz val="11"/>
        <color theme="1"/>
        <rFont val="Consolas"/>
        <family val="3"/>
      </rPr>
      <t>, getdate()) as nvarchar) +</t>
    </r>
  </si>
  <si>
    <r>
      <t xml:space="preserve">    substring(cast(datepart(</t>
    </r>
    <r>
      <rPr>
        <b/>
        <sz val="11"/>
        <color theme="1"/>
        <rFont val="Consolas"/>
        <family val="3"/>
      </rPr>
      <t>microsecond</t>
    </r>
    <r>
      <rPr>
        <sz val="11"/>
        <color theme="1"/>
        <rFont val="Consolas"/>
        <family val="3"/>
      </rPr>
      <t>, getdate()) as nvarchar), 1, 1)</t>
    </r>
  </si>
  <si>
    <t>substring(</t>
  </si>
  <si>
    <t xml:space="preserve">    replace(</t>
  </si>
  <si>
    <t xml:space="preserve">        replace(</t>
  </si>
  <si>
    <t xml:space="preserve">            replace(</t>
  </si>
  <si>
    <t xml:space="preserve">                replace(</t>
  </si>
  <si>
    <t xml:space="preserve">                    cast(</t>
  </si>
  <si>
    <t xml:space="preserve">                        cast(</t>
  </si>
  <si>
    <t xml:space="preserve">                        ) as nvarchar</t>
  </si>
  <si>
    <t xml:space="preserve">                    ),</t>
  </si>
  <si>
    <t xml:space="preserve">                    ''</t>
  </si>
  <si>
    <t xml:space="preserve">                ),</t>
  </si>
  <si>
    <t xml:space="preserve">                ''</t>
  </si>
  <si>
    <t xml:space="preserve">            ),</t>
  </si>
  <si>
    <t xml:space="preserve">            ''</t>
  </si>
  <si>
    <t xml:space="preserve">        ''</t>
  </si>
  <si>
    <t xml:space="preserve">    ),</t>
  </si>
  <si>
    <t xml:space="preserve">    1,</t>
  </si>
  <si>
    <r>
      <t xml:space="preserve">                    '</t>
    </r>
    <r>
      <rPr>
        <b/>
        <sz val="11"/>
        <color rgb="FFFF0000"/>
        <rFont val="Consolas"/>
        <family val="3"/>
      </rPr>
      <t>-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TANDA MINUS</t>
    </r>
  </si>
  <si>
    <r>
      <t xml:space="preserve">                '</t>
    </r>
    <r>
      <rPr>
        <b/>
        <sz val="11"/>
        <color rgb="FFFF0000"/>
        <rFont val="Consolas"/>
        <family val="3"/>
      </rPr>
      <t>: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TITIK DUA</t>
    </r>
  </si>
  <si>
    <r>
      <t xml:space="preserve">            '</t>
    </r>
    <r>
      <rPr>
        <b/>
        <sz val="11"/>
        <color rgb="FFFF0000"/>
        <rFont val="Consolas"/>
        <family val="3"/>
      </rPr>
      <t xml:space="preserve"> 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SPASI KOSONG</t>
    </r>
  </si>
  <si>
    <r>
      <t xml:space="preserve">        '</t>
    </r>
    <r>
      <rPr>
        <b/>
        <sz val="11"/>
        <color rgb="FFFF0000"/>
        <rFont val="Consolas"/>
        <family val="3"/>
      </rPr>
      <t>.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TITIK</t>
    </r>
  </si>
  <si>
    <r>
      <t xml:space="preserve">                            </t>
    </r>
    <r>
      <rPr>
        <b/>
        <sz val="11"/>
        <color theme="1"/>
        <rFont val="Consolas"/>
        <family val="3"/>
      </rPr>
      <t>getdate()</t>
    </r>
    <r>
      <rPr>
        <sz val="11"/>
        <color theme="1"/>
        <rFont val="Consolas"/>
        <family val="3"/>
      </rPr>
      <t xml:space="preserve"> as datetime2</t>
    </r>
  </si>
  <si>
    <t xml:space="preserve">    17</t>
  </si>
  <si>
    <t>DisposalNumber</t>
  </si>
  <si>
    <t>20230123134401303</t>
  </si>
  <si>
    <t>20230123134417017</t>
  </si>
  <si>
    <t>00752/OCN/01/11/2022</t>
  </si>
  <si>
    <r>
      <t>where a.OPLCalculationNumber = '</t>
    </r>
    <r>
      <rPr>
        <b/>
        <sz val="11"/>
        <color rgb="FFFF0000"/>
        <rFont val="Consolas"/>
        <family val="3"/>
      </rPr>
      <t>00752/OCN/01/11/2022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</si>
  <si>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9045</t>
    </r>
    <r>
      <rPr>
        <sz val="11"/>
        <color theme="1"/>
        <rFont val="Consolas"/>
        <family val="3"/>
      </rPr>
      <t>;</t>
    </r>
  </si>
  <si>
    <t>RE: Service Request S0311962 RE: #Tiket Eform 265547</t>
  </si>
  <si>
    <t>Revisi Ending Contract #265905</t>
  </si>
  <si>
    <t>0000260/4/01/12/2018</t>
  </si>
  <si>
    <t>2022-12-18</t>
  </si>
  <si>
    <t>2023-01-18</t>
  </si>
  <si>
    <t>where a.AgreementNumber = '0000260/4/01/12/2018';</t>
  </si>
  <si>
    <t>EndPeriodDate = '2023-01-18',</t>
  </si>
  <si>
    <t>where IdOPLAgreement = 1375;</t>
  </si>
  <si>
    <t>RemarksSys = 'S0312081'</t>
  </si>
  <si>
    <t>S0312081</t>
  </si>
  <si>
    <t>Revise Ending Contract #265905</t>
  </si>
  <si>
    <t>S0312081 - Revise Ending Contract #265905</t>
  </si>
  <si>
    <t>D:\OPERATION-OLS\CMDB-TICKETS\S0312081 - Revise Ending Contract #265905</t>
  </si>
  <si>
    <t>RE: Service Request S0312081 RE: Revisi Ending Contract #265905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</si>
  <si>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</si>
  <si>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</si>
  <si>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</si>
  <si>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</si>
  <si>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</si>
  <si>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</si>
  <si>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</si>
  <si>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</si>
  <si>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</si>
  <si>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</si>
  <si>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t>Marcelina Natalia Djohan</t>
  </si>
  <si>
    <t>Produced by Aryo Budi Dwi Prasetyo on January 24, 2023, 8:25 am</t>
  </si>
  <si>
    <t>Update Data Keur (Unit - Unit PC)</t>
  </si>
  <si>
    <t>266051</t>
  </si>
  <si>
    <t xml:space="preserve">Revisi End Date Keur </t>
  </si>
  <si>
    <t>Agreement Number</t>
  </si>
  <si>
    <t>Lessee</t>
  </si>
  <si>
    <t>OBJECT</t>
  </si>
  <si>
    <t>END DATE KEUR (BEFORE REVISI)</t>
  </si>
  <si>
    <t>END DATE KEUR (AFTER REVISI)</t>
  </si>
  <si>
    <t>0000152/4/03/07/2022</t>
  </si>
  <si>
    <t>BORWITA CITRA PRIMA. PT</t>
  </si>
  <si>
    <t>TRAGA CABIN CHASSIS</t>
  </si>
  <si>
    <t>MHCPHR54CNJ437262</t>
  </si>
  <si>
    <t>E437262</t>
  </si>
  <si>
    <t>DD8401UA</t>
  </si>
  <si>
    <t>MHCPHR54CNJ437258</t>
  </si>
  <si>
    <t>E437258</t>
  </si>
  <si>
    <t>DD8408UA</t>
  </si>
  <si>
    <t>MHCPHR54CNJ437329</t>
  </si>
  <si>
    <t>E437329</t>
  </si>
  <si>
    <t>DD8404UA</t>
  </si>
  <si>
    <t>MHCPHR54CNJ437318</t>
  </si>
  <si>
    <t>E437318</t>
  </si>
  <si>
    <t>DD8399UA</t>
  </si>
  <si>
    <t>MHCPHR54CNJ437330</t>
  </si>
  <si>
    <t>E437330</t>
  </si>
  <si>
    <t>DD8407UA</t>
  </si>
  <si>
    <t>MHCPHR54CNJ437261</t>
  </si>
  <si>
    <t>E437261</t>
  </si>
  <si>
    <t>DD8406UA</t>
  </si>
  <si>
    <t>MHCPHR54CNJ437327</t>
  </si>
  <si>
    <t>E437327</t>
  </si>
  <si>
    <t>DD8394UA</t>
  </si>
  <si>
    <t>MHCPHR54CNJ437331</t>
  </si>
  <si>
    <t>E437331</t>
  </si>
  <si>
    <t>DD8995SP</t>
  </si>
  <si>
    <t>MHCPHR54CNJ437260</t>
  </si>
  <si>
    <t>E437260</t>
  </si>
  <si>
    <t>DD8397UA</t>
  </si>
  <si>
    <t>MHCPHR54CNJ437328</t>
  </si>
  <si>
    <t>E437328</t>
  </si>
  <si>
    <t>DD8398UA</t>
  </si>
  <si>
    <t>MHCPHR54CNJ437340</t>
  </si>
  <si>
    <t>E 437340</t>
  </si>
  <si>
    <t>DD8388UA</t>
  </si>
  <si>
    <t>MHCPHR54CNJ437320</t>
  </si>
  <si>
    <t>E437320</t>
  </si>
  <si>
    <t>DD8396UA</t>
  </si>
  <si>
    <t>2024/01/21</t>
  </si>
  <si>
    <t>2023/06/21</t>
  </si>
  <si>
    <t xml:space="preserve">RE: Revisi End Date Keur </t>
  </si>
  <si>
    <t>266055</t>
  </si>
  <si>
    <t>Permohonan Pergantian Tanggal Expired Date Keur Nopol DD8401UA</t>
  </si>
  <si>
    <t>S0312105</t>
  </si>
  <si>
    <t>S0312110</t>
  </si>
  <si>
    <t>#Tiket Eform 266051</t>
  </si>
  <si>
    <t>S0312111</t>
  </si>
  <si>
    <t>RE: Permohonan Pergantian Tanggal Expired Date Keur Nopol DD8401UA</t>
  </si>
  <si>
    <t>Service Request S0312111 - RE: Permohonan Pergantian Tanggal Expired Date Keur Nopol DD8401UA</t>
  </si>
  <si>
    <t>#Tiket Eform 266055</t>
  </si>
  <si>
    <t>Update Data Keur (Unit - Unit PC) #266051</t>
  </si>
  <si>
    <t>Revisi End Date KEUR #266055</t>
  </si>
  <si>
    <t>S0312105 - Update Data Keur (Unit - Unit PC) #266051</t>
  </si>
  <si>
    <t>S0312110 - Revisi End Date KEUR #266055</t>
  </si>
  <si>
    <t>S0312111 - Permohonan Pergantian Tanggal Expired Date Keur Nopol DD8401UA</t>
  </si>
  <si>
    <t>D:\OPERATION-OLS\CMDB-TICKETS\S0312105 - Update Data Keur (Unit - Unit PC) #266051</t>
  </si>
  <si>
    <t>S0312116</t>
  </si>
  <si>
    <t>S0312115</t>
  </si>
  <si>
    <t>Update Data Keur</t>
  </si>
  <si>
    <t>[STAGING INVOICE] PT. KRAMA YUDHA TIGA BERLIAN MOTORS 0000782/4/08/10/2022</t>
  </si>
  <si>
    <t>RE: [STAGING INVOICE] PT. KRAMA YUDHA TIGA BERLIAN MOTORS 0000782/4/08/10/2022</t>
  </si>
  <si>
    <t>43562/INV/JKN/01/2023</t>
  </si>
  <si>
    <t>where a.invoicenoinstalment = '43562/INV/JKN/01/2023';</t>
  </si>
  <si>
    <r>
      <t>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</si>
  <si>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</t>
    </r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</si>
  <si>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</si>
  <si>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r>
      <t xml:space="preserve">where </t>
    </r>
    <r>
      <rPr>
        <b/>
        <sz val="11"/>
        <color rgb="FF0000FF"/>
        <rFont val="Consolas"/>
        <family val="3"/>
      </rPr>
      <t>IdOPLAgreement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4869</t>
    </r>
    <r>
      <rPr>
        <sz val="11"/>
        <color theme="1"/>
        <rFont val="Consolas"/>
        <family val="3"/>
      </rPr>
      <t>;</t>
    </r>
  </si>
  <si>
    <r>
      <rPr>
        <b/>
        <sz val="11"/>
        <color rgb="FF0000FF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</si>
  <si>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Update Masa berlaku Keur</t>
  </si>
  <si>
    <t>Revisi Noka dan Nosin #266213</t>
  </si>
  <si>
    <t>S0312138</t>
  </si>
  <si>
    <t>S0312138 - Revisi Noka dan Nosin #266213</t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</si>
  <si>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</si>
  <si>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</si>
  <si>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RE: Service Request S0312105 RE: Update Data Keur (Unit - Unit PC)</t>
  </si>
  <si>
    <t>D:\OPERATION-OLS\CMDB-TICKETS\S0312110 - Revisi End Date KEUR #266055</t>
  </si>
  <si>
    <t xml:space="preserve">RE: Service Request S0312110 RE: Revisi End Date Keur </t>
  </si>
  <si>
    <t>ALREADY DONE WITH TICKET:</t>
  </si>
  <si>
    <t>S0312115 - Update Data Keur</t>
  </si>
  <si>
    <t>S0312116 - Update Masa berlaku Keur</t>
  </si>
  <si>
    <t>D:\OPERATION-OLS\CMDB-TICKETS\S0312138 - Revisi Noka dan Nosin #266213</t>
  </si>
  <si>
    <t>S0312144</t>
  </si>
  <si>
    <t>S0312147</t>
  </si>
  <si>
    <t>Revisi start contract #265190</t>
  </si>
  <si>
    <t>Revisi start periode contract AGR : 0000028/4/34/01/2023</t>
  </si>
  <si>
    <t>#Tiket DM Eform 265190</t>
  </si>
  <si>
    <t>S0312147 - Revisi start periode contract AGR : 0000028/4/34/01/2023</t>
  </si>
  <si>
    <t>S0312144 - Revisi start contract #265190</t>
  </si>
  <si>
    <t>K3MJ25744</t>
  </si>
  <si>
    <t>K3MJ25733</t>
  </si>
  <si>
    <t>MHKB3BA1JNK087915</t>
  </si>
  <si>
    <t xml:space="preserve">MHKB3BA1JNK087926 </t>
  </si>
  <si>
    <t>--on x.AgreementNumber = y.AgreementNumber</t>
  </si>
  <si>
    <t>on x.bChassisNumber = y.oChassisNumber</t>
  </si>
  <si>
    <t>RE: Service Request S0312138  RE: Revisi Noka dan Nosin #266213</t>
  </si>
  <si>
    <t>Revisi quantity #265143</t>
  </si>
  <si>
    <t>RE: Revisi quantity #265143</t>
  </si>
  <si>
    <t>S0312164</t>
  </si>
  <si>
    <t>0000907/4/08/12/2022</t>
  </si>
  <si>
    <t>MHKB3BA1JNK087926</t>
  </si>
  <si>
    <t>B9184PCU</t>
  </si>
  <si>
    <t>S0312164 - Revisi quantity #265143</t>
  </si>
  <si>
    <t>D:\OPERATION-OLS\CMDB-TICKETS\S0312164 - Revisi quantity #265143</t>
  </si>
  <si>
    <t>0000888/4/08/12/2022</t>
  </si>
  <si>
    <t>where a.AgreementNumber = '0000888/4/08/12/2022';</t>
  </si>
  <si>
    <t>Qty = 2,</t>
  </si>
  <si>
    <t>RemarksSys = 'S0312164'</t>
  </si>
  <si>
    <t>where IdOPLAgreementDetails = 243323;</t>
  </si>
  <si>
    <t>RE: Service Request S0312164 RE: Revisi quantity #265143</t>
  </si>
  <si>
    <t>OLSS 265461 – A3749 - Activation Request: Adianto Estara - DSF JHO</t>
  </si>
  <si>
    <t>A3749</t>
  </si>
  <si>
    <t>Adianto Estara</t>
  </si>
  <si>
    <t>Adianto.Estara</t>
  </si>
  <si>
    <t>Adianto.Estara@dipostar.com</t>
  </si>
  <si>
    <t>DL-ALL-EMPLOYEE; DL-JKT-HO; DL-JKT-OPL-MKT; DL-MKT-OPL-SEC 3</t>
  </si>
  <si>
    <t>Marketing Section Head</t>
  </si>
  <si>
    <t>S0312182</t>
  </si>
  <si>
    <t>OLSS 265461 - A3749 - Activation Request: Adianto Estara - DSF JHO</t>
  </si>
  <si>
    <t>S0312182 - OLSS 265461 - A3749 - Activation Request: Adianto Estara - DSF JHO</t>
  </si>
  <si>
    <t>D:\OPERATION-OLS\CMDB-TICKETS\S0312182 - OLSS 265461 - A3749 - Activation Request Adianto Estara - DSF JHO</t>
  </si>
  <si>
    <t>skdDetail.Brandcode,</t>
  </si>
  <si>
    <t>case</t>
  </si>
  <si>
    <t>when</t>
  </si>
  <si>
    <t>skdDetail.Modelcode = 'FG8JP1'</t>
  </si>
  <si>
    <t>then</t>
  </si>
  <si>
    <t>'FG235P'</t>
  </si>
  <si>
    <t>skdDetail.Modelcode = 'FG8JS1'</t>
  </si>
  <si>
    <t>'FG235JS'</t>
  </si>
  <si>
    <t>else</t>
  </si>
  <si>
    <t>skdDetail.Modelcode</t>
  </si>
  <si>
    <t>end</t>
  </si>
  <si>
    <t>Modelcode,</t>
  </si>
  <si>
    <t>Productionyear</t>
  </si>
  <si>
    <t>Productionyear,</t>
  </si>
  <si>
    <t>prodType.Pry_Code,</t>
  </si>
  <si>
    <t>prodType.Description TypeDescription,</t>
  </si>
  <si>
    <t>prodCat.Prc_Code,</t>
  </si>
  <si>
    <t>prodCat.Description CategoryDescription ,</t>
  </si>
  <si>
    <t>prodModel.Model_Name,</t>
  </si>
  <si>
    <t>NVL( skdDetail.Tagnumber, '-') TagNumber,</t>
  </si>
  <si>
    <t>NVL(skdDetail.Enginenumber, '-') Enginenumber,</t>
  </si>
  <si>
    <t>NVL( skdDetail.Chasisnumber, '-') Chasisnumber,</t>
  </si>
  <si>
    <t>skdDetail.Color</t>
  </si>
  <si>
    <t>recon_financed_objects skdDetail</t>
  </si>
  <si>
    <t>join oc_product_models prodModel</t>
  </si>
  <si>
    <t>on prodModel.Prb_Brand_Code = skdDetail.BrandCode</t>
  </si>
  <si>
    <t>and prodModel.Model_Code = skdDetail.modelcode</t>
  </si>
  <si>
    <t>join oc_product_types prodType</t>
  </si>
  <si>
    <t>on prodType.Pry_Code = prodModel.Pry_Pry_Code</t>
  </si>
  <si>
    <t>join oc_product_categories prodCat</t>
  </si>
  <si>
    <t>on prodCat.Prc_Code = prodModel.Prc_Prc_Code</t>
  </si>
  <si>
    <t>skdDetail.Agreementnumber in ('0000782/4/08/10/2022');</t>
  </si>
  <si>
    <t>CEK DATA UNIT BELUM ADA DI STAGING</t>
  </si>
  <si>
    <t>select a.brandcode, a.modelcode, a.productionyear, a.chasisnumber, a.enginenumber, a.tagnumber</t>
  </si>
  <si>
    <t>from olss_mfappl..OLSS_MFAPPL.RECON_FINANCED_OBJECTS a</t>
  </si>
  <si>
    <t>where a.agreementnumber in ('0000782/4/08/10/2022')</t>
  </si>
  <si>
    <t>and not exists</t>
  </si>
  <si>
    <t xml:space="preserve">    from olss_mfappl..OLSS_MFAPPL.OC_PRODUCT_MODELS b</t>
  </si>
  <si>
    <t xml:space="preserve">    where a.brandcode = b.prb_brand_code</t>
  </si>
  <si>
    <t xml:space="preserve">    and a.modelcode = b.model_code</t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</si>
  <si>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A3749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Adianto Estara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Adianto.Estara@dipostar.com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A3749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</si>
  <si>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Adianto.Estara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</si>
  <si>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insert into [</t>
    </r>
    <r>
      <rPr>
        <b/>
        <sz val="11"/>
        <color rgb="FFFF0000"/>
        <rFont val="Consolas"/>
        <family val="3"/>
      </rPr>
      <t>User</t>
    </r>
    <r>
      <rPr>
        <sz val="11"/>
        <color theme="1"/>
        <rFont val="Consolas"/>
        <family val="3"/>
      </rPr>
      <t>] (IdUser, IdRole, UserName, Password, Remarks, CreateDate, CreateBy, LastModified, LastModifiedBy, Status, IsDraft, IsSubmit, IsActive, IsDeleted)</t>
    </r>
  </si>
  <si>
    <r>
      <t xml:space="preserve">insert into 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 xml:space="preserve">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</si>
  <si>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r>
      <t xml:space="preserve">insert into </t>
    </r>
    <r>
      <rPr>
        <b/>
        <sz val="11"/>
        <color rgb="FFFF0000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(LoginName, IdUser, IdTb_OPL_Employee, IdTb_OPL_Branch)</t>
    </r>
  </si>
  <si>
    <r>
      <t>values ('</t>
    </r>
    <r>
      <rPr>
        <b/>
        <sz val="11"/>
        <color rgb="FF0000FF"/>
        <rFont val="Consolas"/>
        <family val="3"/>
      </rPr>
      <t>Adianto.Estara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</si>
  <si>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insert into </t>
    </r>
    <r>
      <rPr>
        <b/>
        <sz val="11"/>
        <color rgb="FFFF0000"/>
        <rFont val="Consolas"/>
        <family val="3"/>
      </rPr>
      <t>UserBranch</t>
    </r>
  </si>
  <si>
    <r>
      <t xml:space="preserve">from </t>
    </r>
    <r>
      <rPr>
        <b/>
        <sz val="11"/>
        <color rgb="FFFF0000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a</t>
    </r>
  </si>
  <si>
    <r>
      <t xml:space="preserve">left join 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b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</si>
  <si>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LoginName</t>
    </r>
    <r>
      <rPr>
        <sz val="11"/>
        <color theme="1"/>
        <rFont val="Consolas"/>
        <family val="3"/>
      </rPr>
      <t xml:space="preserve"> + ' ' +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BranchShortName</t>
    </r>
    <r>
      <rPr>
        <sz val="11"/>
        <color theme="1"/>
        <rFont val="Consolas"/>
        <family val="3"/>
      </rPr>
      <t xml:space="preserve"> as </t>
    </r>
    <r>
      <rPr>
        <sz val="11"/>
        <color rgb="FF0000FF"/>
        <rFont val="Consolas"/>
        <family val="3"/>
      </rPr>
      <t>LoginName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</si>
  <si>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IdUser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</si>
  <si>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IdTb_OPL_Employee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</si>
  <si>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</si>
  <si>
    <r>
      <t xml:space="preserve">on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  <r>
      <rPr>
        <sz val="11"/>
        <color theme="1"/>
        <rFont val="Consolas"/>
        <family val="3"/>
      </rPr>
      <t xml:space="preserve"> !=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</si>
  <si>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IdUser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</si>
  <si>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t>RE: Service Request S0312182 RE: OLSS 265461 – A3749 - Activation Request: Adianto Estara - DSF JHO</t>
  </si>
  <si>
    <t>PRODUCT YG BLM ADA DI OLSS</t>
  </si>
  <si>
    <t>select a.brandcode, b.ProductBrandName, a.modelcode, c.ProductModelName, a.productionyear</t>
  </si>
  <si>
    <t>join ProductBrand b</t>
  </si>
  <si>
    <t>on a.brandcode = b.ProductBrandCode</t>
  </si>
  <si>
    <t>left join ProductModel c</t>
  </si>
  <si>
    <t>on a.brandcode = c.ProductBrandCode</t>
  </si>
  <si>
    <t>and a.modelcode = c.ProductModelCode</t>
  </si>
  <si>
    <t xml:space="preserve">    from Product d</t>
  </si>
  <si>
    <t xml:space="preserve">    where a.brandcode = d.BrandCode</t>
  </si>
  <si>
    <t xml:space="preserve">    and a.modelcode = d.ModelCode</t>
  </si>
  <si>
    <t xml:space="preserve">    and a.productionyear = year(d.ModelYear)</t>
  </si>
  <si>
    <t>Update Data END Date Keur Di OLSS (NO Budget Registras)</t>
  </si>
  <si>
    <t>266468</t>
  </si>
  <si>
    <t>Revisi supplier dan quantity #266470</t>
  </si>
  <si>
    <t>0001218/4/01/01/2023</t>
  </si>
  <si>
    <r>
      <rPr>
        <b/>
        <sz val="11"/>
        <color rgb="FFFF0000"/>
        <rFont val="Calibri"/>
        <family val="2"/>
        <scheme val="minor"/>
      </rPr>
      <t>20230126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</si>
  <si>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</si>
  <si>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</si>
  <si>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</si>
  <si>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</si>
  <si>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</si>
  <si>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</si>
  <si>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</si>
  <si>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20230130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</si>
  <si>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</si>
  <si>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</si>
  <si>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</si>
  <si>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t>#Tiket Eform 266468</t>
  </si>
  <si>
    <t>S0312244</t>
  </si>
  <si>
    <t>S0312243</t>
  </si>
  <si>
    <t>Revisi Supplier dan Quantity #266470</t>
  </si>
  <si>
    <t>#Tiket Eform 266468 - Update Data END Date Keur Di OLSS (NO Budget Registras)</t>
  </si>
  <si>
    <t>Produced by Aryo Budi Dwi Prasetyo on January 25, 2023, 8:20 am</t>
  </si>
  <si>
    <t>S0312243 - #Tiket Eform 266468 - Update Data END Date Keur Di OLSS (NO Budget Registras)</t>
  </si>
  <si>
    <t>S0312244 - Revisi Supplier dan Quantity #266470</t>
  </si>
  <si>
    <t>D:\OPERATION-OLS\CMDB-TICKETS\S0312244 - Revisi Supplier dan Quantity #266470</t>
  </si>
  <si>
    <t>0001174/4/01/11/2022</t>
  </si>
  <si>
    <t>--b.IdTb_MKT_SKD_Dtl, b.[Type],</t>
  </si>
  <si>
    <t>d.SupplierCode, d.SupplierName, d.[Address],</t>
  </si>
  <si>
    <t>f.*</t>
  </si>
  <si>
    <r>
      <t>where e.AgreementNumber = '</t>
    </r>
    <r>
      <rPr>
        <b/>
        <sz val="11"/>
        <color rgb="FFFF0000"/>
        <rFont val="Consolas"/>
        <family val="3"/>
      </rPr>
      <t>0001218/4/01/01/2023</t>
    </r>
    <r>
      <rPr>
        <sz val="11"/>
        <color theme="1"/>
        <rFont val="Consolas"/>
        <family val="3"/>
      </rPr>
      <t>';</t>
    </r>
  </si>
  <si>
    <t>left join OPLAgreementDetails f</t>
  </si>
  <si>
    <t>on e.IdOPLAgreement = f.IdOPLAgreement</t>
  </si>
  <si>
    <t>and b.IdTb_MKT_SKD_Dtl = f.IdTb_MKT_SKD_Dtl</t>
  </si>
  <si>
    <t>insert into OPLAgreementDetails (</t>
  </si>
  <si>
    <t>--IdOPLAgreementDetails,</t>
  </si>
  <si>
    <t>IdOPLAgreement, IdTb_MKT_SKD_Dtl, Qty, IsDelete, RemarksSys, CreatedBy, CreatedDate--, LastModifiedBy, LastModifiedDate</t>
  </si>
  <si>
    <t>values (</t>
  </si>
  <si>
    <t>4854,</t>
  </si>
  <si>
    <t>209215,</t>
  </si>
  <si>
    <t>1,</t>
  </si>
  <si>
    <t>0,</t>
  </si>
  <si>
    <t>'S0312244',</t>
  </si>
  <si>
    <t>'BSI ARYO BUDI',</t>
  </si>
  <si>
    <t>'2023-01-25 09:03:24'</t>
  </si>
  <si>
    <t>Qty = 5,</t>
  </si>
  <si>
    <t>RemarksSys = 'S0312244'</t>
  </si>
  <si>
    <t>where IdOPLAgreementDetails = 243441;</t>
  </si>
  <si>
    <t>RE: Service Request S0312244 RE: Revisi supplier dan quantity #266470</t>
  </si>
  <si>
    <t>D:\OPERATION-OLS\CMDB-TICKETS\S0312243 - #Tiket Eform 266468 - Update Data END Date Keur Di OLSS (NO Budget Registras)</t>
  </si>
  <si>
    <t>RE: Service Request S0312243 RE: #Tiket Eform 266468</t>
  </si>
  <si>
    <r>
      <t>'</t>
    </r>
    <r>
      <rPr>
        <b/>
        <sz val="11"/>
        <color rgb="FFFF0000"/>
        <rFont val="Consolas"/>
        <family val="3"/>
      </rPr>
      <t>S0311347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</si>
  <si>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')</t>
    </r>
  </si>
  <si>
    <r>
      <t>where a.AgreementNumber in ('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</si>
  <si>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4869</t>
    </r>
    <r>
      <rPr>
        <sz val="11"/>
        <color theme="1"/>
        <rFont val="Consolas"/>
        <family val="3"/>
      </rPr>
      <t>);</t>
    </r>
  </si>
  <si>
    <t>Revisi Nomor Kontrak #266682</t>
  </si>
  <si>
    <t>0000924/4/08/01/2023</t>
  </si>
  <si>
    <t>0000925/4/08/01/2023</t>
  </si>
  <si>
    <t>0000926/4/08/01/2023</t>
  </si>
  <si>
    <r>
      <t>0000924/4/08/0</t>
    </r>
    <r>
      <rPr>
        <b/>
        <sz val="11"/>
        <color rgb="FF0000FF"/>
        <rFont val="Calibri"/>
        <family val="2"/>
        <scheme val="minor"/>
      </rPr>
      <t>9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</si>
  <si>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r>
      <t>0000925/4/08/</t>
    </r>
    <r>
      <rPr>
        <b/>
        <sz val="11"/>
        <color rgb="FF0000FF"/>
        <rFont val="Calibri"/>
        <family val="2"/>
        <scheme val="minor"/>
      </rPr>
      <t>10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</si>
  <si>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r>
      <t>0000926/4/08/</t>
    </r>
    <r>
      <rPr>
        <b/>
        <sz val="11"/>
        <color rgb="FF0000FF"/>
        <rFont val="Calibri"/>
        <family val="2"/>
        <scheme val="minor"/>
      </rPr>
      <t>10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</si>
  <si>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t>a.RemarksSys, a.LastModifiedBy, a.LastModifiedDate</t>
  </si>
  <si>
    <t>'0000924/4/08/01/2023',</t>
  </si>
  <si>
    <t>'0000925/4/08/01/2023',</t>
  </si>
  <si>
    <t>'0000926/4/08/01/2023'</t>
  </si>
  <si>
    <t>4877</t>
  </si>
  <si>
    <t>4878</t>
  </si>
  <si>
    <t>4879</t>
  </si>
  <si>
    <t>S0312315</t>
  </si>
  <si>
    <t>S0312315 - Revisi Nomor Kontrak #266682</t>
  </si>
  <si>
    <t>D:\OPERATION-OLS\CMDB-TICKETS\S0312315 - Revisi Nomor Kontrak #266682</t>
  </si>
  <si>
    <t>RE: Service Request S0312315 RE: Revisi Nomor Kontrak #266682</t>
  </si>
  <si>
    <t>#Tiket eform 266714</t>
  </si>
  <si>
    <t>S0312325</t>
  </si>
  <si>
    <t>Nopol BK8814FJ, BK8812FJ, BK8813FJ datanya tidak bisa di save</t>
  </si>
  <si>
    <t>S0312325 - Nopol BK8814FJ, BK8812FJ, BK8813FJ datanya tidak bisa di save</t>
  </si>
  <si>
    <t>BK8814FJ</t>
  </si>
  <si>
    <t>BK8812FJ</t>
  </si>
  <si>
    <t>BK8813FJ</t>
  </si>
  <si>
    <t xml:space="preserve">Request Revisi Account Name OLSS SKD </t>
  </si>
  <si>
    <t>266719</t>
  </si>
  <si>
    <t>0000513/4/10/01/2023</t>
  </si>
  <si>
    <t>Syafira Vibianti</t>
  </si>
  <si>
    <t>Denis Stephanus</t>
  </si>
  <si>
    <t>select a.IdTb_MKT_SKD, a.SKDNo,</t>
  </si>
  <si>
    <t>a.RemarksSys, a.CreatedBy</t>
  </si>
  <si>
    <t>where a.SKDNo = '0000513/4/10/01/2023';</t>
  </si>
  <si>
    <t>update Tb_MKT_SKD</t>
  </si>
  <si>
    <t>CreatedBy = 'Dennis Stephanus',</t>
  </si>
  <si>
    <t>where IdTb_MKT_SKD = 5744;</t>
  </si>
  <si>
    <t>S0312328</t>
  </si>
  <si>
    <t>Revisi Account Name OLSS SKD #266719</t>
  </si>
  <si>
    <t>S0312328 - Revisi Account Name OLSS SKD #266719</t>
  </si>
  <si>
    <t>D:\OPERATION-OLS\CMDB-TICKETS\S0312328 - Revisi Account Name OLSS SKD #266719</t>
  </si>
  <si>
    <t>RemarksSys = 'S0312328'</t>
  </si>
  <si>
    <t xml:space="preserve">RE: Service Request S0312328 RE: Request Revisi Account Name OLSS SKD </t>
  </si>
  <si>
    <t>Revisi quantity dan supplier#266744</t>
  </si>
  <si>
    <t>0001183/4/01/11/2022</t>
  </si>
  <si>
    <t>Revisi ending contract karena extend #266757</t>
  </si>
  <si>
    <t>S0312339</t>
  </si>
  <si>
    <t>Revisi Ending Contract Karena Extend #266757</t>
  </si>
  <si>
    <t>S0312339 - Revisi Ending Contract Karena Extend #266757</t>
  </si>
  <si>
    <t>S0312337</t>
  </si>
  <si>
    <t>S0312337 - Revisi Quantity dan Supplier #266744</t>
  </si>
  <si>
    <t>Revisi Quantity dan Supplier #266744</t>
  </si>
  <si>
    <t>D:\OPERATION-OLS\CMDB-TICKETS\S0312339 - Revisi Ending Contract Karena Extend #266757</t>
  </si>
  <si>
    <r>
      <t>where e.AgreementNumber = '</t>
    </r>
    <r>
      <rPr>
        <b/>
        <sz val="11"/>
        <color rgb="FFFF0000"/>
        <rFont val="Consolas"/>
        <family val="3"/>
      </rPr>
      <t>0001183/4/01/11/2022</t>
    </r>
    <r>
      <rPr>
        <sz val="11"/>
        <color theme="1"/>
        <rFont val="Consolas"/>
        <family val="3"/>
      </rPr>
      <t>';</t>
    </r>
  </si>
  <si>
    <t>where IdOPLAgreementDetails = 243238;</t>
  </si>
  <si>
    <t>4709,</t>
  </si>
  <si>
    <t>209340,</t>
  </si>
  <si>
    <t>6,</t>
  </si>
  <si>
    <t>'S0312337',</t>
  </si>
  <si>
    <t>RemarksSys = 'S0312337'</t>
  </si>
  <si>
    <t>Qty = 12,</t>
  </si>
  <si>
    <t>D:\OPERATION-OLS\CMDB-TICKETS\S0312337 - Revisi Quantity dan Supplier #266744</t>
  </si>
  <si>
    <t>select --a.IdTb_MKT_SKD, a.SKDNo,</t>
  </si>
  <si>
    <t>b.IdTb_MKT_SKD_Dtl, --b.[Type],</t>
  </si>
  <si>
    <t>RE: Service Request S0312339 RE: Revisi ending contract karena extend #266757</t>
  </si>
  <si>
    <t>--c.IdTb_OPL_Unit,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</si>
  <si>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</si>
  <si>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</si>
  <si>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</si>
  <si>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</si>
  <si>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</si>
  <si>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c.PoliceNumber = 'BK8812FJ';</t>
  </si>
  <si>
    <t>RE: Service Request S0312337 RE: Revisi quantity dan supplier#266744</t>
  </si>
  <si>
    <t>Shinta Weila</t>
  </si>
  <si>
    <t>Produced by Aryo Budi Dwi Prasetyo on January 26, 2023, 8:51 am</t>
  </si>
  <si>
    <t>REVISI NILAI INVOICE AUTORENT 941 RESCHEDULE</t>
  </si>
  <si>
    <t>S0312402</t>
  </si>
  <si>
    <t>S0312402 - REVISI NILAI INVOICE AUTORENT 941 RESCHEDULE</t>
  </si>
  <si>
    <t>No Kontrak         : 0000941/4/01/01/2022</t>
  </si>
  <si>
    <t>Jumlah unit          : 14</t>
  </si>
  <si>
    <t>Nilai DPP             : 16.781.900</t>
  </si>
  <si>
    <t>Nilai perunit       : 1.198.707</t>
  </si>
  <si>
    <t>RE: GOODCOPY REVISI NILAI INVOICE AUTORENT 941 RESCHEDULE</t>
  </si>
  <si>
    <t>0000941/4/01/01/2022</t>
  </si>
  <si>
    <t>43061/INV/JKC/01/2023</t>
  </si>
  <si>
    <t>Service Request S0312402 - RE: GOODCOPY REVISI NILAI INVOICE AUTORENT 941 RESCHEDULE</t>
  </si>
  <si>
    <t>D:\OPERATION-OLS\CMDB-TICKETS\S0312325 - Nopol BK8814FJ, BK8812FJ, BK8813FJ datanya tidak bisa di save</t>
  </si>
  <si>
    <t>RE: Service Request S0312325 RE: #Tiket eform 266714</t>
  </si>
  <si>
    <t>Revisi start ending contract #267078</t>
  </si>
  <si>
    <t>S0312433</t>
  </si>
  <si>
    <t>S0312435</t>
  </si>
  <si>
    <t>Revise Start Ending Contract #267078</t>
  </si>
  <si>
    <t>Revisi noka nosin nopol warna #267056</t>
  </si>
  <si>
    <t>select a.IdTb_OPL_Unit,</t>
  </si>
  <si>
    <t>a.EngineNumber,</t>
  </si>
  <si>
    <t>--c.ChassisNumber oChassisNumber, c.EngineNumber oEngineNumber,</t>
  </si>
  <si>
    <t>--c.PoliceNumber, c.PoliceNumberAct,</t>
  </si>
  <si>
    <t>c.Colour,</t>
  </si>
  <si>
    <t>c.RemarksSys oRemarksSys,</t>
  </si>
  <si>
    <t>c.LastModifiedBy oLastModifiedBy, c.LastModifiedDate oLastModifiedDate,</t>
  </si>
  <si>
    <t>'0000500/4/10/07/2022',</t>
  </si>
  <si>
    <t>'0000499/4/10/07/2022',</t>
  </si>
  <si>
    <t>'0000495/4/10/07/2022',</t>
  </si>
  <si>
    <t>'0000502/4/10/07/2022',</t>
  </si>
  <si>
    <t>'0000501/4/10/07/2022'</t>
  </si>
  <si>
    <t xml:space="preserve">where a.EngineNumber in </t>
  </si>
  <si>
    <t>'GHK1F100033',</t>
  </si>
  <si>
    <t>'K3MJ2559'</t>
  </si>
  <si>
    <t>S0312445</t>
  </si>
  <si>
    <t>Revisi Noka Nosin Nopol Warna #267056</t>
  </si>
  <si>
    <t>S0312445 - Revisi Noka Nosin Nopol Warna #267056</t>
  </si>
  <si>
    <t>D:\OPERATION-OLS\CMDB-TICKETS\S0312445 - Revisi Noka Nosin Nopol Warna #267056</t>
  </si>
  <si>
    <t>RE: Service Request S0312445  RE: Revisi noka nosin nopol warna #267056</t>
  </si>
  <si>
    <t>RE: Service Request S0312402 - RE: GOODCOPY REVISI NILAI INVOICE AUTORENT 941 RESCHEDULE</t>
  </si>
  <si>
    <r>
      <t>where c.agreementnumber = '</t>
    </r>
    <r>
      <rPr>
        <b/>
        <sz val="11"/>
        <color rgb="FFFF0000"/>
        <rFont val="Consolas"/>
        <family val="3"/>
      </rPr>
      <t>0000941/4/01/01/2022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</si>
  <si>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0000941/4/01/01/2022</t>
    </r>
    <r>
      <rPr>
        <sz val="11"/>
        <color theme="1"/>
        <rFont val="Consolas"/>
        <family val="3"/>
      </rPr>
      <t>'</t>
    </r>
  </si>
  <si>
    <t>TotalUnitQuantity = 14,</t>
  </si>
  <si>
    <t>MonthlyInstallmentAmount = 1198707</t>
  </si>
  <si>
    <t>where IdOPlAgreement = 2922;</t>
  </si>
  <si>
    <t>Revisi kode bulan pada nomor kontrak#267240</t>
  </si>
  <si>
    <t>0001244/4/01/01/2023</t>
  </si>
  <si>
    <t>0001245/4/01/12/2023</t>
  </si>
  <si>
    <t>0001246/4/01/12/2023</t>
  </si>
  <si>
    <t>0001247/4/01/12/2023</t>
  </si>
  <si>
    <t>0001248/4/01/12/2023</t>
  </si>
  <si>
    <t>0001249/4/01/12/2023</t>
  </si>
  <si>
    <t>0001250/4/01/12/2023</t>
  </si>
  <si>
    <t>0001251/4/01/12/2023</t>
  </si>
  <si>
    <t>0001244/4/01/12/2022</t>
  </si>
  <si>
    <t>0001245/4/01/12/2022</t>
  </si>
  <si>
    <t>0001246/4/01/12/2022</t>
  </si>
  <si>
    <t>0001247/4/01/12/2022</t>
  </si>
  <si>
    <t>0001248/4/01/12/2022</t>
  </si>
  <si>
    <t>0001249/4/01/12/2022</t>
  </si>
  <si>
    <t>0001250/4/01/12/2022</t>
  </si>
  <si>
    <t>0001251/4/01/12/2022</t>
  </si>
  <si>
    <t>S0312492</t>
  </si>
  <si>
    <t>Revisi Kode Bulan pada Nomor Kontrak #267240</t>
  </si>
  <si>
    <t>S0312492 - Revisi Kode Bulan pada Nomor Kontrak #267240</t>
  </si>
  <si>
    <t>D:\OPERATION-OLS\CMDB-TICKETS\S0312492 - Revisi Kode Bulan pada Nomor Kontrak #267240</t>
  </si>
  <si>
    <t>select a.*,</t>
  </si>
  <si>
    <t>b.IdOPLAgreement, b.AgreementNumber,</t>
  </si>
  <si>
    <t>b.RemarksSys,</t>
  </si>
  <si>
    <t>b.LastModifiedBy, b.LastModifiedDate</t>
  </si>
  <si>
    <t>left join OPLAgreement b</t>
  </si>
  <si>
    <t>on a.oAgreementNumber = b.AgreementNumber</t>
  </si>
  <si>
    <t>oAgreementNumber</t>
  </si>
  <si>
    <t>nAgreementNumber</t>
  </si>
  <si>
    <t>NULL</t>
  </si>
  <si>
    <t>4897</t>
  </si>
  <si>
    <t>RE: Service Request S0312492 RE: Revisi kode bulan pada nomor kontrak#267240</t>
  </si>
  <si>
    <t>Revisi Supplier</t>
  </si>
  <si>
    <t>267148</t>
  </si>
  <si>
    <t>Produced by Aryo Budi Dwi Prasetyo on January 27, 2023, 8:06 am</t>
  </si>
  <si>
    <t>RE: Revisi Supplier</t>
  </si>
  <si>
    <t>0000497/4/10/12/2022</t>
  </si>
  <si>
    <t>S0312516</t>
  </si>
  <si>
    <t>S0312516 - Revise Supplier #267148</t>
  </si>
  <si>
    <t>P07125</t>
  </si>
  <si>
    <t>D:\OPERATION-OLS\CMDB-TICKETS\S0312516 - Revise Supplier #267148</t>
  </si>
  <si>
    <r>
      <t>where a.SKDNo = '</t>
    </r>
    <r>
      <rPr>
        <b/>
        <sz val="11"/>
        <color rgb="FFFF0000"/>
        <rFont val="Consolas"/>
        <family val="3"/>
      </rPr>
      <t>0000497/4/10/12/2022</t>
    </r>
    <r>
      <rPr>
        <sz val="11"/>
        <color theme="1"/>
        <rFont val="Consolas"/>
        <family val="3"/>
      </rPr>
      <t>';</t>
    </r>
  </si>
  <si>
    <t>6498</t>
  </si>
  <si>
    <r>
      <t>RemarksSys = case when RemarksSys is null then '</t>
    </r>
    <r>
      <rPr>
        <b/>
        <sz val="11"/>
        <color rgb="FFFF0000"/>
        <rFont val="Consolas"/>
        <family val="3"/>
      </rPr>
      <t>S0312516</t>
    </r>
    <r>
      <rPr>
        <sz val="11"/>
        <color theme="1"/>
        <rFont val="Consolas"/>
        <family val="3"/>
      </rPr>
      <t>' else RemarksSys + '|</t>
    </r>
    <r>
      <rPr>
        <b/>
        <sz val="11"/>
        <color rgb="FFFF0000"/>
        <rFont val="Consolas"/>
        <family val="3"/>
      </rPr>
      <t>S0312516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</si>
  <si>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rgb="FFFF0000"/>
        <rFont val="Consolas"/>
        <family val="3"/>
      </rPr>
      <t>209347</t>
    </r>
    <r>
      <rPr>
        <sz val="11"/>
        <color theme="1"/>
        <rFont val="Consolas"/>
        <family val="3"/>
      </rPr>
      <t>);</t>
    </r>
  </si>
  <si>
    <t>RE: Service Request S0312516 RE: Revisi Supplier</t>
  </si>
  <si>
    <t>Revise Supplier #267148</t>
  </si>
  <si>
    <r>
      <rPr>
        <b/>
        <sz val="11"/>
        <color rgb="FFFF0000"/>
        <rFont val="Calibri"/>
        <family val="2"/>
        <scheme val="minor"/>
      </rPr>
      <t>20230131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</si>
  <si>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</si>
  <si>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</si>
  <si>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</si>
  <si>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t>0001245/4/01/01/2023</t>
  </si>
  <si>
    <t>0001246/4/01/01/2023</t>
  </si>
  <si>
    <t>0001247/4/01/01/2023</t>
  </si>
  <si>
    <t>0001248/4/01/01/2023</t>
  </si>
  <si>
    <t>0001249/4/01/01/2023</t>
  </si>
  <si>
    <t>0001250/4/01/01/2023</t>
  </si>
  <si>
    <t>0001251/4/01/01/2023</t>
  </si>
  <si>
    <t>4898</t>
  </si>
  <si>
    <t>4899</t>
  </si>
  <si>
    <t>4900</t>
  </si>
  <si>
    <t>4901</t>
  </si>
  <si>
    <t>4902</t>
  </si>
  <si>
    <t>4903</t>
  </si>
  <si>
    <t>4904</t>
  </si>
  <si>
    <t>Workflow Task Assigment ITD Data Maintenance from Andri Kurniawan of Jakarta Head Office #265952</t>
  </si>
  <si>
    <t>S0312529</t>
  </si>
  <si>
    <t>Revisi supplier name pada SKD 0001189/4/01/11/2022</t>
  </si>
  <si>
    <t>S0312529 - Revisi supplier name pada SKD 0001189/4/01/11/2022</t>
  </si>
  <si>
    <t>D:\OPERATION-OLS\CMDB-TICKETS\S0312529 - Revisi supplier name pada SKD 0001189401112022</t>
  </si>
  <si>
    <t>0001189/4/01/11/2022</t>
  </si>
  <si>
    <t>M00022</t>
  </si>
  <si>
    <t>2850</t>
  </si>
  <si>
    <r>
      <t>where a.SKDNo = '</t>
    </r>
    <r>
      <rPr>
        <b/>
        <sz val="11"/>
        <color rgb="FFFF0000"/>
        <rFont val="Consolas"/>
        <family val="3"/>
      </rPr>
      <t>0001189/4/01/11/2022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</si>
  <si>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rgb="FFFF0000"/>
        <rFont val="Consolas"/>
        <family val="3"/>
      </rPr>
      <t>2850</t>
    </r>
    <r>
      <rPr>
        <sz val="11"/>
        <color theme="1"/>
        <rFont val="Consolas"/>
        <family val="3"/>
      </rPr>
      <t>,</t>
    </r>
  </si>
  <si>
    <r>
      <t>where IdTb_MKT_SKD_Dtl in (</t>
    </r>
    <r>
      <rPr>
        <b/>
        <sz val="11"/>
        <color rgb="FFFF0000"/>
        <rFont val="Consolas"/>
        <family val="3"/>
      </rPr>
      <t>209237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</si>
  <si>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S0312529</t>
    </r>
    <r>
      <rPr>
        <sz val="11"/>
        <color theme="1"/>
        <rFont val="Consolas"/>
        <family val="3"/>
      </rPr>
      <t>' else RemarksSys + '|</t>
    </r>
    <r>
      <rPr>
        <b/>
        <sz val="11"/>
        <color rgb="FFFF0000"/>
        <rFont val="Consolas"/>
        <family val="3"/>
      </rPr>
      <t>S0312529</t>
    </r>
    <r>
      <rPr>
        <sz val="11"/>
        <color theme="1"/>
        <rFont val="Consolas"/>
        <family val="3"/>
      </rPr>
      <t>' end</t>
    </r>
  </si>
  <si>
    <t>RE: Service Request S0312529 RE: Workflow Task Assigment ITD Data Maintenance from Andri Kurniawan of Jakarta Head Office #265952</t>
  </si>
  <si>
    <t>RE: Workflow Task Assigment ITD Data Maintenance from Syarif Hidayat of Jakarta Head Office #265652</t>
  </si>
  <si>
    <t>Revise BAST Actual</t>
  </si>
  <si>
    <t>where b.AgreementNumber = '0000597/4/10/01/2023';</t>
  </si>
  <si>
    <t>BASTActualDate = '2023-01-23',</t>
  </si>
  <si>
    <t>RemarksSys = null</t>
  </si>
  <si>
    <t>where IdTb_MGT_UnitPrep = 5647;</t>
  </si>
  <si>
    <t>List of Maintenance Agreement Unit Replacement Car</t>
  </si>
  <si>
    <t>S0312583</t>
  </si>
  <si>
    <t>Andri Kurniawan</t>
  </si>
  <si>
    <t>Produced by Aryo Budi Dwi Prasetyo on January 30, 2023, 8:26 am</t>
  </si>
  <si>
    <r>
      <rPr>
        <b/>
        <sz val="11"/>
        <color rgb="FFFF0000"/>
        <rFont val="Calibri"/>
        <family val="2"/>
        <scheme val="minor"/>
      </rPr>
      <t>20230201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</si>
  <si>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</si>
  <si>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</si>
  <si>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</si>
  <si>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t>a.BASTDate</t>
  </si>
  <si>
    <t>where a.AgreementNumber = '0000597/4/10/01/2023';</t>
  </si>
  <si>
    <t>BASTDate = '2023-01-23'</t>
  </si>
  <si>
    <t>where IdOPLAgreement = 4860;</t>
  </si>
  <si>
    <t>S0312583 - List of Maintenance Agreement Unit Replacement Car</t>
  </si>
  <si>
    <t>D:\OPERATION-OLS\CMDB-TICKETS\S0312583 - List of Maintenance Agreement Unit Replacement Car</t>
  </si>
  <si>
    <t>Service Request S0312583 - RE: Workflow Task Assigment ITD Data Maintenance from Syarif Hidayat of Jakarta Head Office #265652</t>
  </si>
  <si>
    <t>Revisi supplier, &amp; quantity #269160</t>
  </si>
  <si>
    <t>S0313476</t>
  </si>
  <si>
    <t>S0313476 - Revisi supplier, &amp; quantity #269160</t>
  </si>
  <si>
    <t>D:\OPERATION-OLS\CMDB-TICKETS\S0313476 - Revisi supplier, &amp; quantity #269160</t>
  </si>
  <si>
    <t>[Request] Monthly Report OLS - January 2023</t>
  </si>
  <si>
    <t>RE: Revisi supplier, &amp; quantity #269160</t>
  </si>
  <si>
    <t>Service Request S0313476 - RE: Revisi supplier, &amp; quantity #269160</t>
  </si>
  <si>
    <t>4710</t>
  </si>
  <si>
    <t>0001184/4/01/11/2022</t>
  </si>
  <si>
    <t>b.IdTb_MKT_SKD_Dtl, --b.[Type], b.Qty,</t>
  </si>
  <si>
    <t>--b.RemarksSys,</t>
  </si>
  <si>
    <t>e.IdOPLAgreement, e.AgreementNumber,</t>
  </si>
  <si>
    <t>f.IdOPLAgreementDetails, f.Qty,</t>
  </si>
  <si>
    <t>f.RemarksSys,</t>
  </si>
  <si>
    <t>join OPLAgreementDetails f</t>
  </si>
  <si>
    <t>where e.IdOPLAgreement = 4710; -- 0001184/4/01/11/2022</t>
  </si>
  <si>
    <t>where IdOPLAgreementDetails in (243240, 243241);</t>
  </si>
  <si>
    <t>Qty = 2, -- 3</t>
  </si>
  <si>
    <t>RemarksSys = 'S0313476'</t>
  </si>
  <si>
    <t>RE: Service Request S0313476 - RE: Revisi supplier, &amp; quantity #269160</t>
  </si>
  <si>
    <t>16:00 - 17:00</t>
  </si>
  <si>
    <t>[Booked] Consolidation Meeting Jan 2023</t>
  </si>
  <si>
    <t>Revisi quantity dan supplier #269286</t>
  </si>
  <si>
    <t>D:\OPERATION-OLS\CMDB-TICKETS\Monthly Report 202301</t>
  </si>
  <si>
    <t>Monthly Report 202301</t>
  </si>
  <si>
    <t>REVISI PERIODE DAN NILAI SEWA PRORATE INDOTRUCK</t>
  </si>
  <si>
    <t>S0313524</t>
  </si>
  <si>
    <t>S0313525</t>
  </si>
  <si>
    <t>Produced by Aryo Budi Dwi Prasetyo on January 31, 2023, 8:30 am</t>
  </si>
  <si>
    <t>Revisi Quantity dan Supplier #269286</t>
  </si>
  <si>
    <t>S0313524 - Revisi Quantity dan Supplier #269286</t>
  </si>
  <si>
    <t>S0313525 - REVISI PERIODE DAN NILAI SEWA PRORATE INDOTRUCK</t>
  </si>
  <si>
    <t>where a.IdOPLAgreement = 4710; -- 0001184/4/01/11/2022</t>
  </si>
  <si>
    <t>RE: REVISI PERIODE DAN NILAI SEWA PRORATE INDOTRUCK</t>
  </si>
  <si>
    <t>43973/INV/JKN/01/2023</t>
  </si>
  <si>
    <t>1 Januari - 9 Januari 2023</t>
  </si>
  <si>
    <t>4.572.581</t>
  </si>
  <si>
    <t>No. Invoice</t>
  </si>
  <si>
    <t>Periode</t>
  </si>
  <si>
    <t>Nilai Sewa</t>
  </si>
  <si>
    <r>
      <t>where c.invoicenoinstalment = '</t>
    </r>
    <r>
      <rPr>
        <b/>
        <sz val="11"/>
        <color rgb="FFFF0000"/>
        <rFont val="Consolas"/>
        <family val="3"/>
      </rPr>
      <t>43973/INV/JKN/01/2023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</si>
  <si>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43973/INV/JKN/01/2023</t>
    </r>
    <r>
      <rPr>
        <sz val="11"/>
        <color theme="1"/>
        <rFont val="Consolas"/>
        <family val="3"/>
      </rPr>
      <t>'</t>
    </r>
  </si>
  <si>
    <t>Service Request S0313525 - RE: REVISI PERIODE DAN NILAI SEWA PRORATE INDOTRUCK</t>
  </si>
  <si>
    <r>
      <t xml:space="preserve">update </t>
    </r>
    <r>
      <rPr>
        <b/>
        <sz val="11"/>
        <color rgb="FFFF0000"/>
        <rFont val="Consolas"/>
        <family val="3"/>
      </rPr>
      <t>Tb_BIL_InvoiceReceipt</t>
    </r>
  </si>
  <si>
    <r>
      <t xml:space="preserve">set </t>
    </r>
    <r>
      <rPr>
        <b/>
        <sz val="11"/>
        <color rgb="FF0000FF"/>
        <rFont val="Consolas"/>
        <family val="3"/>
      </rPr>
      <t>IdTb_BIL_PayScheduleDtl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402953</t>
    </r>
    <r>
      <rPr>
        <sz val="11"/>
        <color theme="1"/>
        <rFont val="Consolas"/>
        <family val="3"/>
      </rPr>
      <t xml:space="preserve"> -- 402106</t>
    </r>
  </si>
  <si>
    <r>
      <t xml:space="preserve">where </t>
    </r>
    <r>
      <rPr>
        <b/>
        <sz val="11"/>
        <color rgb="FF0000FF"/>
        <rFont val="Consolas"/>
        <family val="3"/>
      </rPr>
      <t>IdTb_BIL_InvoiceReceipt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67801</t>
    </r>
    <r>
      <rPr>
        <sz val="11"/>
        <color theme="1"/>
        <rFont val="Consolas"/>
        <family val="3"/>
      </rPr>
      <t>;</t>
    </r>
  </si>
  <si>
    <t>update OPLUObjectLease</t>
  </si>
  <si>
    <t>where IdUObjLease = 19851;</t>
  </si>
  <si>
    <t>D:\OPERATION-OLS\CMDB-TICKETS\S0313524 - Revisi Quantity dan Supplier #269286</t>
  </si>
  <si>
    <t>4709</t>
  </si>
  <si>
    <t>OPLAgreement</t>
  </si>
  <si>
    <t>b.IdTb_MKT_SKD_Dtl, b.[Type], --b.Qty,</t>
  </si>
  <si>
    <t>where e.IdOPLAgreement = 4709; -- 0001183/4/01/11/2022</t>
  </si>
  <si>
    <t>IdSupplier = 341 -- 299</t>
  </si>
  <si>
    <t>where IdTb_MKT_SKD_Dtl = 209340;</t>
  </si>
  <si>
    <t>RE: Service Request S0313524 created successfullyRE: Revisi quantity dan supplier #269286</t>
  </si>
  <si>
    <t>REVISI INVOICE SANY PERKASA. PT 00046/DSF/INV/4/01/2023  (Invoice Gabungan)</t>
  </si>
  <si>
    <t>RE: REVISI INVOICE SANY PERKASA. PT 00046/DSF/INV/4/01/2023  (Invoice Gabungan)</t>
  </si>
  <si>
    <t>00046/DSF/INV/4/01/2023</t>
  </si>
  <si>
    <t>01 Januari 2023 - 31 Januari 2023</t>
  </si>
  <si>
    <t>28 Februari 2023</t>
  </si>
  <si>
    <t>No Invoice</t>
  </si>
  <si>
    <t>Jatuh Tempo Pembayaran</t>
  </si>
  <si>
    <t>Qty = 12, -- 18</t>
  </si>
  <si>
    <t>RemarksSys = 'S0313524'</t>
  </si>
  <si>
    <t>where IdOPLAgreementDetails = 243239;</t>
  </si>
  <si>
    <t>IdOPLAgreement,</t>
  </si>
  <si>
    <t>IdTb_MKT_SKD_Dtl,</t>
  </si>
  <si>
    <t>Qty,</t>
  </si>
  <si>
    <t>IsDelete,</t>
  </si>
  <si>
    <t>RemarksSys,</t>
  </si>
  <si>
    <t>LastModifiedBy,</t>
  </si>
  <si>
    <t>--IdOPLAgreementDetails, -- 243521</t>
  </si>
  <si>
    <t>4709,       -- IdOPLAgreement</t>
  </si>
  <si>
    <t>209341,     -- IdTb_MKT_SKD_Dtl</t>
  </si>
  <si>
    <t>6,          -- Qty</t>
  </si>
  <si>
    <t>0,          -- IsDelete</t>
  </si>
  <si>
    <t>'S0313524', -- RemarksSys</t>
  </si>
  <si>
    <t>'S0313524', -- CreatedBy</t>
  </si>
  <si>
    <t>getdate(),  -- CreatedDate</t>
  </si>
  <si>
    <t>null,       -- LastModifiedBy</t>
  </si>
  <si>
    <t>null        -- LastModifiedDate</t>
  </si>
  <si>
    <t>RE: Service Request S0312583 - RE: Workflow Task Assigment ITD Data Maintenance from Syarif Hidayat of Jakarta Head Office #265652</t>
  </si>
  <si>
    <t>0000924/4/08/09/2022</t>
  </si>
  <si>
    <r>
      <t>where c.invoicenoinstalment = '</t>
    </r>
    <r>
      <rPr>
        <b/>
        <sz val="11"/>
        <color rgb="FFFF0000"/>
        <rFont val="Consolas"/>
        <family val="3"/>
      </rPr>
      <t>00046/DSF/INV/4/01/2023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</si>
  <si>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00046/DSF/INV/4/01/2023</t>
    </r>
    <r>
      <rPr>
        <sz val="11"/>
        <color theme="1"/>
        <rFont val="Consolas"/>
        <family val="3"/>
      </rPr>
      <t>'</t>
    </r>
  </si>
  <si>
    <t>IdTb_BIL_PayScheduleDtl = 0, --402170</t>
  </si>
  <si>
    <t>RemarksSys = '20230131'</t>
  </si>
  <si>
    <t>where IdTb_BIL_InvoiceReceipt = 67705;</t>
  </si>
  <si>
    <t>where a.InvoiceNoInstalment = '43896/INV/JKN/01/2023';</t>
  </si>
  <si>
    <t>update Tb_PRO_PODtl</t>
  </si>
  <si>
    <t>set Qty = 12 -- 18</t>
  </si>
  <si>
    <t>where IdTb_PRO_PODtl in (5579, 5580);</t>
  </si>
  <si>
    <t>#Tiket DM Eform 267144</t>
  </si>
  <si>
    <t>S0313645</t>
  </si>
  <si>
    <t>REVISI SUPPLIER SKD 497/4/10</t>
  </si>
  <si>
    <t>S0313645 - REVISI SUPPLIER SKD 497/4/10</t>
  </si>
  <si>
    <t>D:\OPERATION-OLS\CMDB-TICKETS\S0313645 - REVISI SUPPLIER SKD 497410</t>
  </si>
  <si>
    <r>
      <t xml:space="preserve">where IdTb_MKT_SKD_Dtl = </t>
    </r>
    <r>
      <rPr>
        <b/>
        <sz val="11"/>
        <color rgb="FFFF0000"/>
        <rFont val="Consolas"/>
        <family val="3"/>
      </rPr>
      <t>209347</t>
    </r>
    <r>
      <rPr>
        <sz val="11"/>
        <color theme="1"/>
        <rFont val="Consolas"/>
        <family val="3"/>
      </rPr>
      <t>;</t>
    </r>
  </si>
  <si>
    <t>RE: Service Request S0313645 created successfullyRE: #Tiket DM Eform 267144</t>
  </si>
  <si>
    <r>
      <rPr>
        <b/>
        <sz val="11"/>
        <color rgb="FFFF0000"/>
        <rFont val="Calibri"/>
        <family val="2"/>
        <scheme val="minor"/>
      </rPr>
      <t>20230202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</si>
  <si>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</si>
  <si>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</si>
  <si>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</si>
  <si>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</si>
  <si>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</si>
  <si>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</si>
  <si>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</si>
  <si>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</si>
  <si>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</si>
  <si>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</si>
  <si>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</si>
  <si>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</si>
  <si>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</si>
  <si>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</si>
  <si>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2023-02-08</t>
    </r>
    <r>
      <rPr>
        <sz val="11"/>
        <color theme="1"/>
        <rFont val="Consolas"/>
        <family val="3"/>
      </rPr>
      <t>'</t>
    </r>
  </si>
  <si>
    <t>Revisi Noka Nosin Nopol Warna Tahun Atas nama #269798</t>
  </si>
  <si>
    <t>Incidents: SDA_INCIDENTS_ASSIGNED (14 rows)</t>
  </si>
  <si>
    <t>Produced by Aryo Budi Dwi Prasetyo on February 1, 2023, 8:14 am</t>
  </si>
  <si>
    <t>Ratna Puspita Sari</t>
  </si>
  <si>
    <t xml:space="preserve">Staging invoice PT Karya Niaga Abadi 0000063/4/03/09/2021 </t>
  </si>
  <si>
    <t>0000063/4/03/09/2021</t>
  </si>
  <si>
    <t>43919/INV/SBY/01/2023</t>
  </si>
  <si>
    <t xml:space="preserve">RE: Staging invoice PT Karya Niaga Abadi 0000063/4/03/09/2021 </t>
  </si>
  <si>
    <t>S0313681</t>
  </si>
  <si>
    <t>S0313681 - Revisi Noka Nosin Nopol Warna Tahun Atas nama #269798</t>
  </si>
  <si>
    <t>D:\OPERATION-OLS\CMDB-TICKETS\S0313681 - Revisi Noka Nosin Nopol Warna Tahun Atas nama #269798</t>
  </si>
  <si>
    <t>BEFORE :</t>
  </si>
  <si>
    <t>Noka : MHRRU1850KJ805257GS</t>
  </si>
  <si>
    <t>Nosin  : L15Z61227610GS</t>
  </si>
  <si>
    <t>Tahun : 2021</t>
  </si>
  <si>
    <t>Warna : HITAM</t>
  </si>
  <si>
    <t>Atas nama : NUTRICIA INDONESIA SEJAHTERA. PT</t>
  </si>
  <si>
    <t xml:space="preserve">AFTER : </t>
  </si>
  <si>
    <t>Noka : MHRRV3830NJ200506</t>
  </si>
  <si>
    <t>Nosin : L15ZF1316733</t>
  </si>
  <si>
    <t>Tahun : 2022</t>
  </si>
  <si>
    <t>Warna : METEOROID GRAY METALLIC</t>
  </si>
  <si>
    <t>Atas Nama : PT. Dipo Star Finance</t>
  </si>
  <si>
    <t>Dispose Unit Autorent</t>
  </si>
  <si>
    <t>#Tiket  Eform 269891</t>
  </si>
  <si>
    <t>S0314261</t>
  </si>
  <si>
    <t>S0314261 - mohon dibnatu untuk dispose unit tersebut, untuk sold date tgl 27 Januari 2023</t>
  </si>
  <si>
    <t>mohon dibnatu untuk dispose unit tersebut, untuk sold date tgl 27 Januari 2023</t>
  </si>
  <si>
    <t>MHRRU1850KJ805257GS</t>
  </si>
  <si>
    <t>L15Z61227610GS</t>
  </si>
  <si>
    <t>MHRRV3830NJ200506</t>
  </si>
  <si>
    <t>L15ZF1316733</t>
  </si>
  <si>
    <t>0000543/4/10/09/2022</t>
  </si>
  <si>
    <r>
      <t>where a.invoicenoinstalment = '</t>
    </r>
    <r>
      <rPr>
        <b/>
        <sz val="11"/>
        <color theme="1"/>
        <rFont val="Consolas"/>
        <family val="3"/>
      </rPr>
      <t>43919/INV/SBY/01/2023</t>
    </r>
    <r>
      <rPr>
        <sz val="11"/>
        <color theme="1"/>
        <rFont val="Consolas"/>
        <family val="3"/>
      </rPr>
      <t>';</t>
    </r>
  </si>
  <si>
    <r>
      <t>where c.invoicenoinstalment = '</t>
    </r>
    <r>
      <rPr>
        <b/>
        <sz val="11"/>
        <color rgb="FFFF0000"/>
        <rFont val="Consolas"/>
        <family val="3"/>
      </rPr>
      <t>43919/INV/SBY/01/2023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</si>
  <si>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43919/INV/SBY/01/2023</t>
    </r>
    <r>
      <rPr>
        <sz val="11"/>
        <color theme="1"/>
        <rFont val="Consolas"/>
        <family val="3"/>
      </rPr>
      <t>'</t>
    </r>
  </si>
  <si>
    <t>RE: Service Request S0313681 created successfullyRE: Revisi Noka Nosin Nopol Warna Tahun Atas nama #269798</t>
  </si>
  <si>
    <t>B2399BKL</t>
  </si>
  <si>
    <t>D:\OPERATION-OLS\CMDB-TICKETS\S0314261 - mohon dibnatu untuk dispose unit tersebut, untuk sold date tgl 27 Januari 2023</t>
  </si>
  <si>
    <t>TEST DI LAPTOP</t>
  </si>
  <si>
    <t>ERROR DI SINI…!!!</t>
  </si>
  <si>
    <r>
      <t>D:\DEVELOPMENT-OLS\S0310982_254217_New_Logo_DSF_for_Quotation_OLSS\Dsf.Olss\Controllers\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cs</t>
    </r>
  </si>
  <si>
    <t>Revisi supplier name#270150</t>
  </si>
  <si>
    <t>S0314327</t>
  </si>
  <si>
    <t>Revise Supplier Name #270150</t>
  </si>
  <si>
    <t>S0314327 - Revise Supplier Name #270150</t>
  </si>
  <si>
    <t>Revisi unit gts #270167</t>
  </si>
  <si>
    <t>RE: Service Request S0314261 created successfullyRE: #Tiket  Eform 269891</t>
  </si>
  <si>
    <t>S0314340</t>
  </si>
  <si>
    <t>Revisi Unit GTS #270167</t>
  </si>
  <si>
    <t>S0314340 - Revisi Unit GTS #270167</t>
  </si>
  <si>
    <t>D:\OPERATION-OLS\CMDB-TICKETS\S0314327 - Revise Supplier Name #270150</t>
  </si>
  <si>
    <t>0000827/4/08/01/2023</t>
  </si>
  <si>
    <t>0000915/4/08/01/2023</t>
  </si>
  <si>
    <t>where a.SKDNo = '0000827/4/08/01/2023';</t>
  </si>
  <si>
    <t>--e.IdOPLAgreement, e.AgreementNumber,</t>
  </si>
  <si>
    <t>--f.IdOPLAgreementDetails, f.Qty,</t>
  </si>
  <si>
    <t>--f.RemarksSys,</t>
  </si>
  <si>
    <t>--join Supplier c</t>
  </si>
  <si>
    <t>--on a.SupplierMaintenance = c.IdSupplier</t>
  </si>
  <si>
    <t>--join OPLAgreement e</t>
  </si>
  <si>
    <t>--on a.IdTb_MKT_SKD = e.IdTb_MKT_SKD</t>
  </si>
  <si>
    <t>--left join OPLAgreementDetails f</t>
  </si>
  <si>
    <t>--on e.IdOPLAgreement = f.IdOPLAgreement</t>
  </si>
  <si>
    <t>--and b.IdTb_MKT_SKD_Dtl = f.IdTb_MKT_SKD_Dtl</t>
  </si>
  <si>
    <t>where IdTb_MKT_SKD_Dtl = 209413;</t>
  </si>
  <si>
    <t>IdSupplier = 549, -- 226</t>
  </si>
  <si>
    <t>RemarksSys = 'S0314327'</t>
  </si>
  <si>
    <t>RE: Service Request S0314327 created successfullyRE: Revisi supplier name#270150</t>
  </si>
  <si>
    <t>D:\OPERATION-OLS\CMDB-TICKETS\S0314340 - Revisi Unit GTS #270167</t>
  </si>
  <si>
    <t>0001060/4/01/06/2022</t>
  </si>
  <si>
    <t>MHKT3BA1JNK051192</t>
  </si>
  <si>
    <t>K3MJ13352</t>
  </si>
  <si>
    <t>BK8634FR</t>
  </si>
  <si>
    <t>RE: Service Request S0314340 RE: Revisi unit gts #270167</t>
  </si>
  <si>
    <t xml:space="preserve">RE: [NEED HELP-OBJEK SEWA KTB 786/4/08] Pengiriman Invoice PT. KTB - Januari 2023 (B-9820-UXB) </t>
  </si>
  <si>
    <t>786/4/06</t>
  </si>
  <si>
    <t>CANTER FE71N 4X2 M/T</t>
  </si>
  <si>
    <t>5817</t>
  </si>
  <si>
    <t>0000786/4/08/10/2022</t>
  </si>
  <si>
    <t>set ProductCode = 'VEH/00024/V-001/C71/202203' -- VEH/00024/V-001/C71/202203</t>
  </si>
  <si>
    <t>where IdOPLAgreement = 3555;</t>
  </si>
  <si>
    <t>IdSupplier = 5817, -- 226</t>
  </si>
  <si>
    <t>Pergantian supplier name - TMI (270301)</t>
  </si>
  <si>
    <t>REVISI STATUS UNIT KENDARAAN #270306</t>
  </si>
  <si>
    <t>S0314400</t>
  </si>
  <si>
    <t>RE: REVISI STATUS UNIT KENDARAAN #270306</t>
  </si>
  <si>
    <t>STAGING INVOICE BORWITA EXTEND 87/4/03 JANUARI 2023</t>
  </si>
  <si>
    <t>S0314399</t>
  </si>
  <si>
    <t>Pergantian Supplier Name - TMI (270301)</t>
  </si>
  <si>
    <t>S0314399 - STAGING INVOICE BORWITA EXTEND 87/4/03 JANUARI 2023</t>
  </si>
  <si>
    <t>S0314400 - Pergantian Supplier Name - TMI (270301)</t>
  </si>
  <si>
    <t>S0314408</t>
  </si>
  <si>
    <t>Revisi Status Unit Kendaraan #270306</t>
  </si>
  <si>
    <t>S0314408 - Revisi Status Unit Kendaraan #270306</t>
  </si>
  <si>
    <t>RE: STAGING INVOICE BORWITA EXTEND 87/4/03 JANUARI 2023</t>
  </si>
  <si>
    <t>44177/INV/SBY/01/2023</t>
  </si>
  <si>
    <t>Service Request S0314399 - RE: STAGING INVOICE BORWITA EXTEND 87/4/03 JANUARI 2023</t>
  </si>
  <si>
    <t>B2167SIF</t>
  </si>
  <si>
    <t>B2778SID</t>
  </si>
  <si>
    <t>N8132BC</t>
  </si>
  <si>
    <t>Revisi unit gts #270358</t>
  </si>
  <si>
    <t>S0314417</t>
  </si>
  <si>
    <t>Revisi Unit GTS #270358</t>
  </si>
  <si>
    <t>Produced by Aryo Budi Dwi Prasetyo on February 2, 2023, 8:27 am</t>
  </si>
  <si>
    <t>Incidents: SDA_INCIDENTS_ASSIGNED (21 rows)</t>
  </si>
  <si>
    <t>Revisi status di olss #270438</t>
  </si>
  <si>
    <t>S0314417 - Revisi Unit GTS #270358</t>
  </si>
  <si>
    <t>S0314443</t>
  </si>
  <si>
    <t>Revise Agreement Status in OLSS #270438</t>
  </si>
  <si>
    <t>S0314443 - Revise Agreement Status in OLSS #270438</t>
  </si>
  <si>
    <t>D:\OPERATION-OLS\CMDB-TICKETS\S0314443 - Revise Agreement Status in OLSS #270438</t>
  </si>
  <si>
    <t>[URGENT] Penerbitan invoice billing FEBRUARI 2023 kontrak lebih cepat GLOBAL COGINDO, SECO TOOLS,  - No TIKET 270472  (MFAPPL Support) dan No TIKET # 270475  (OLSS)</t>
  </si>
  <si>
    <t>S0314446</t>
  </si>
  <si>
    <t>S0314446 - [URGENT] Penerbitan invoice billing FEBRUARI 2023 kontrak lebih cepat GLOBAL COGINDO, SECO TOOLS,  - No TIKET 270472  (MFAPPL Support) dan No TIKET # 270475  (OLSS)</t>
  </si>
  <si>
    <t>#Tiket  Eform 270475</t>
  </si>
  <si>
    <t>a.IdTb_OPL_Status, a.RemarksSys</t>
  </si>
  <si>
    <t>where a.AgreementNumber = '0001183/4/01/11/2022';</t>
  </si>
  <si>
    <t>IdTb_OPL_Status = 18, -- 2</t>
  </si>
  <si>
    <t>RemarksSys = 'S0314443'</t>
  </si>
  <si>
    <t>where IdOPLAgreement = 4709;</t>
  </si>
  <si>
    <t>RE: Service Request S0314443 created successfullyRE: Revisi status di olss #270438</t>
  </si>
  <si>
    <t>0001204/4/01/12/2022</t>
  </si>
  <si>
    <r>
      <t>where a.SKDNo = '</t>
    </r>
    <r>
      <rPr>
        <b/>
        <sz val="11"/>
        <color rgb="FFFF0000"/>
        <rFont val="Consolas"/>
        <family val="3"/>
      </rPr>
      <t>0001204/4/01/12/2022</t>
    </r>
    <r>
      <rPr>
        <sz val="11"/>
        <color theme="1"/>
        <rFont val="Consolas"/>
        <family val="3"/>
      </rPr>
      <t>';</t>
    </r>
  </si>
  <si>
    <t>where IdTb_MKT_SKD_Dtl = 209299;</t>
  </si>
  <si>
    <t>RemarksSys = 'S0314400'</t>
  </si>
  <si>
    <t>IdSupplier = 6498, -- 2850</t>
  </si>
  <si>
    <t>D:\OPERATION-OLS\CMDB-TICKETS\S0314400 - Pergantian Supplier Name - TMI (270301)</t>
  </si>
  <si>
    <t>Check Agreement</t>
  </si>
  <si>
    <t xml:space="preserve">Info Case Agreement </t>
  </si>
  <si>
    <t xml:space="preserve">RE: Info Case Agreement </t>
  </si>
  <si>
    <t>270475 : Jakarta Head Office - Operating Lease Operation - Astuti Kusuma Dewi</t>
  </si>
  <si>
    <t>RE: 270475 : Jakarta Head Office - Operating Lease Operation - Astuti Kusuma Dewi</t>
  </si>
  <si>
    <t>RE: Service Request S0314400 created successfullyRE: Pergantian supplier name - TMI (270301)</t>
  </si>
  <si>
    <t>D:\OPERATION-OLS\CMDB-TICKETS\S0314408 - Revisi Status Unit Kendaraan #270306</t>
  </si>
  <si>
    <t>0001200/4/01/11/2022</t>
  </si>
  <si>
    <t>0001201/4/01/11/2022</t>
  </si>
  <si>
    <t>Revisi quantity #270597</t>
  </si>
  <si>
    <t>RE: [URGENT] Penerbitan invoice billing FEBRUARI 2023 kontrak lebih cepat GLOBAL COGINDO, SECO TOOLS,  - No TIKET 270472  (MFAPPL Support) dan No TIKET # 270475  (OLSS)</t>
  </si>
  <si>
    <t>S0314479</t>
  </si>
  <si>
    <t>Revise Quantity #270597</t>
  </si>
  <si>
    <t>S0314479 - Revise Quantity #270597</t>
  </si>
  <si>
    <t>0000017/4/38/11/2022</t>
  </si>
  <si>
    <t>0000018/4/38/11/2022</t>
  </si>
  <si>
    <t>44203/INV/MD3/02/2023</t>
  </si>
  <si>
    <t>44197/INV/MD3/02/2023</t>
  </si>
  <si>
    <t>44209/INV/JKC/02/2023</t>
  </si>
  <si>
    <t>44208/INV/JKC/02/2023</t>
  </si>
  <si>
    <t>44213/INV/JKS/02/2023</t>
  </si>
  <si>
    <t>44198/INV/JKS/02/2023</t>
  </si>
  <si>
    <t>44193/INV/JKS/02/2023</t>
  </si>
  <si>
    <t>44212/INV/JKS/02/2023</t>
  </si>
  <si>
    <t>44217/INV/JKS/02/2023</t>
  </si>
  <si>
    <t>44188/INV/JKS/02/2023</t>
  </si>
  <si>
    <t>where a.AgreementNumber = '0001184/4/01/11/2022';</t>
  </si>
  <si>
    <t>D:\OPERATION-OLS\CMDB-TICKETS\S0314479 - Revise Quantity #270597</t>
  </si>
  <si>
    <t>RE: Service Request S0314479 created successfullyRE: Revisi quantity #270597</t>
  </si>
  <si>
    <t>where g.AgreementNumber in (</t>
  </si>
  <si>
    <t>'0001200/4/01/11/2022',</t>
  </si>
  <si>
    <t>'0001201/4/01/11/2022'</t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</si>
  <si>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</si>
  <si>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RE: Service Request S0314408 created successfullyRE: REVISI STATUS UNIT KENDARAAN #270306</t>
  </si>
  <si>
    <t>join Tb_PRO_PO b</t>
  </si>
  <si>
    <t>join Tb_PRO_PODtl c</t>
  </si>
  <si>
    <t>on b.IdTb_PRO_PO = c.IdTb_PRO_PO</t>
  </si>
  <si>
    <t>RemarksSys = 'S0314479'</t>
  </si>
  <si>
    <t>where IdTb_PRO_PODtl in (5567, 5568, 5569);</t>
  </si>
  <si>
    <t>44192/INV/MD3/02/2023</t>
  </si>
  <si>
    <t>44194/INV/MD3/02/2023</t>
  </si>
  <si>
    <t>44191/INV/MD3/02/2023</t>
  </si>
  <si>
    <t>44195/INV/MD3/02/2023</t>
  </si>
  <si>
    <t>44206/INV/MD3/02/2023</t>
  </si>
  <si>
    <t>44205/INV/MD3/02/2023</t>
  </si>
  <si>
    <t>44183/INV/MD3/02/2023</t>
  </si>
  <si>
    <t>44186/INV/MD3/02/2023</t>
  </si>
  <si>
    <t>44200/INV/MD3/02/2023</t>
  </si>
  <si>
    <t>44180/INV/MD3/02/2023</t>
  </si>
  <si>
    <t>44210/INV/JKC/02/2023</t>
  </si>
  <si>
    <t>44214/INV/JKC/02/2023</t>
  </si>
  <si>
    <t>44178/INV/JKC/02/2023</t>
  </si>
  <si>
    <t>44185/INV/JKS/02/2023</t>
  </si>
  <si>
    <t>44182/INV/JKS/02/2023</t>
  </si>
  <si>
    <t>44179/INV/JKS/02/2023</t>
  </si>
  <si>
    <t>44202/INV/JKS/02/2023</t>
  </si>
  <si>
    <t>44196/INV/JKS/02/2023</t>
  </si>
  <si>
    <t>44187/INV/JKC/02/2023</t>
  </si>
  <si>
    <t>44199/INV/JKC/02/2023</t>
  </si>
  <si>
    <t>44201/INV/JKC/02/2023</t>
  </si>
  <si>
    <t>RE: Service Reqeust S0314446 - RE: [URGENT] Penerbitan invoice billing FEBRUARI 2023 kontrak lebih cepat GLOBAL COGINDO, SECO TOOLS,  - No TIKET 270472  (MFAPPL Support) dan No TIKET # 270475  (OLSS)</t>
  </si>
  <si>
    <t>D:\OPERATION-OLS\CMDB-TICKETS\S0314417 - Revisi Unit GTS #270358</t>
  </si>
  <si>
    <t>NOKA : MK2GAWP2TJK000696GS</t>
  </si>
  <si>
    <t>NOSIN : 4B11XQ9143GS</t>
  </si>
  <si>
    <t>WARNA : PUTIH MUTIARA</t>
  </si>
  <si>
    <t>TAHUN : 2022</t>
  </si>
  <si>
    <t>NOKA : MK2NCXTATNJ - 011139</t>
  </si>
  <si>
    <t>NOSIN : 4A91KBG0065</t>
  </si>
  <si>
    <t>WARNA / TAHUN : GREEN BRONZE/2022</t>
  </si>
  <si>
    <t>ATAS NAMA : PT. DIPO STAR FINANCE</t>
  </si>
  <si>
    <t>MK2GAWP2TJK000696GS</t>
  </si>
  <si>
    <t>4B11XQ9143GS</t>
  </si>
  <si>
    <t>MK2NCXTATNJ - 011139</t>
  </si>
  <si>
    <t>4A91KBG0065</t>
  </si>
  <si>
    <t>0000579/4/10/11/2022</t>
  </si>
  <si>
    <t>REVISI TANGGAL AGREEMENT #270763</t>
  </si>
  <si>
    <t>RE: Service Request S0314417 RE: Revisi unit gts #270358</t>
  </si>
  <si>
    <t>S0314512</t>
  </si>
  <si>
    <t>S0314512 - Revise Agreement Date #270763</t>
  </si>
  <si>
    <t>Revise Agreement Date #270763</t>
  </si>
  <si>
    <t>D:\OPERATION-OLS\CMDB-TICKETS\S0314512 - Revise Agreement Date #270763</t>
  </si>
  <si>
    <t>0000030/4/34/01/2023</t>
  </si>
  <si>
    <t>2023-01-16</t>
  </si>
  <si>
    <t>2023-01-17</t>
  </si>
  <si>
    <t>a.AgreementDate, a.RemarksSys</t>
  </si>
  <si>
    <t>where a.AgreementNumber = '0000030/4/34/01/2023';</t>
  </si>
  <si>
    <t>AgreementDate = '2023-01-17', -- 2023-01-16</t>
  </si>
  <si>
    <t>RemarksSys = 'S0314512'</t>
  </si>
  <si>
    <t>where IdOPLAgreement = 4831;</t>
  </si>
  <si>
    <t>RE: Service Request S0314512 created successfullyRE: REVISI TANGGAL AGREEMENT #270763</t>
  </si>
  <si>
    <t>00050/OCN/01/01/2023</t>
  </si>
  <si>
    <r>
      <t>where a.OPLCalculationNumber = '</t>
    </r>
    <r>
      <rPr>
        <b/>
        <sz val="11"/>
        <color rgb="FFFF0000"/>
        <rFont val="Consolas"/>
        <family val="3"/>
      </rPr>
      <t>00050/OCN/01/01/2023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</si>
  <si>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9275</t>
    </r>
    <r>
      <rPr>
        <sz val="11"/>
        <color theme="1"/>
        <rFont val="Consolas"/>
        <family val="3"/>
      </rPr>
      <t>;</t>
    </r>
  </si>
  <si>
    <t>Produced by Aryo Budi Dwi Prasetyo on February 3, 2023, 8:02 am</t>
  </si>
  <si>
    <t>Incidents: SDA_INCIDENTS_ASSIGNED (22 rows)</t>
  </si>
  <si>
    <t xml:space="preserve">S0304327 - Revisi Data Maintenance Supplier Karoseri di OLSS </t>
  </si>
  <si>
    <t xml:space="preserve">Data Maintenance Supplier Karoseri di OLSS </t>
  </si>
  <si>
    <t>250264</t>
  </si>
  <si>
    <t>0000455/4/10/09/2022</t>
  </si>
  <si>
    <t>SUPPLIER TIDAK ADA DI OLSS…!!!</t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</si>
  <si>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</si>
  <si>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</si>
  <si>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</si>
  <si>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t xml:space="preserve">RE: Service Request S0304327 RE: Data Maintenance Supplier Karoseri di OLSS </t>
  </si>
  <si>
    <t>RE: Service Request S0306098 created successfullyRE: #Tiket DM Eform 250264</t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</si>
  <si>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</si>
  <si>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t>STAGING INVOICE GLOBAL JET PRORATE 0000017/4/38/11/2022 DAN 0000018/4/38/11/2022</t>
  </si>
  <si>
    <t>Installment prorate        : 11.335.484</t>
  </si>
  <si>
    <t>PPN                                    :  1.246.903</t>
  </si>
  <si>
    <t>PPH                                    : 226.710</t>
  </si>
  <si>
    <t>PERIODE SEWA                :  4 – 31 JANUARI 2023</t>
  </si>
  <si>
    <t>Installment prorate        :  9.456.774</t>
  </si>
  <si>
    <t>PPN                                    :  1.040.245</t>
  </si>
  <si>
    <t>PPH                                    :  189.135</t>
  </si>
  <si>
    <t>S0314592</t>
  </si>
  <si>
    <t>S0314592 - STAGING INVOICE GLOBAL JET PRORATE 0000017/4/38/11/2022 DAN 0000018/4/38/11/2022</t>
  </si>
  <si>
    <t>RE: STAGING INVOICE GLOBAL JET PRORATE 0000017/4/38/11/2022 DAN 0000018/4/38/11/2022</t>
  </si>
  <si>
    <t>44218/INV/MD3/01/2023</t>
  </si>
  <si>
    <t>44219/INV/MD3/01/2023</t>
  </si>
  <si>
    <t>'44218/INV/MD3/01/2023',</t>
  </si>
  <si>
    <t>'44219/INV/MD3/01/2023'</t>
  </si>
  <si>
    <t>09:19</t>
  </si>
  <si>
    <t>Service Request S0314592 - RE: STAGING INVOICE GLOBAL JET PRORATE 0000017/4/38/11/2022 DAN 0000018/4/38/11/2022</t>
  </si>
  <si>
    <t>0000160/4/04/10/2022</t>
  </si>
  <si>
    <t>44220/INV/BDG/02/2023</t>
  </si>
  <si>
    <t>S0314602</t>
  </si>
  <si>
    <t>S0314602 - Check Difference Model Name on Invoice and Attachments</t>
  </si>
  <si>
    <t>Check Difference Model Name on Invoice and Attachments</t>
  </si>
  <si>
    <t>42739/INV/JKN/01/2023</t>
  </si>
  <si>
    <r>
      <t>D:\DEVELOPMENT-OLS\S0310982_254217_New_Logo_DSF_for_Quotation_OLSS\Dsf.Olss\Report\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rdlc</t>
    </r>
  </si>
  <si>
    <r>
      <t>D:\DEVELOPMENT-OLS\S0310982_254217_New_Logo_DSF_for_Quotation_OLSS\Dsf.Olss\Report\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rdlc</t>
    </r>
  </si>
  <si>
    <t>D:\OPERATION-OLS\CMDB-TICKETS\S0314602 - Check Difference Model Name on Invoice and Attachments</t>
  </si>
  <si>
    <t xml:space="preserve">RE: Service Request S0314602 created successfullyRE: [NEED HELP-OBJEK SEWA KTB 786/4/08] Pengiriman Invoice PT. KTB - Januari 2023 (B-9820-UXB) </t>
  </si>
  <si>
    <t>MIGRATE UNIT</t>
  </si>
  <si>
    <r>
      <t>'</t>
    </r>
    <r>
      <rPr>
        <b/>
        <sz val="11"/>
        <color rgb="FFFF0000"/>
        <rFont val="Consolas"/>
        <family val="3"/>
      </rPr>
      <t>S0296707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</si>
  <si>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</t>
    </r>
  </si>
  <si>
    <r>
      <t>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</si>
  <si>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4787</t>
    </r>
    <r>
      <rPr>
        <sz val="11"/>
        <color theme="1"/>
        <rFont val="Consolas"/>
        <family val="3"/>
      </rPr>
      <t>);</t>
    </r>
  </si>
  <si>
    <t>CEK:</t>
  </si>
  <si>
    <t>select d.*</t>
  </si>
  <si>
    <t>join Tb_MGT_HistoryDoc d</t>
  </si>
  <si>
    <t>join TB_MGT_DailyRecordCar d</t>
  </si>
  <si>
    <t>on a.IdOPLAgreement = d.IdOPLAgreement</t>
  </si>
  <si>
    <t>and c.IdTb_OPL_Unit = d.IdTb_OPL_Unit</t>
  </si>
  <si>
    <t>select e.*</t>
  </si>
  <si>
    <t>join TB_MGT_DailyRecordCarHistory e</t>
  </si>
  <si>
    <t>on d.IdTb_MGT_DailyRecordCar = e.IdTb_MGT_DailyRecordCar</t>
  </si>
  <si>
    <r>
      <t>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</si>
  <si>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t>Revisi tanggal kontrak pada nomor kontrak #271385 </t>
  </si>
  <si>
    <t>0001232/4/01/01/2023</t>
  </si>
  <si>
    <t>0001232/4/01/12/2022</t>
  </si>
  <si>
    <t>S0314664</t>
  </si>
  <si>
    <t>Revise Agreement Number #271385</t>
  </si>
  <si>
    <t>S0314664 - Revise Agreement Number #271385</t>
  </si>
  <si>
    <t>where a.AgreementNumber = '0001232/4/01/01/2023';</t>
  </si>
  <si>
    <t>D:\OPERATION-OLS\CMDB-TICKETS\S0314664 - Revise Agreement Number #271385</t>
  </si>
  <si>
    <t>AgreementNumber = '0001232/4/01/12/2022',</t>
  </si>
  <si>
    <t>RemarksSys = 'S0314664'</t>
  </si>
  <si>
    <t>where IdOPLAgreement = 4885;</t>
  </si>
  <si>
    <t>RE: Service Request S0314664 created successfullyRE: Revisi tanggal kontrak pada nomor kontrak #271385 </t>
  </si>
  <si>
    <r>
      <rPr>
        <b/>
        <sz val="11"/>
        <color rgb="FFFF0000"/>
        <rFont val="Calibri"/>
        <family val="2"/>
        <scheme val="minor"/>
      </rPr>
      <t>20230208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</si>
  <si>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</si>
  <si>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</si>
  <si>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2023-02-09</t>
    </r>
    <r>
      <rPr>
        <sz val="11"/>
        <color theme="1"/>
        <rFont val="Consolas"/>
        <family val="3"/>
      </rPr>
      <t>'</t>
    </r>
  </si>
  <si>
    <t>Produced by Aryo Budi Dwi Prasetyo on February 6, 2023, 8:48 am</t>
  </si>
  <si>
    <t>Revisi tanggal start contract dan end contract dan bast actual #271546</t>
  </si>
  <si>
    <t>S0315033</t>
  </si>
  <si>
    <t>S0315033 - Revise Agreement Period Date and BAST Actual Date #271546</t>
  </si>
  <si>
    <t>Revise Agreement Period Date and BAST Actual Date #271546</t>
  </si>
  <si>
    <t>D:\OPERATION-OLS\CMDB-TICKETS\S0315033 - Revise Agreement Period Date and BAST Actual Date #271546</t>
  </si>
  <si>
    <t>0000610/4/10/01/2023</t>
  </si>
  <si>
    <t>0001254/4/01/01/2023</t>
  </si>
  <si>
    <t>0000612/4/10/01/2023</t>
  </si>
  <si>
    <t>2023-04-02</t>
  </si>
  <si>
    <t>2023-03-02</t>
  </si>
  <si>
    <t>2024-02-02</t>
  </si>
  <si>
    <t>2024-03-02</t>
  </si>
  <si>
    <t>2028-03-02</t>
  </si>
  <si>
    <t>2023-01-28</t>
  </si>
  <si>
    <t>2023-01-30</t>
  </si>
  <si>
    <t>2022-12-30</t>
  </si>
  <si>
    <t>2024-01-28</t>
  </si>
  <si>
    <t>2024-01-30</t>
  </si>
  <si>
    <t>2027-12-30</t>
  </si>
  <si>
    <t>2023-12-30</t>
  </si>
  <si>
    <t>Staging invoice BORNEO ARTA MANDIRI. PT 0000883/4/08/12/2022</t>
  </si>
  <si>
    <t>RE: Staging invoice BORNEO ARTA MANDIRI. PT 0000883/4/08/12/2022</t>
  </si>
  <si>
    <t>0000883/4/08/12/2022</t>
  </si>
  <si>
    <t>44221/INV/JKN/01/2023</t>
  </si>
  <si>
    <t>RE: Maintenace expense periode Jan. 2023</t>
  </si>
  <si>
    <t>S0315063</t>
  </si>
  <si>
    <t>c.IdTb_BIL_PayScheduleDtl, c.EndPeriod, c.Remarks</t>
  </si>
  <si>
    <t>join Tb_BIL_PaySchedule b</t>
  </si>
  <si>
    <t>join Tb_BIL_PayScheduleDtl c</t>
  </si>
  <si>
    <t>left join Tb_BIL_InvoiceReceipt d</t>
  </si>
  <si>
    <t>'44213/INV/JKS/02/2023',</t>
  </si>
  <si>
    <t>'44188/INV/JKS/02/2023',</t>
  </si>
  <si>
    <t>'44217/INV/JKS/02/2023',</t>
  </si>
  <si>
    <t>'44182/INV/JKS/02/2023'</t>
  </si>
  <si>
    <t>EndPeriod</t>
  </si>
  <si>
    <t>select b.*, a.aStartPeriodDate, a.aEndPeriodDate</t>
  </si>
  <si>
    <t>) b</t>
  </si>
  <si>
    <t>on a.AgreementNumber = b.AgreementNumber;</t>
  </si>
  <si>
    <t>Revisi start &amp; end contract, bast actual #271788</t>
  </si>
  <si>
    <t>a.BASTDate, a.RemarksSys RemarksSys1,</t>
  </si>
  <si>
    <t>--b.IdTb_MGT_UnitPrep,</t>
  </si>
  <si>
    <t>--b.PONumber,</t>
  </si>
  <si>
    <t>--b.BASTActualDate,</t>
  </si>
  <si>
    <t>--b.RemarksSys RemarksSys2,</t>
  </si>
  <si>
    <t>--join Tb_MGT_UnitPrep b</t>
  </si>
  <si>
    <t>--on a.IdOPLAgreement = b.IdOPLAgreement</t>
  </si>
  <si>
    <t>BASTDate</t>
  </si>
  <si>
    <t>RemarksSys1</t>
  </si>
  <si>
    <t>aStartPeriodDate</t>
  </si>
  <si>
    <t>aEndPeriodDate</t>
  </si>
  <si>
    <t>S0315069</t>
  </si>
  <si>
    <t>Revise Agreement Period Date and BAST Actual Date #271788</t>
  </si>
  <si>
    <t>S0315069 - Revise Agreement Period Date and BAST Actual Date #271788</t>
  </si>
  <si>
    <t>RE: Service Request S0315033 created successfullyRE: Revisi tanggal start contract dan end contract dan bast actual #271546</t>
  </si>
  <si>
    <t>S0315063 - Maintenace Expense Period January 2023 Data</t>
  </si>
  <si>
    <t>Maintenace Expense Period January 2023 Data</t>
  </si>
  <si>
    <t>D:\OPERATION-OLS\CMDB-TICKETS\S0315063 - Maintenace Expense Period January 2023 Data</t>
  </si>
  <si>
    <t>RE: Service Request S0315063 RE: Maintenace expense periode Jan. 2023</t>
  </si>
  <si>
    <t>D:\OPERATION-OLS\CMDB-TICKETS\S0315069 - Revise Agreement Period Date and BAST Actual Date #271788</t>
  </si>
  <si>
    <t>0000901/4/08/10/2022</t>
  </si>
  <si>
    <t>01/07/2023</t>
  </si>
  <si>
    <t>01/07/2028</t>
  </si>
  <si>
    <t>2023-02-08</t>
  </si>
  <si>
    <t>2028-02-07</t>
  </si>
  <si>
    <t>2023-01-07</t>
  </si>
  <si>
    <t>2028-01-07</t>
  </si>
  <si>
    <t>RE: Service Request S0315069 created successfullyRE: Revisi start &amp; end contract, bast actual #271788</t>
  </si>
  <si>
    <t>Workflow Task Assigment ITD Data Maintenance from Donna Valentina Yanti of Lampung #269455</t>
  </si>
  <si>
    <t>0014391/2/05/01/2023</t>
  </si>
  <si>
    <t>S0315105</t>
  </si>
  <si>
    <t>BASTDate = '2023-01-07',</t>
  </si>
  <si>
    <t>RemarksSys = case when RemarksSys is null then 'S0315069' else RemarksSys + '|S0315069' end</t>
  </si>
  <si>
    <t>where IdOPLAgreement = 4813;</t>
  </si>
  <si>
    <t>BASTActualDate = '2023-01-07',</t>
  </si>
  <si>
    <t>where IdTb_MGT_UnitPrep in (5591, 5592);</t>
  </si>
  <si>
    <t>Workflow Task Assigment ITD Data Maintenance from Niketas Herjuna Arili of Jakarta Head Office #263689</t>
  </si>
  <si>
    <t>0000905/4/08/12/2022</t>
  </si>
  <si>
    <t>S0315107</t>
  </si>
  <si>
    <t>S0315107 - Workflow Task Assigment ITD Data Maintenance from Niketas Herjuna Arili of Jakarta Head Office #263689</t>
  </si>
  <si>
    <t>#Ticket DM Eform 267174</t>
  </si>
  <si>
    <t>S0315111</t>
  </si>
  <si>
    <t>#Ticket DM Eform 267388</t>
  </si>
  <si>
    <t>S0315113</t>
  </si>
  <si>
    <t>TICKET CONFINS…!!!</t>
  </si>
  <si>
    <t>S0315105 - Workflow Task Assigment ITD Data Maintenance from Donna Valentina Yanti of Lampung #269455</t>
  </si>
  <si>
    <t>Check this Ticket is for Confins/LOS R3</t>
  </si>
  <si>
    <t>#Ticket DM Eform 267148</t>
  </si>
  <si>
    <t>S0315125</t>
  </si>
  <si>
    <t>#Ticket DM Eform 267174 - Delete SKD</t>
  </si>
  <si>
    <t>S0315111 - #Ticket DM Eform 267174 - Delete SKD</t>
  </si>
  <si>
    <t>S0315113 - #Ticket DM Eform 267388 - Generate Maintenance Agreement Data</t>
  </si>
  <si>
    <t>#Ticket DM Eform 267388 - Generate Maintenance Agreement Data</t>
  </si>
  <si>
    <t>#Ticket DM Eform 267148 - Revise SKD Supplier</t>
  </si>
  <si>
    <t>S0315125 - #Ticket DM Eform 267148 - Revise SKD Supplier</t>
  </si>
  <si>
    <t>#Ticket DM Eform 271325</t>
  </si>
  <si>
    <t>0000427/4/10/03/2022</t>
  </si>
  <si>
    <t>44224/INV/JKS/02/2023</t>
  </si>
  <si>
    <t>44227/INV/JKS/02/2023</t>
  </si>
  <si>
    <t>44226/INV/JKS/02/2023</t>
  </si>
  <si>
    <t>44225/INV/JKS/02/2023</t>
  </si>
  <si>
    <t>44222/INV/JKS/02/2023</t>
  </si>
  <si>
    <t>44223/INV/JKS/02/2023</t>
  </si>
  <si>
    <t>D:\OPERATION-OLS\CMDB-TICKETS\S0315111 - #Ticket DM Eform 267174 - Delete SKD</t>
  </si>
  <si>
    <t>0000835/4/08/01/2023</t>
  </si>
  <si>
    <t>0000840/4/08/01/2023</t>
  </si>
  <si>
    <r>
      <rPr>
        <b/>
        <sz val="11"/>
        <color rgb="FFFF0000"/>
        <rFont val="Calibri"/>
        <family val="2"/>
        <scheme val="minor"/>
      </rPr>
      <t>20230209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</si>
  <si>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</si>
  <si>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</si>
  <si>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2023-02-10</t>
    </r>
    <r>
      <rPr>
        <sz val="11"/>
        <color theme="1"/>
        <rFont val="Consolas"/>
        <family val="3"/>
      </rPr>
      <t>'</t>
    </r>
  </si>
  <si>
    <t>Tanto Subagyo</t>
  </si>
  <si>
    <t>S0315036</t>
  </si>
  <si>
    <t>Produced by Aryo Budi Dwi Prasetyo on February 7, 2023, 8:37 am</t>
  </si>
  <si>
    <t>#Tiket  Eform 272159</t>
  </si>
  <si>
    <t>S0315155</t>
  </si>
  <si>
    <t>S0315155 - Maintenance Schedule untuk Replacement Car dengan Nopol N8174BC</t>
  </si>
  <si>
    <t>Check double with Ticket:</t>
  </si>
  <si>
    <t>Maintenance Schedule untuk Replacement Car dengan Nopol N8174BC</t>
  </si>
  <si>
    <t>Maintenace Expense Periode January 2023 Data</t>
  </si>
  <si>
    <t>[URGENT] INVOICE PT. ALSOK BASS INDONESIA SECURITY SERVICES PERIODE FEBRUARI 2023</t>
  </si>
  <si>
    <t>S0315184</t>
  </si>
  <si>
    <t>RE: [URGENT] INVOICE PT. ALSOK BASS INDONESIA SECURITY SERVICES PERIODE FEBRUARI 2023</t>
  </si>
  <si>
    <t>44320/INV/JKS/02/2023</t>
  </si>
  <si>
    <t>44363/INV/JKS/02/2023</t>
  </si>
  <si>
    <t>44383/INV/JKS/02/2023</t>
  </si>
  <si>
    <t>'44320/INV/JKS/02/2023',</t>
  </si>
  <si>
    <t>'44363/INV/JKS/02/2023',</t>
  </si>
  <si>
    <t>'44383/INV/JKC/02/2023'</t>
  </si>
  <si>
    <t>Revisi start end contract #272304</t>
  </si>
  <si>
    <t>S0315184 - [URGENT] INVOICE PT. ALSOK BASS INDONESIA SECURITY SERVICES PERIODE FEBRUARI 2023</t>
  </si>
  <si>
    <t>2022-11-23</t>
  </si>
  <si>
    <t>2022-12-22</t>
  </si>
  <si>
    <t>2023-12-22</t>
  </si>
  <si>
    <t>STAGING INVOICE TGL 1-5 FEBRUARI 2023</t>
  </si>
  <si>
    <t>RE: STAGING INVOICE TGL 1-5 FEBRUARI 2023</t>
  </si>
  <si>
    <t>S0315204</t>
  </si>
  <si>
    <t>S0315204 - Revise Agreement Start &amp; End Period #272304</t>
  </si>
  <si>
    <t>Revise Agreement Start &amp; End Period #272304</t>
  </si>
  <si>
    <t>Revisi tanggal bast di agreement #272429</t>
  </si>
  <si>
    <t>28/01/2023</t>
  </si>
  <si>
    <t>30/01/2023</t>
  </si>
  <si>
    <t>30/12/2022</t>
  </si>
  <si>
    <t>S0315212</t>
  </si>
  <si>
    <t>Revise Agreement BAST Date #272429</t>
  </si>
  <si>
    <t>S0315212 - Revise Agreement BAST Date #272429</t>
  </si>
  <si>
    <t>a.IsDelete, a.RemarksSys</t>
  </si>
  <si>
    <t>where a.SKDNo in (</t>
  </si>
  <si>
    <t>'0000835/4/08/01/2023',</t>
  </si>
  <si>
    <t>'0000840/4/08/01/2023'</t>
  </si>
  <si>
    <t>RemarksSys = 'S0315111'</t>
  </si>
  <si>
    <t>where IdTb_MKT_SKD in (5745, 5752);</t>
  </si>
  <si>
    <t>RE: Service Request S0315111 RE: #Ticket DM Eform 267174</t>
  </si>
  <si>
    <t>D:\OPERATION-OLS\CMDB-TICKETS\S0315113 - #Ticket DM Eform 267388 - Generate Maintenance Agreement Data</t>
  </si>
  <si>
    <t>BG1808Z</t>
  </si>
  <si>
    <t>DM OLSS : [Borwita] SKD 162 - 1 unit Hyundai Creta Surabaya #271246</t>
  </si>
  <si>
    <t>0000162/4/03/12/2022</t>
  </si>
  <si>
    <t>VEH/00010/V-020/HCPCTO/202307</t>
  </si>
  <si>
    <t>HYUNDAI CREATE PRIME CVT TWO TONE</t>
  </si>
  <si>
    <t>S0315211</t>
  </si>
  <si>
    <t>revise product info menjadi VEH/00010/V-020/HCPCTO/202307 HYUNDAI CRETA PRIMECVT TWO TONE pada SKD 0000162/4/03/12/2022</t>
  </si>
  <si>
    <t>Revisi tanggal ending contract #272482</t>
  </si>
  <si>
    <t>0000565/4/08/08/2021</t>
  </si>
  <si>
    <t>0000566/4/08/08/2021</t>
  </si>
  <si>
    <t>2023-07-31</t>
  </si>
  <si>
    <t>S0315211 - revise product info menjadi VEH/00010/V-020/HCPCTO/202307 HYUNDAI CRETA PRIMECVT TWO TONE pada SKD 0000162/4/03/12/2022</t>
  </si>
  <si>
    <t>S0315233</t>
  </si>
  <si>
    <t>Revise Agreement BAST Date #272482</t>
  </si>
  <si>
    <t>S0315233 - Revise Agreement BAST Date #272482</t>
  </si>
  <si>
    <t>BG1806Z</t>
  </si>
  <si>
    <t>RE: Service Request S0315113 RE: #Ticket DM Eform 267388</t>
  </si>
  <si>
    <t>Revisi data Suplier #272576</t>
  </si>
  <si>
    <t>S0315276</t>
  </si>
  <si>
    <t>Revise Supplier Data #272576</t>
  </si>
  <si>
    <t>S0315276 - Revise Supplier Data #272576</t>
  </si>
  <si>
    <t>Check double with</t>
  </si>
  <si>
    <t>#Tiket  Eform 272657</t>
  </si>
  <si>
    <t>Revisi start &amp; end periode, bast actual, dan tanggal bast di menu agreement #272734</t>
  </si>
  <si>
    <t>0000849/4/08/01/2023</t>
  </si>
  <si>
    <t>from Tb_SYS_NumberingFormat a</t>
  </si>
  <si>
    <t>join Tb_SYS_NumberingFormatDtl b</t>
  </si>
  <si>
    <t>on a.IdTb_SYS_NumberingFormat = b.IdTb_SYS_NumberingFormat</t>
  </si>
  <si>
    <t>where a.IdTb_OPL_Module = 2 -- SKD</t>
  </si>
  <si>
    <t>and b.IdTb_OPL_Branch = 9 -- JKN</t>
  </si>
  <si>
    <t>and b.Year = 2023;</t>
  </si>
  <si>
    <t>update Tb_SYS_NumberingFormatDtl</t>
  </si>
  <si>
    <t>LastNumber = 848</t>
  </si>
  <si>
    <t>where IdTb_SYS_NumberingFormatDtl = 41;</t>
  </si>
  <si>
    <t>S0315284</t>
  </si>
  <si>
    <t>RE: Service Request S0315284 RE: #Tiket  Eform 272657</t>
  </si>
  <si>
    <t>0000028/4/34/01/2023</t>
  </si>
  <si>
    <t>b.IdTb_MGT_UnitPrep,</t>
  </si>
  <si>
    <t>b.PONumber,</t>
  </si>
  <si>
    <t>b.BASTActualDate,</t>
  </si>
  <si>
    <t>b.RemarksSys RemarksSys2,</t>
  </si>
  <si>
    <t>PAK FAJAR</t>
  </si>
  <si>
    <r>
      <t>where a.ModelName like '%</t>
    </r>
    <r>
      <rPr>
        <b/>
        <sz val="11"/>
        <color rgb="FFFF0000"/>
        <rFont val="Consolas"/>
        <family val="3"/>
      </rPr>
      <t>CRETA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PRIME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CVT</t>
    </r>
    <r>
      <rPr>
        <sz val="11"/>
        <color theme="1"/>
        <rFont val="Consolas"/>
        <family val="3"/>
      </rPr>
      <t>%';</t>
    </r>
  </si>
  <si>
    <r>
      <t>--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.LeaseCategory, </t>
    </r>
    <r>
      <rPr>
        <i/>
        <sz val="11"/>
        <color rgb="FFFF0000"/>
        <rFont val="Consolas"/>
        <family val="3"/>
      </rPr>
      <t>opt</t>
    </r>
    <r>
      <rPr>
        <sz val="11"/>
        <color theme="1"/>
        <rFont val="Consolas"/>
        <family val="3"/>
      </rPr>
      <t>.ItemValuesName,</t>
    </r>
  </si>
  <si>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.IdOPLCalculation,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.OPLCalculationNumber,</t>
    </r>
  </si>
  <si>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.ProductCode,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.IdProduct,</t>
    </r>
  </si>
  <si>
    <r>
      <rPr>
        <i/>
        <sz val="11"/>
        <color rgb="FFFF0000"/>
        <rFont val="Consolas"/>
        <family val="3"/>
      </rPr>
      <t>prodCalc</t>
    </r>
    <r>
      <rPr>
        <sz val="11"/>
        <color theme="1"/>
        <rFont val="Consolas"/>
        <family val="3"/>
      </rPr>
      <t>.ModelName,</t>
    </r>
  </si>
  <si>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 xml:space="preserve">.ProductCode, </t>
    </r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>.ModelName,</t>
    </r>
  </si>
  <si>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.[Name],</t>
    </r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</si>
  <si>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a</t>
    </r>
  </si>
  <si>
    <r>
      <t xml:space="preserve">--left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b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</si>
  <si>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</si>
  <si>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c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</si>
  <si>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</si>
  <si>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d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</si>
  <si>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d</t>
    </r>
    <r>
      <rPr>
        <sz val="11"/>
        <color theme="1"/>
        <rFont val="Consolas"/>
        <family val="3"/>
      </rPr>
      <t>.IdOPLCalculation</t>
    </r>
  </si>
  <si>
    <r>
      <t xml:space="preserve">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</si>
  <si>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prodCalc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</si>
  <si>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.ProductCode = </t>
    </r>
    <r>
      <rPr>
        <i/>
        <sz val="11"/>
        <color rgb="FFFF0000"/>
        <rFont val="Consolas"/>
        <family val="3"/>
      </rPr>
      <t>prodCalc</t>
    </r>
    <r>
      <rPr>
        <sz val="11"/>
        <color theme="1"/>
        <rFont val="Consolas"/>
        <family val="3"/>
      </rPr>
      <t>.ProductCode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</si>
  <si>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prodSkd</t>
    </r>
  </si>
  <si>
    <r>
      <t xml:space="preserve">on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 xml:space="preserve">.IdProduct = </t>
    </r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</si>
  <si>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.OPLCalculationNumber =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>.OPLCalculationNumber</t>
    </r>
  </si>
  <si>
    <r>
      <t xml:space="preserve">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f</t>
    </r>
  </si>
  <si>
    <r>
      <t xml:space="preserve">on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 xml:space="preserve">.IdOPLQuotation =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.IdOPLQuotation</t>
    </r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</si>
  <si>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g</t>
    </r>
  </si>
  <si>
    <r>
      <t xml:space="preserve">--on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g</t>
    </r>
    <r>
      <rPr>
        <sz val="11"/>
        <color theme="1"/>
        <rFont val="Consolas"/>
        <family val="3"/>
      </rPr>
      <t>.IdTb_MKT_SKD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</si>
  <si>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opt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</si>
  <si>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.LeaseCategory = </t>
    </r>
    <r>
      <rPr>
        <i/>
        <sz val="11"/>
        <color rgb="FFFF0000"/>
        <rFont val="Consolas"/>
        <family val="3"/>
      </rPr>
      <t>opt</t>
    </r>
    <r>
      <rPr>
        <sz val="11"/>
        <color theme="1"/>
        <rFont val="Consolas"/>
        <family val="3"/>
      </rPr>
      <t>.IdOptionItemValue</t>
    </r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</si>
  <si>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skdDtl</t>
    </r>
  </si>
  <si>
    <r>
      <t xml:space="preserve">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.IdTb_MKT_SKD</t>
    </r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</si>
  <si>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0000162/4/03/12/2022</t>
    </r>
    <r>
      <rPr>
        <sz val="11"/>
        <color theme="1"/>
        <rFont val="Consolas"/>
        <family val="3"/>
      </rPr>
      <t>';</t>
    </r>
  </si>
  <si>
    <t>D:\OPERATION-OLS\CMDB-TICKETS\S0315211 - revise product info menjadi VEH00010V-020HCPCTO202307 HYUNDAI CRETA PRIMECVT TWO TONE pada SKD 0000162403122022</t>
  </si>
  <si>
    <t>1949</t>
  </si>
  <si>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 xml:space="preserve">.IdTb_MKT_SKD_Dtl,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.IdProduct,</t>
    </r>
  </si>
  <si>
    <t>select a.IdProduct, a.ProductCode,</t>
  </si>
  <si>
    <t>a.ModelName</t>
  </si>
  <si>
    <t>HYUNDAI CRETA PRIME CVT TWO TONE</t>
  </si>
  <si>
    <t>ProductCode = 'VEH/00010/V-020/HCPCTO/202307'</t>
  </si>
  <si>
    <t>where IdOPLCalculation = 9169;</t>
  </si>
  <si>
    <t>IdProduct = '1949',</t>
  </si>
  <si>
    <t>[Name] = 'HYUNDAI CRETA PRIME CVT TWO TONE'</t>
  </si>
  <si>
    <t>where IdTb_MKT_SKD_Dtl = 209330;</t>
  </si>
  <si>
    <t>RE: Service Request S0315211 created successfullyRE: DM OLSS : [Borwita] SKD 162 - 1 unit Hyundai Creta Surabaya #271246</t>
  </si>
  <si>
    <t>D:\OPERATION-OLS\CMDB-TICKETS\S0315233 - Revise Agreement BAST Date #272482</t>
  </si>
  <si>
    <r>
      <t>where a.AgreementNumber = '</t>
    </r>
    <r>
      <rPr>
        <b/>
        <sz val="11"/>
        <color rgb="FFFF0000"/>
        <rFont val="Consolas"/>
        <family val="3"/>
      </rPr>
      <t>0000028/4/34/01/2023</t>
    </r>
    <r>
      <rPr>
        <sz val="11"/>
        <color theme="1"/>
        <rFont val="Consolas"/>
        <family val="3"/>
      </rPr>
      <t>';</t>
    </r>
  </si>
  <si>
    <t>a.BASTDate, a.RemarksSys</t>
  </si>
  <si>
    <t>'0000565/4/08/08/2021',</t>
  </si>
  <si>
    <t>'0000566/4/08/08/2021'</t>
  </si>
  <si>
    <t>BASTDate = '2023-07-31',</t>
  </si>
  <si>
    <t>RemarksSys = case when RemarksSys is null then 'S0315233' else RemarksSys + '|S0315233' end</t>
  </si>
  <si>
    <t>where IdOPLAgreement in (2610, 2611);</t>
  </si>
  <si>
    <t>RE: Service Request S0315233 created successfullyRE: Revisi tanggal ending contract #272482</t>
  </si>
  <si>
    <t>2028-01-30</t>
  </si>
  <si>
    <t>StartPeriodDate = '2023-01-30',</t>
  </si>
  <si>
    <t>EndPeriodDate = '2028-01-30',</t>
  </si>
  <si>
    <t>BASTDate = '2023-01-30',</t>
  </si>
  <si>
    <t>RemarksSys = case when RemarksSys is null then '272734' else RemarksSys + '-272734' end</t>
  </si>
  <si>
    <t>where IdOPLAgreement = 4829;</t>
  </si>
  <si>
    <t>BASTActualDate = '2023-01-30',</t>
  </si>
  <si>
    <t>where IdTb_MGT_UnitPrep = 5625;</t>
  </si>
  <si>
    <r>
      <rPr>
        <b/>
        <sz val="11"/>
        <color rgb="FFFF0000"/>
        <rFont val="Calibri"/>
        <family val="2"/>
        <scheme val="minor"/>
      </rPr>
      <t>20230298</t>
    </r>
    <r>
      <rPr>
        <b/>
        <sz val="11"/>
        <color rgb="FF0000FF"/>
        <rFont val="Calibri"/>
        <family val="2"/>
        <scheme val="minor"/>
      </rPr>
      <t>WED</t>
    </r>
  </si>
  <si>
    <r>
      <t>where a.AgreementNumber = '</t>
    </r>
    <r>
      <rPr>
        <b/>
        <sz val="11"/>
        <color rgb="FFFF0000"/>
        <rFont val="Consolas"/>
        <family val="3"/>
      </rPr>
      <t>0000612/4/10/01/2023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</si>
  <si>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theme="1"/>
        <rFont val="Consolas"/>
        <family val="3"/>
      </rPr>
      <t>4919</t>
    </r>
    <r>
      <rPr>
        <sz val="11"/>
        <color theme="1"/>
        <rFont val="Consolas"/>
        <family val="3"/>
      </rPr>
      <t>;</t>
    </r>
  </si>
  <si>
    <r>
      <t xml:space="preserve">where IdTb_MGT_UnitPrep = </t>
    </r>
    <r>
      <rPr>
        <b/>
        <sz val="11"/>
        <color theme="1"/>
        <rFont val="Consolas"/>
        <family val="3"/>
      </rPr>
      <t>5718</t>
    </r>
    <r>
      <rPr>
        <sz val="11"/>
        <color theme="1"/>
        <rFont val="Consolas"/>
        <family val="3"/>
      </rPr>
      <t>;</t>
    </r>
  </si>
  <si>
    <t>Revisi Star&amp;end date kontrak #273069</t>
  </si>
  <si>
    <t>2022-10-01</t>
  </si>
  <si>
    <t>2022-09-02</t>
  </si>
  <si>
    <r>
      <rPr>
        <b/>
        <sz val="11"/>
        <color rgb="FFFF0000"/>
        <rFont val="Calibri"/>
        <family val="2"/>
        <scheme val="minor"/>
      </rPr>
      <t>20230210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</si>
  <si>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</si>
  <si>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</si>
  <si>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</si>
  <si>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20230213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</si>
  <si>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</si>
  <si>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</si>
  <si>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</si>
  <si>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20230214</t>
    </r>
    <r>
      <rPr>
        <b/>
        <sz val="11"/>
        <color rgb="FF0000FF"/>
        <rFont val="Calibri"/>
        <family val="2"/>
        <scheme val="minor"/>
      </rPr>
      <t>TUE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</si>
  <si>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</si>
  <si>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</si>
  <si>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20230215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</si>
  <si>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</si>
  <si>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</si>
  <si>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2023-02-16</t>
    </r>
    <r>
      <rPr>
        <sz val="11"/>
        <color theme="1"/>
        <rFont val="Consolas"/>
        <family val="3"/>
      </rPr>
      <t>'</t>
    </r>
  </si>
  <si>
    <t>STAGING INVOICE BORWITA BILLING 1183/4/01 FEBRUARI 2023</t>
  </si>
  <si>
    <t>RE: STAGING INVOICE BORWITA BILLING 1183/4/01 FEBRUARI 2023</t>
  </si>
  <si>
    <t>0000848/4/08/01/2023</t>
  </si>
  <si>
    <t>Revise Agreement Start &amp; End Period Date, BAST Date, and BAST Actual Date #272734</t>
  </si>
  <si>
    <t>S0315326</t>
  </si>
  <si>
    <t>Lia Clara</t>
  </si>
  <si>
    <t>272749 - delete skd olss</t>
  </si>
  <si>
    <t>S0315334</t>
  </si>
  <si>
    <t>Produced by Aryo Budi Dwi Prasetyo on February 9, 2023, 10:19 am</t>
  </si>
  <si>
    <t>Incidents: SDA_INCIDENTS_ASSIGNED (32 rows)</t>
  </si>
  <si>
    <t>S0315284 - #Tiket  Eform 272657 - Skip SKD Number</t>
  </si>
  <si>
    <t>#Tiket  Eform 272657 - Skip SKD Number</t>
  </si>
  <si>
    <t>D:\OPERATION-OLS\CMDB-TICKETS\S0315284 - #Tiket  Eform 272657 - Skip SKD Number</t>
  </si>
  <si>
    <t>RE: Update Data Keur (Unit - Unit PC)</t>
  </si>
  <si>
    <t>S0315404</t>
  </si>
  <si>
    <t>S0315404 - STAGING INVOICE BORWITA BILLING 1183/4/01 FEBRUARI 2023</t>
  </si>
  <si>
    <t>S0315445</t>
  </si>
  <si>
    <t>Revise Agreement Start &amp; End Period Date #273069</t>
  </si>
  <si>
    <t>S0315445 - Revise Agreement Start &amp; End Period Date #273069</t>
  </si>
  <si>
    <t>D:\OPERATION-OLS\CMDB-TICKETS\S0315445 - Revise Agreement Start &amp; End Period Date #273069</t>
  </si>
  <si>
    <t>where a.AgreementNumber = '0000751/4/08/08/2022';</t>
  </si>
  <si>
    <t>StartPeriodDate = '2022-10-01',</t>
  </si>
  <si>
    <t>EndPeriodDate = '2023-10-01',</t>
  </si>
  <si>
    <t>RemarksSys = case when RemarksSys is null then 'S0315445' else RemarksSys + '-S0315445' end</t>
  </si>
  <si>
    <t>where IdOPLAgreement = 4592;</t>
  </si>
  <si>
    <t>RE: Service Request S0315445 RE: Revisi Star&amp;end date kontrak #273069</t>
  </si>
  <si>
    <t>RE: 272749 -delete skd olss</t>
  </si>
  <si>
    <t>0000846/4/08/01/2023</t>
  </si>
  <si>
    <t>a.IdTb_MKT_SKD, a.SKDNo,</t>
  </si>
  <si>
    <t>where a.SKDNo = '0000846/4/08/01/2023';</t>
  </si>
  <si>
    <t>S0315339</t>
  </si>
  <si>
    <t>Delete SKD OLSS</t>
  </si>
  <si>
    <t>S0315339 - Delete SKD OLSS</t>
  </si>
  <si>
    <t>D:\OPERATION-OLS\CMDB-TICKETS\S0315339 - Delete SKD OLSS</t>
  </si>
  <si>
    <t>RemarksSys = 'S0315339'</t>
  </si>
  <si>
    <t>where IdTb_MKT_SKD = 5774;</t>
  </si>
  <si>
    <t>RE: Service Request S0315334  RE: 272749 -delete skd olss</t>
  </si>
  <si>
    <t>S0315326 - Revise Agreement Start &amp; End Period Date, BAST Date, and BAST Actual Date #272734</t>
  </si>
  <si>
    <t>RE: Service Request S0315326 RE: Revisi start &amp; end periode, bast actual, dan tanggal bast di menu agreement #272734</t>
  </si>
  <si>
    <t>SALAH NOMOR CANFIGURE…!!!</t>
  </si>
  <si>
    <t>Revisi warna #273516</t>
  </si>
  <si>
    <t>S0315510</t>
  </si>
  <si>
    <t>S0315510 - Revise Vehicle Color #273516</t>
  </si>
  <si>
    <t>Revise Vehicle Color #273516</t>
  </si>
  <si>
    <t>D:\OPERATION-OLS\CMDB-TICKETS\S0315510 - Revise Vehicle Color #273516</t>
  </si>
  <si>
    <t>0001222/4/01/01/2023</t>
  </si>
  <si>
    <t>c.PoliceNumber,</t>
  </si>
  <si>
    <t>c.RemarksSys</t>
  </si>
  <si>
    <t>where a.AgreementNumber = '0001222/4/01/01/2023'</t>
  </si>
  <si>
    <t>and c.PoliceNumber = 'B2087PZE';</t>
  </si>
  <si>
    <t>Colour = 'SILVER METALIC',</t>
  </si>
  <si>
    <t>RemarksSys = 'S0315510'</t>
  </si>
  <si>
    <t>where IdTb_OPL_Unit = 19428;</t>
  </si>
  <si>
    <t>RE: Service Request S0315510  RE: Revisi warna #273516</t>
  </si>
  <si>
    <t xml:space="preserve">Staging invoice Prorate gabungan LION EXPRESS. PT </t>
  </si>
  <si>
    <t>0001101/4/01/08/2022</t>
  </si>
  <si>
    <t>0000827/4/08/10/2022</t>
  </si>
  <si>
    <t>0000826/4/08/10/2022</t>
  </si>
  <si>
    <t>0000816/4/08/10/2022</t>
  </si>
  <si>
    <t>0000785/4/08/10/2022</t>
  </si>
  <si>
    <t>0000802/4/08/10/2022</t>
  </si>
  <si>
    <t>0000525/4/10/09/2022</t>
  </si>
  <si>
    <t>0000913/4/08/01/2023</t>
  </si>
  <si>
    <t>Produced by Aryo Budi Dwi Prasetyo on February 10, 2023, 7:59 am</t>
  </si>
  <si>
    <t>STAGING INVOICE PRORATE GABUNGAN PT. SICEPAT EKSPRES INDONESIA - JANUARI 2023</t>
  </si>
  <si>
    <t>S0315559</t>
  </si>
  <si>
    <t>S0315559 - STAGING INVOICE PRORATE GABUNGAN PT. SICEPAT EKSPRES INDONESIA - JANUARI 2023</t>
  </si>
  <si>
    <t>Double SKD Number - OLSS</t>
  </si>
  <si>
    <t>0000849/4/08/02/2023</t>
  </si>
  <si>
    <t>0000850/4/08/02/2023</t>
  </si>
  <si>
    <t>EndPeriodDate = '2023-03-31'</t>
  </si>
  <si>
    <t>0000431/4/01/01/2020</t>
  </si>
  <si>
    <t>0000432/4/01/01/2020</t>
  </si>
  <si>
    <t>S0315561</t>
  </si>
  <si>
    <t>S0315561 - Double SKD Number - OLSS</t>
  </si>
  <si>
    <t>RE: STAGING INVOICE PRORATE GABUNGAN PT. SICEPAT EKSPRES INDONESIA - JANUARI 2023</t>
  </si>
  <si>
    <t>00047/DSF/INV/4/01/2023</t>
  </si>
  <si>
    <t>where a.invoicenoinstalment = '00047/DSF/INV/4/01/2023'</t>
  </si>
  <si>
    <t>order by a.agreementnumber, a.endperiod;</t>
  </si>
  <si>
    <t>Service Request S0315559 - RE: STAGING INVOICE PRORATE GABUNGAN PT. SICEPAT EKSPRES INDONESIA - JANUARI 2023</t>
  </si>
  <si>
    <t xml:space="preserve">RE: Staging invoice Prorate gabungan LION EXPRESS. PT </t>
  </si>
  <si>
    <t>00048/DSF/INV/4/01/2023</t>
  </si>
  <si>
    <t>where a.invoicenoinstalment = '00048/DSF/INV/4/01/2023'</t>
  </si>
  <si>
    <t>Request perubahan nilai dan dapat dijadikan dalam satu manage report</t>
  </si>
  <si>
    <t>273779</t>
  </si>
  <si>
    <t xml:space="preserve">Request perubahan nilai memo 00014/COP/22/2023 </t>
  </si>
  <si>
    <t>273782</t>
  </si>
  <si>
    <t>Revisi Bulan BAST Actual # 273785</t>
  </si>
  <si>
    <t>S0315603</t>
  </si>
  <si>
    <t>S0315603 - Revisi Bulan BAST Actual # 273785</t>
  </si>
  <si>
    <t>D:\OPERATION-OLS\CMDB-TICKETS\S0315603 - Revisi Bulan BAST Actual # 273785</t>
  </si>
  <si>
    <t>#Tiket  Eform 273779</t>
  </si>
  <si>
    <t>#Tiket  Eform 273782</t>
  </si>
  <si>
    <t>S0315614</t>
  </si>
  <si>
    <t>Request Perubahan Nilai dan Dijadikan dalam Satu Manage Report #273779</t>
  </si>
  <si>
    <t>S0315614 - Request Perubahan Nilai dan Dijadikan dalam Satu Manage Report #273779</t>
  </si>
  <si>
    <t>S0315615</t>
  </si>
  <si>
    <t>insert into Tb_BIL_CustomerMerge (IdCustomer, IsDelete, CreatedDate, CreatedBy)</t>
  </si>
  <si>
    <t>select a.IdCustomer, 0, getdate(), 'SYSTEM'</t>
  </si>
  <si>
    <t>where a.IdCustomer = 189093;</t>
  </si>
  <si>
    <t>D:\OPERATION-OLS\CMDB-TICKETS\S0315614 - Request Perubahan Nilai dan Dijadikan dalam Satu Manage Report #273779</t>
  </si>
  <si>
    <t>00010/COP/18/2023</t>
  </si>
  <si>
    <t>00011/COP/19/2023</t>
  </si>
  <si>
    <t>00013/COP/21/2023</t>
  </si>
  <si>
    <t>Request Perubahan Nilai Memo 00014/COP/22/2023 #273782</t>
  </si>
  <si>
    <t>S0315617</t>
  </si>
  <si>
    <t>mohon dibantu diubah nilai no memo 00014/COP/22/2023 menjadi 97.569.000</t>
  </si>
  <si>
    <t>S0315617 - mohon dibantu diubah nilai no memo 00014/COP/22/2023 menjadi 97.569.000</t>
  </si>
  <si>
    <t>Check &amp; double with Ticket:</t>
  </si>
  <si>
    <t>S0315615 - Request Perubahan Nilai Memo 00014/COP/22/2023 #273782</t>
  </si>
  <si>
    <t>S0315656</t>
  </si>
  <si>
    <t>select a.* from Supplier a where a.SupplierCode = 'S000311'</t>
  </si>
  <si>
    <t>where a.SKDNo = '0000803/4/08/11/2022';</t>
  </si>
  <si>
    <t>Discuss with Pak Revin, Pak Haris, &amp; Bu Nur Kholiza</t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</si>
  <si>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MemoNumber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5" tint="-0.249977111117893"/>
        <rFont val="Consolas"/>
        <family val="3"/>
      </rPr>
      <t>00013/COP/21/2023</t>
    </r>
    <r>
      <rPr>
        <sz val="11"/>
        <color theme="1"/>
        <rFont val="Consolas"/>
        <family val="3"/>
      </rPr>
      <t>';</t>
    </r>
  </si>
  <si>
    <t>75,323,591</t>
  </si>
  <si>
    <t>97,569,000</t>
  </si>
  <si>
    <t>00014/COP/22/2023</t>
  </si>
  <si>
    <t>0000163/4/04/12/2022</t>
  </si>
  <si>
    <r>
      <t>where a.AgreementNumber = '</t>
    </r>
    <r>
      <rPr>
        <b/>
        <sz val="11"/>
        <color rgb="FFFF0000"/>
        <rFont val="Consolas"/>
        <family val="3"/>
      </rPr>
      <t>0000163/4/04/12/2022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</si>
  <si>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theme="1"/>
        <rFont val="Consolas"/>
        <family val="3"/>
      </rPr>
      <t>4746</t>
    </r>
    <r>
      <rPr>
        <sz val="11"/>
        <color theme="1"/>
        <rFont val="Consolas"/>
        <family val="3"/>
      </rPr>
      <t>;</t>
    </r>
  </si>
  <si>
    <r>
      <t xml:space="preserve">where IdTb_MGT_UnitPrep = </t>
    </r>
    <r>
      <rPr>
        <b/>
        <sz val="11"/>
        <color theme="1"/>
        <rFont val="Consolas"/>
        <family val="3"/>
      </rPr>
      <t>5492</t>
    </r>
    <r>
      <rPr>
        <sz val="11"/>
        <color theme="1"/>
        <rFont val="Consolas"/>
        <family val="3"/>
      </rPr>
      <t>;</t>
    </r>
  </si>
  <si>
    <t>--StartPeriodDate = '2023-01-30',</t>
  </si>
  <si>
    <t>--EndPeriodDate = '2028-01-30',</t>
  </si>
  <si>
    <t>BASTDate = '2023-01-31',</t>
  </si>
  <si>
    <t>BASTActualDate = '2023-01-31',</t>
  </si>
  <si>
    <t>RemarksSys = case when RemarksSys is null then 'S0315603' else RemarksSys + '-S0315603' end</t>
  </si>
  <si>
    <t>Produced by Aryo Budi Dwi Prasetyo on February 13, 2023, 8:07 am</t>
  </si>
  <si>
    <r>
      <rPr>
        <b/>
        <sz val="11"/>
        <color rgb="FFFF0000"/>
        <rFont val="Calibri"/>
        <family val="2"/>
        <scheme val="minor"/>
      </rPr>
      <t>20230216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</si>
  <si>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</si>
  <si>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</si>
  <si>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</si>
  <si>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20230217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</si>
  <si>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</si>
  <si>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</si>
  <si>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</si>
  <si>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20230220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</si>
  <si>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</si>
  <si>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</si>
  <si>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2023-02-21</t>
    </r>
    <r>
      <rPr>
        <sz val="11"/>
        <color theme="1"/>
        <rFont val="Consolas"/>
        <family val="3"/>
      </rPr>
      <t>'</t>
    </r>
  </si>
  <si>
    <t>Revisi no skd karena double #274128</t>
  </si>
  <si>
    <t>S0316606</t>
  </si>
  <si>
    <t>Revise SKD Number #274128</t>
  </si>
  <si>
    <t>S0316606 - Revise SKD Number #274128</t>
  </si>
  <si>
    <t>D:\OPERATION-OLS\CMDB-TICKETS\S0316606 - Revise SKD Number #274128</t>
  </si>
  <si>
    <t>and b.Year = 2023; -- 857</t>
  </si>
  <si>
    <t>where a.IdTb_MKT_SKD = 5791;</t>
  </si>
  <si>
    <t>LastNumber = 858</t>
  </si>
  <si>
    <t>SKDNo = '0000858/4/08/02/2023',</t>
  </si>
  <si>
    <t>RemarksSys = 'S0316606'</t>
  </si>
  <si>
    <t>where IdTb_MKT_SKD = 5791;</t>
  </si>
  <si>
    <t>RE: Service Request S0316606 RE: Revisi no skd karena double #274128</t>
  </si>
  <si>
    <t>0000858/4/08/02/2023</t>
  </si>
  <si>
    <t>ß</t>
  </si>
  <si>
    <t>'0000850/4/08/02/2023',</t>
  </si>
  <si>
    <t>'0000858/4/08/02/2023'</t>
  </si>
  <si>
    <t>RemarksSys = case when RemarksSys is null then 'S0316606' else RemarksSys + '-S0316606' end</t>
  </si>
  <si>
    <t>where IdTb_MKT_SKD = 5788;</t>
  </si>
  <si>
    <t>SKDNo = '0000850/4/08/02/2023',</t>
  </si>
  <si>
    <t>RE: Service Request S0315603 created successfullyRE: Revisi Bulan BAST Actual # 273785</t>
  </si>
  <si>
    <t>Revise Invocie</t>
  </si>
  <si>
    <t>REVISI INVOICE PT. RESTU LANGGENG SEJAHTERA 0000170/4/03/01/2023</t>
  </si>
  <si>
    <t>0000170/4/03/01/2023</t>
  </si>
  <si>
    <t>AgreementDate</t>
  </si>
  <si>
    <t>'0000170/4/03/01/2023'</t>
  </si>
  <si>
    <t>MonthlyInstallmentAmount = 5300000</t>
  </si>
  <si>
    <t>where IdOPLAgreement = 4700</t>
  </si>
  <si>
    <t>RE: REVISI INVOICE PT. RESTU LANGGENG SEJAHTERA 0000170/4/03/01/2023</t>
  </si>
  <si>
    <t>REVISI INVOICE KECANTIKAN FARRA KOSMETIK INDONESIA. PT</t>
  </si>
  <si>
    <t>0000846/4/08/10/2022</t>
  </si>
  <si>
    <t>RE: REVISI INVOICE KECANTIKAN FARRA KOSMETIK INDONESIA. PT</t>
  </si>
  <si>
    <t>#Ticket Eform 274150</t>
  </si>
  <si>
    <t>#Ticket Eform 274157</t>
  </si>
  <si>
    <t>0000853/4/08/02/2023</t>
  </si>
  <si>
    <t>0000854/4/08/02/2023</t>
  </si>
  <si>
    <t>0000855/4/08/02/2023</t>
  </si>
  <si>
    <t>S0316644</t>
  </si>
  <si>
    <t>S0316647</t>
  </si>
  <si>
    <t>Revisi no skd #274323</t>
  </si>
  <si>
    <t>0000852/4/08/02/2023</t>
  </si>
  <si>
    <t>S0316655</t>
  </si>
  <si>
    <t>#Ticket Eform 274150 - Revise Quantity in SKD</t>
  </si>
  <si>
    <t>S0316644 - #Ticket Eform 274150 - Revise Quantity in SKD</t>
  </si>
  <si>
    <t>#Ticket Eform 274157 - Revise Quantity in SKD</t>
  </si>
  <si>
    <t>S0316647 - #Ticket Eform 274157 - Revise Quantity in SKD</t>
  </si>
  <si>
    <t>Revise SKD Number #274323</t>
  </si>
  <si>
    <t>S0316655 - Revise SKD Number #274323</t>
  </si>
  <si>
    <t>select a.IdTb_DIS_AssetSelling,</t>
  </si>
  <si>
    <t>a.DisposalNumber, a.MemoNumber,</t>
  </si>
  <si>
    <t>a.MemoType</t>
  </si>
  <si>
    <t>where a.MemoNumber in (</t>
  </si>
  <si>
    <t>'00010/COP/18/2023',</t>
  </si>
  <si>
    <t>'00011/COP/19/2023',</t>
  </si>
  <si>
    <t>'00013/COP/21/2023'</t>
  </si>
  <si>
    <t>where IdTb_DIS_AssetSelling in (</t>
  </si>
  <si>
    <t>1148,</t>
  </si>
  <si>
    <t>1149,</t>
  </si>
  <si>
    <t>1151</t>
  </si>
  <si>
    <t>MemoType = 'AUC' -- COP</t>
  </si>
  <si>
    <t>001/RPT00010/COP/18/2023</t>
  </si>
  <si>
    <t>select c.IdTb_DIS_Buyers, c.OfferPriceAmount</t>
  </si>
  <si>
    <t>where a.MemoNumber = '00013/COP/21/2023';</t>
  </si>
  <si>
    <t>update Tb_DIS_Buyers</t>
  </si>
  <si>
    <t>OfferPriceAmount = 67859091 -- 73209091</t>
  </si>
  <si>
    <t>where IdTb_DIS_Buyers = 3097;</t>
  </si>
  <si>
    <t>D:\OPERATION-OLS\CMDB-TICKETS\S0315615 - Request Perubahan Nilai Memo 00014COP222023 #273782</t>
  </si>
  <si>
    <t>Revisi Kondisi Unit #274417</t>
  </si>
  <si>
    <t>REVISI DATA NILAI PELUNASAN</t>
  </si>
  <si>
    <t>274432</t>
  </si>
  <si>
    <t>S0316704</t>
  </si>
  <si>
    <t>where a.MemoNumber = '00014/COP/22/2023';</t>
  </si>
  <si>
    <t>OfferPriceAmount = 97569000.00 * 100 / 111 -- 105600000.00</t>
  </si>
  <si>
    <t>where IdTb_DIS_Buyers = 3098;</t>
  </si>
  <si>
    <t xml:space="preserve">RE: Service Request S0315615 created successfullyRE: Request perubahan nilai memo 00014/COP/22/2023 </t>
  </si>
  <si>
    <t>select a.SKDNo,</t>
  </si>
  <si>
    <t>b.*</t>
  </si>
  <si>
    <t>'0000853/4/08/02/2023',</t>
  </si>
  <si>
    <t>'0000854/4/08/02/2023',</t>
  </si>
  <si>
    <t>'0000855/4/08/02/2023'</t>
  </si>
  <si>
    <t>D:\OPERATION-OLS\CMDB-TICKETS\S0316644 - #Ticket Eform 274150 - Revise Quantity in SKD</t>
  </si>
  <si>
    <t>and b.[Type] &lt;&gt; 'Unit'</t>
  </si>
  <si>
    <t>RemarksSys = case when RemarksSys is null then 'S0316644' else RemarksSys + '-S0316644' end</t>
  </si>
  <si>
    <t>209525,</t>
  </si>
  <si>
    <t>209527,</t>
  </si>
  <si>
    <t>RE: Service Request S0316644 RE: #Ticket Eform 274150</t>
  </si>
  <si>
    <t>S0316704 - Revisi Kondisi Unit #274417</t>
  </si>
  <si>
    <t>RE: Service Request S0315614 created successfullyRE: Request perubahan nilai dan dapat dijadikan dalam satu manage report</t>
  </si>
  <si>
    <t>RemarksSys = case when RemarksSys is null then 'S0316655' else RemarksSys + '-S0316655' end</t>
  </si>
  <si>
    <r>
      <t>SKDNo = '</t>
    </r>
    <r>
      <rPr>
        <b/>
        <sz val="11"/>
        <color rgb="FFFF0000"/>
        <rFont val="Consolas"/>
        <family val="3"/>
      </rPr>
      <t>0000852/4/08/02/2023</t>
    </r>
    <r>
      <rPr>
        <sz val="11"/>
        <color theme="1"/>
        <rFont val="Consolas"/>
        <family val="3"/>
      </rPr>
      <t>',</t>
    </r>
  </si>
  <si>
    <r>
      <t xml:space="preserve">where IdTb_MKT_SKD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</si>
  <si>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t>0000509/4/10/01/2023</t>
  </si>
  <si>
    <t>0000608/4/10/01/2023</t>
  </si>
  <si>
    <t>Used</t>
  </si>
  <si>
    <t>Produced by Aryo Budi Dwi Prasetyo on February 14, 2023, 9:15 am</t>
  </si>
  <si>
    <t>Anggi Apriliana</t>
  </si>
  <si>
    <t>#Ticket Eform 274432</t>
  </si>
  <si>
    <t>#Ticket Eform 274476</t>
  </si>
  <si>
    <t>S0316710</t>
  </si>
  <si>
    <t>S0316710 - #Ticket DM Eform 271325 - Revise Unit/Vehicle Data</t>
  </si>
  <si>
    <t>#Ticket DM Eform 271325 - Revise Unit/Vehicle Data</t>
  </si>
  <si>
    <t>S0316714</t>
  </si>
  <si>
    <t>#Ticket Eform 274476 - Revise Quantity in SKD</t>
  </si>
  <si>
    <t>S0316714 - #Ticket Eform 274476 - Revise Quantity in SKD</t>
  </si>
  <si>
    <t>S0316715</t>
  </si>
  <si>
    <t>S0316715 - #Ticket Eform 274432 - Revise To Be Paid on Memo</t>
  </si>
  <si>
    <t>#Ticket Eform 274432 - Revise To Be Paid on Memo</t>
  </si>
  <si>
    <t>D:\OPERATION-OLS\CMDB-TICKETS\S0316655 - Revise SKD Number #274323</t>
  </si>
  <si>
    <r>
      <t>'</t>
    </r>
    <r>
      <rPr>
        <b/>
        <sz val="11"/>
        <color rgb="FFFF0000"/>
        <rFont val="Consolas"/>
        <family val="3"/>
      </rPr>
      <t>0000849/4/08/02/2023</t>
    </r>
    <r>
      <rPr>
        <sz val="11"/>
        <color theme="1"/>
        <rFont val="Consolas"/>
        <family val="3"/>
      </rPr>
      <t>'</t>
    </r>
  </si>
  <si>
    <t>on a.IdCustomer = cust.IdCustomer</t>
  </si>
  <si>
    <t>or a.CustomerCode = cust.CustomerCode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</si>
  <si>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0000849/4/08/02/2023</t>
    </r>
    <r>
      <rPr>
        <sz val="11"/>
        <color theme="1"/>
        <rFont val="Consolas"/>
        <family val="3"/>
      </rPr>
      <t>';</t>
    </r>
  </si>
  <si>
    <t>a.CustomerCode, cust.CustomerName,</t>
  </si>
  <si>
    <t>f.IdTb_MKT_SKD, f.SKDNo,</t>
  </si>
  <si>
    <t>SKDNo = '0000852/4/08/02/2023',</t>
  </si>
  <si>
    <t>where IdTb_MKT_SKD = 5790;</t>
  </si>
  <si>
    <t>RE: Service Request S0316655 RE: Revisi no skd #274323</t>
  </si>
  <si>
    <t>STAGING KONTRAK LATE DISBURSE 1232/4/01 30 JANUARI 2023</t>
  </si>
  <si>
    <t>1232/4/01</t>
  </si>
  <si>
    <t>S0316716</t>
  </si>
  <si>
    <t>Revisi Data Nilai Pelunasan #274432</t>
  </si>
  <si>
    <r>
      <t>where f.SKDNo = '</t>
    </r>
    <r>
      <rPr>
        <b/>
        <sz val="11"/>
        <color rgb="FFFF0000"/>
        <rFont val="Consolas"/>
        <family val="3"/>
      </rPr>
      <t>0000509/4/10/01/2023</t>
    </r>
    <r>
      <rPr>
        <sz val="11"/>
        <color theme="1"/>
        <rFont val="Consolas"/>
        <family val="3"/>
      </rPr>
      <t>';</t>
    </r>
  </si>
  <si>
    <t>D:\OPERATION-OLS\CMDB-TICKETS\S0316704 - Revisi Kondisi Unit #274417</t>
  </si>
  <si>
    <t>Revisi unit gts #274655</t>
  </si>
  <si>
    <r>
      <t xml:space="preserve">where IdOPLCalculation = </t>
    </r>
    <r>
      <rPr>
        <b/>
        <sz val="11"/>
        <color rgb="FFFF0000"/>
        <rFont val="Consolas"/>
        <family val="3"/>
      </rPr>
      <t>9240</t>
    </r>
    <r>
      <rPr>
        <sz val="11"/>
        <color theme="1"/>
        <rFont val="Consolas"/>
        <family val="3"/>
      </rPr>
      <t>;</t>
    </r>
  </si>
  <si>
    <t>RE: Service Request S0316704 RE: Revisi Kondisi Unit #274417</t>
  </si>
  <si>
    <t>0053064/1/02/12/2022</t>
  </si>
  <si>
    <t>RE: Service Request S0316710 RE: #Ticket DM Eform 271325</t>
  </si>
  <si>
    <t>MHMFN61GMNK0000056</t>
  </si>
  <si>
    <t>00128/COP/10/2022</t>
  </si>
  <si>
    <t>185,925,000</t>
  </si>
  <si>
    <t>where a.MemoNumber = '00128/COP/10/2022';</t>
  </si>
  <si>
    <t>OfferPriceAmount = 185925000.00 * 100 / 111 -- 147450000.00</t>
  </si>
  <si>
    <t>where IdTb_DIS_Buyers = 2952;</t>
  </si>
  <si>
    <t>S0316716 - Revisi Data Nilai Pelunasan #274432</t>
  </si>
  <si>
    <t>D:\OPERATION-OLS\CMDB-TICKETS\S0316714 - #Ticket Eform 274476 - Revise Quantity in SKD</t>
  </si>
  <si>
    <t>where a.SKDNo = '0000853/4/08/02/2023'</t>
  </si>
  <si>
    <t>and b.[Type] &lt;&gt; 'Unit';</t>
  </si>
  <si>
    <t>Tb_MKT_SKD_Dtl</t>
  </si>
  <si>
    <t>RemarksSys = case when RemarksSys is null then 'S0316714' else RemarksSys + '-S0316714' end</t>
  </si>
  <si>
    <t>where IdTb_MKT_SKD = 209525;</t>
  </si>
  <si>
    <t>RE: Service Request S0316714 RE: #Ticket Eform 274476</t>
  </si>
  <si>
    <t>D:\OPERATION-OLS\CMDB-TICKETS\S0316715 - #Ticket Eform 274432 - Revise To Be Paid on Memo</t>
  </si>
  <si>
    <t>RE: Service Request S0316715 RE: #Ticket Eform 274432</t>
  </si>
  <si>
    <t>S0316753</t>
  </si>
  <si>
    <t>Revise Unit Quantity in SKD #274616</t>
  </si>
  <si>
    <t>S0316753 - Revise Unit Quantity in SKD #274616</t>
  </si>
  <si>
    <t>S0316754</t>
  </si>
  <si>
    <t>Revise Unit GTS #274655</t>
  </si>
  <si>
    <t>S0316754 - Revise Unit GTS #274655</t>
  </si>
  <si>
    <t>0001099/4/01/07/2022</t>
  </si>
  <si>
    <t>44514/INV/JKC/01/2023</t>
  </si>
  <si>
    <t>44515/INV/JKC/02/2023</t>
  </si>
  <si>
    <t>0001105/4/01/08/2022</t>
  </si>
  <si>
    <t>Noka : MK2NCLPATNJ001194</t>
  </si>
  <si>
    <t>Nosin : 4A91KAY6364</t>
  </si>
  <si>
    <t>Nopol : B2897POX  </t>
  </si>
  <si>
    <t>0001106/4/01/08/2022</t>
  </si>
  <si>
    <t>Noka : MK2NCLPATNJ001252</t>
  </si>
  <si>
    <t>Nosin : 4A91KAY9477</t>
  </si>
  <si>
    <t>Nopol : B2895POX </t>
  </si>
  <si>
    <t>0001107/4/01/08/2022</t>
  </si>
  <si>
    <t>Noka : MK2NCLPATNJ001348</t>
  </si>
  <si>
    <t>Nosin : 4A91KBC7755</t>
  </si>
  <si>
    <t>Nopol : B2669PZC</t>
  </si>
  <si>
    <t>RE: STAGING KONTRAK LATE DISBURSE 1232/4/01 30 JANUARI 2023</t>
  </si>
  <si>
    <t>b.IdTb_MKT_SKD_Dtl,</t>
  </si>
  <si>
    <t>b.[Name], b.Qty,</t>
  </si>
  <si>
    <t>b.IdProduct,</t>
  </si>
  <si>
    <t>c.ModelName</t>
  </si>
  <si>
    <t>on b.IdProduct = c.IdProduct -- 1777</t>
  </si>
  <si>
    <t>where a.SKDNo = '0001099/4/01/07/2022';</t>
  </si>
  <si>
    <t>44605/INV/JKC/01/2023</t>
  </si>
  <si>
    <t>where a.invoicenoinstalment = '44605/INV/JKC/01/2023';</t>
  </si>
  <si>
    <t>Melda Novika Sari</t>
  </si>
  <si>
    <t>Produced by Aryo Budi Dwi Prasetyo on February 15, 2023, 9:08 am</t>
  </si>
  <si>
    <t>Incidents: SDA_INCIDENTS_ASSIGNED (23 rows)</t>
  </si>
  <si>
    <t>S0316916</t>
  </si>
  <si>
    <t>Staging Invoice Prorate PT. JAYA EKSPRESS TRANSINDO (JANUARI 2023)</t>
  </si>
  <si>
    <t>[URGENT] STAGING INVOICE PRORATE PT. JAYA EKSPRESS TRANSINDO (JANUARI 2023)</t>
  </si>
  <si>
    <t>0000460/4/10/04/2022</t>
  </si>
  <si>
    <t>44909/INV/JKS/01/2023</t>
  </si>
  <si>
    <t>0000461/4/10/04/2022</t>
  </si>
  <si>
    <t>44908/INV/JKS/01/2023</t>
  </si>
  <si>
    <t>0000462/4/10/04/2022</t>
  </si>
  <si>
    <t>44910/INV/JKS/01/2023</t>
  </si>
  <si>
    <t>0000518/4/10/08/2022</t>
  </si>
  <si>
    <t>44911/INV/JKS/01/2023</t>
  </si>
  <si>
    <t>0000545/4/10/10/2022</t>
  </si>
  <si>
    <t>44912/INV/JKS/01/2023</t>
  </si>
  <si>
    <t>RE: [URGENT] STAGING INVOICE PRORATE PT. JAYA EKSPRESS TRANSINDO (JANUARI 2023)</t>
  </si>
  <si>
    <t>0000021/4/38/01/2023</t>
  </si>
  <si>
    <t>MHKB3BA1JGK036437GS</t>
  </si>
  <si>
    <t>K3MG69949GS</t>
  </si>
  <si>
    <t>B9114PCLGS</t>
  </si>
  <si>
    <t>MHKP3BA1JNK180670</t>
  </si>
  <si>
    <t>K3MJ30651</t>
  </si>
  <si>
    <t>B9496PCU</t>
  </si>
  <si>
    <t>0000021/4/38/12/2022</t>
  </si>
  <si>
    <t>RE: Service Request S0316754 RE: Revisi unit gts #274655</t>
  </si>
  <si>
    <t>IdProduct = 1777, -- 1266</t>
  </si>
  <si>
    <t>[Name] = 'NEW XPANDER 1.5L SPORT-L (4X2) CVT',</t>
  </si>
  <si>
    <t>Qty = 3,</t>
  </si>
  <si>
    <t>RemarksSys = case when RemarksSys is null then 'S0316753' else RemarksSys + '-S0316753' end</t>
  </si>
  <si>
    <t>where IdTb_MKT_SKD_Dtl = 206675;</t>
  </si>
  <si>
    <t>RE: Service Request S0316753 RE: Revisi quantity unit #274616</t>
  </si>
  <si>
    <t>a.ProductCode, d.ModelName</t>
  </si>
  <si>
    <t>where c.SKDNo = '0001099/4/01/07/2022';</t>
  </si>
  <si>
    <t>REVISI contract periode, bast actual, tanggal bast di agreement #276121</t>
  </si>
  <si>
    <t>S0316891</t>
  </si>
  <si>
    <t>Revise Agreement Period, Agreement BAST Date, &amp; BAST Actual Date #276121</t>
  </si>
  <si>
    <t>S0316891 - Revise Agreement Period, Agreement BAST Date, &amp; BAST Actual Date #276121</t>
  </si>
  <si>
    <t>Revisi Noka, Nosin, Nopol, Data unit, Tahun #276244</t>
  </si>
  <si>
    <t>Revisi Tipe unit kedaraan suryapatih #276244</t>
  </si>
  <si>
    <t>D:\OPERATION-OLS\CMDB-TICKETS\S0316891 - Revise Agreement Period, Agreement BAST Date, &amp; BAST Actual Date #276121</t>
  </si>
  <si>
    <t>S0316940</t>
  </si>
  <si>
    <t>Revise Unit Chassis, Engine, &amp; Police Number #276244</t>
  </si>
  <si>
    <t>S0316940 - Revise Unit Chassis, Engine, &amp; Police Number #276244</t>
  </si>
  <si>
    <t>2023-01-04</t>
  </si>
  <si>
    <r>
      <t>where a.AgreementNumber = '</t>
    </r>
    <r>
      <rPr>
        <b/>
        <sz val="11"/>
        <color rgb="FFFF0000"/>
        <rFont val="Consolas"/>
        <family val="3"/>
      </rPr>
      <t>0001184/4/01/11/2022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</si>
  <si>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S0316891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-S0316891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</si>
  <si>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2023-01-04</t>
    </r>
    <r>
      <rPr>
        <sz val="11"/>
        <color theme="1"/>
        <rFont val="Consolas"/>
        <family val="3"/>
      </rPr>
      <t>',</t>
    </r>
  </si>
  <si>
    <t>2024-01-14</t>
  </si>
  <si>
    <r>
      <t>BASTActualDate = '</t>
    </r>
    <r>
      <rPr>
        <b/>
        <sz val="11"/>
        <color theme="1"/>
        <rFont val="Consolas"/>
        <family val="3"/>
      </rPr>
      <t>2024-01-14</t>
    </r>
    <r>
      <rPr>
        <sz val="11"/>
        <color theme="1"/>
        <rFont val="Consolas"/>
        <family val="3"/>
      </rPr>
      <t>',</t>
    </r>
  </si>
  <si>
    <r>
      <t>EndPeriodDate = '</t>
    </r>
    <r>
      <rPr>
        <b/>
        <sz val="11"/>
        <color theme="1"/>
        <rFont val="Consolas"/>
        <family val="3"/>
      </rPr>
      <t>2024-01-14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</si>
  <si>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theme="1"/>
        <rFont val="Consolas"/>
        <family val="3"/>
      </rPr>
      <t>4710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</si>
  <si>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2024-01-14</t>
    </r>
    <r>
      <rPr>
        <sz val="11"/>
        <color theme="1"/>
        <rFont val="Consolas"/>
        <family val="3"/>
      </rPr>
      <t>',</t>
    </r>
  </si>
  <si>
    <r>
      <t>where IdTb_MGT_UnitPrep in (</t>
    </r>
    <r>
      <rPr>
        <b/>
        <sz val="11"/>
        <color theme="1"/>
        <rFont val="Consolas"/>
        <family val="3"/>
      </rPr>
      <t>5635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5636</t>
    </r>
    <r>
      <rPr>
        <sz val="11"/>
        <color theme="1"/>
        <rFont val="Consolas"/>
        <family val="3"/>
      </rPr>
      <t>);</t>
    </r>
  </si>
  <si>
    <t>RE: Service Request S0316891 RE: REVISI contract periode, bast actual, tanggal bast di agreement #276121</t>
  </si>
  <si>
    <t>S0316916 - Staging Invoice Prorate PT. JAYA EKSPRESS TRANSINDO (JANUARI 2023)</t>
  </si>
  <si>
    <t>00031/OCN/01/01/2023</t>
  </si>
  <si>
    <r>
      <t>where a.OPLCalculationNumber = '</t>
    </r>
    <r>
      <rPr>
        <b/>
        <sz val="11"/>
        <color rgb="FFFF0000"/>
        <rFont val="Consolas"/>
        <family val="3"/>
      </rPr>
      <t>00031/OCN/01/01/2023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</si>
  <si>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9250</t>
    </r>
    <r>
      <rPr>
        <sz val="11"/>
        <color theme="1"/>
        <rFont val="Consolas"/>
        <family val="3"/>
      </rPr>
      <t>;</t>
    </r>
  </si>
  <si>
    <t>Request Bu Rahellia &amp; Pak Reyhan</t>
  </si>
  <si>
    <t>select a.* from [User] a where a.IdUser in (207, 282);</t>
  </si>
  <si>
    <t>select a.* from Tb_OPL_Employee a where a.IdUser in (207, 282);</t>
  </si>
  <si>
    <t>select a.* from UserBranch a where a.IdUser in (207, 282);</t>
  </si>
  <si>
    <t>update Tb_OPL_Employee</t>
  </si>
  <si>
    <t>IdTb_OPL_JobTitles = 16 -- 1</t>
  </si>
  <si>
    <t>where IdTb_OPL_Employee = 2111;</t>
  </si>
  <si>
    <t>Revisi tanggal kontrak #276450</t>
  </si>
  <si>
    <t>Produced by Aryo Budi Dwi Prasetyo on February 16, 2023, 9:18 am</t>
  </si>
  <si>
    <t>S0316974</t>
  </si>
  <si>
    <t>S0316974 - Revise Agreement Date #276450</t>
  </si>
  <si>
    <t>Revise Agreement Date #276450</t>
  </si>
  <si>
    <t>Revisi end contract #276483</t>
  </si>
  <si>
    <t>D:\OPERATION-OLS\CMDB-TICKETS\S0316940 - Revise Unit Chassis, Engine, &amp; Police Number #276244</t>
  </si>
  <si>
    <t>0001141/4/01/09/2022</t>
  </si>
  <si>
    <t>0001142/4/01/09/2022</t>
  </si>
  <si>
    <t>MHMFE71P1DK044048GS</t>
  </si>
  <si>
    <t>MHCNHR55EEJ061077</t>
  </si>
  <si>
    <t>MHCNHR55EGJ068713</t>
  </si>
  <si>
    <t>MHCNHR55EEJ061071</t>
  </si>
  <si>
    <t>MHCNHR55EEJ061226</t>
  </si>
  <si>
    <t>MHCNHR55EEJ061233</t>
  </si>
  <si>
    <t>4D34TJ73146GS</t>
  </si>
  <si>
    <t>M061077</t>
  </si>
  <si>
    <t>M068713</t>
  </si>
  <si>
    <t>M061071</t>
  </si>
  <si>
    <t>M061226</t>
  </si>
  <si>
    <t>M061233</t>
  </si>
  <si>
    <t>B9086PCHGS</t>
  </si>
  <si>
    <t>L9980BW</t>
  </si>
  <si>
    <t>L9749CH</t>
  </si>
  <si>
    <t>L9974BW</t>
  </si>
  <si>
    <t>L9985BW</t>
  </si>
  <si>
    <t>L9986BW</t>
  </si>
  <si>
    <t>TRUCK E-2 ELF NHR55 CC</t>
  </si>
  <si>
    <t>MHCNHR55EGJ068712</t>
  </si>
  <si>
    <t>M061069</t>
  </si>
  <si>
    <t>M068712</t>
  </si>
  <si>
    <t>L8003BX</t>
  </si>
  <si>
    <t>L9745CH</t>
  </si>
  <si>
    <t>S0316976</t>
  </si>
  <si>
    <t>Revise End Contract #276483</t>
  </si>
  <si>
    <t>S0316976 - Revise End Contract #276483</t>
  </si>
  <si>
    <t>TYPO AgreementNumber</t>
  </si>
  <si>
    <t>RE: Service Request S0316940 RE: Revisi Noka, Nosin, Nopol, Data unit, Tahun #276244</t>
  </si>
  <si>
    <t>Revisi supplier dan kode supplier #276504</t>
  </si>
  <si>
    <t>Revisi tipe unit kendaraan #276537</t>
  </si>
  <si>
    <t>Request Bu Herni</t>
  </si>
  <si>
    <t>OPLQuotationNumber</t>
  </si>
  <si>
    <t>00110/OQN/01/02/2023</t>
  </si>
  <si>
    <t>00111/OQN/01/02/2023</t>
  </si>
  <si>
    <t>00112/OQN/01/02/2023</t>
  </si>
  <si>
    <t>select a.OPLQuotationNumber, b.SKDNo</t>
  </si>
  <si>
    <t>from OPLQuotation a</t>
  </si>
  <si>
    <t>join Tb_MKT_SKD b</t>
  </si>
  <si>
    <t>on a.IdOPLQuotation = b.IdOPLQuotation</t>
  </si>
  <si>
    <t>where a.OPLQuotationNumber in (</t>
  </si>
  <si>
    <t>'00110/OQN/01/02/2023',</t>
  </si>
  <si>
    <t>'00111/OQN/01/02/2023',</t>
  </si>
  <si>
    <t>'00112/OQN/01/02/2023'</t>
  </si>
  <si>
    <t>RE: Revisi end contract #276483</t>
  </si>
  <si>
    <t>S0316985</t>
  </si>
  <si>
    <t>S0316985 - Revise Supplier on SKD #276504</t>
  </si>
  <si>
    <t>Revise Supplier on SKD #276504</t>
  </si>
  <si>
    <t>S0316987</t>
  </si>
  <si>
    <t>S0316987 - Revise Unit Data #276537</t>
  </si>
  <si>
    <t>Revise Unit Data #276537</t>
  </si>
  <si>
    <t>#Tiket  Eform 276461</t>
  </si>
  <si>
    <t>99,900,000</t>
  </si>
  <si>
    <t>S0317015</t>
  </si>
  <si>
    <t>S0317015 - #Tiket  Eform 276461 - Revise To Be Paid in Memo</t>
  </si>
  <si>
    <t>#Tiket  Eform 276461 - Revise To Be Paid in Memo</t>
  </si>
  <si>
    <t>a.CreatedBy, a.CreatedDate</t>
  </si>
  <si>
    <t>Service Request S0315404 - S0315404 - RE: STAGING INVOICE BORWITA BILLING 1183/4/01 FEBRUARI 2023</t>
  </si>
  <si>
    <t>Revisi tanggal bast #276632</t>
  </si>
  <si>
    <t>#Tiket  Eform 276644</t>
  </si>
  <si>
    <t>S0317044</t>
  </si>
  <si>
    <t>Revise BAST Date #276632</t>
  </si>
  <si>
    <t>S0317044 - Revise BAST Date #276632</t>
  </si>
  <si>
    <t>S0317045</t>
  </si>
  <si>
    <t>#Tiket  Eform 276644 - Maintenance Schedule for car B9577PCU</t>
  </si>
  <si>
    <t>S0317045 - #Tiket  Eform 276644 - Maintenance Schedule for car B9577PCU</t>
  </si>
  <si>
    <t>Revisi Start Date dan End Date #276662</t>
  </si>
  <si>
    <t>S0317053</t>
  </si>
  <si>
    <t>Revisi Start dan End Date #276662</t>
  </si>
  <si>
    <t>S0317053 - Revisi Start dan End Date #276662</t>
  </si>
  <si>
    <t>where a.AgreementNumber = '0000740/4/08/07/2022';</t>
  </si>
  <si>
    <t>D:\OPERATION-OLS\CMDB-TICKETS\S0316976 - Revise End Contract #276483</t>
  </si>
  <si>
    <t>EndPeriodDate = '2023-03-01',</t>
  </si>
  <si>
    <t>RemarksSys = case when RemarksSys is null then 'S0316974' else RemarksSys + '-S0316974' end</t>
  </si>
  <si>
    <t>RE: Service Request S0316974 RE: Revisi tanggal kontrak #276450</t>
  </si>
  <si>
    <t>EndPeriodDate = '2023-10-17',</t>
  </si>
  <si>
    <t>RemarksSys = case when RemarksSys is null then 'S0316976' else RemarksSys + '-S0316976' end</t>
  </si>
  <si>
    <t>where IdOPLAgreement = 4787;</t>
  </si>
  <si>
    <t>RE: Service Request S0316976 RE: Revisi end contract #276483</t>
  </si>
  <si>
    <t>D:\OPERATION-OLS\CMDB-TICKETS\S0316985 - Revise Supplier on SKD #276504</t>
  </si>
  <si>
    <t>0000511/4/10/01/2023</t>
  </si>
  <si>
    <r>
      <t>where a.SKDNo = '</t>
    </r>
    <r>
      <rPr>
        <b/>
        <sz val="11"/>
        <color rgb="FFFF0000"/>
        <rFont val="Consolas"/>
        <family val="3"/>
      </rPr>
      <t>0000511/4/10/01/2023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</si>
  <si>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209436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</si>
  <si>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6419</t>
    </r>
    <r>
      <rPr>
        <sz val="11"/>
        <color theme="1"/>
        <rFont val="Consolas"/>
        <family val="3"/>
      </rPr>
      <t>, -- 7298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</si>
  <si>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S0316985</t>
    </r>
    <r>
      <rPr>
        <sz val="11"/>
        <color theme="1"/>
        <rFont val="Consolas"/>
        <family val="3"/>
      </rPr>
      <t>' else RemarksSys + '</t>
    </r>
    <r>
      <rPr>
        <b/>
        <sz val="11"/>
        <color rgb="FFFF0000"/>
        <rFont val="Consolas"/>
        <family val="3"/>
      </rPr>
      <t>-S0316985</t>
    </r>
    <r>
      <rPr>
        <sz val="11"/>
        <color theme="1"/>
        <rFont val="Consolas"/>
        <family val="3"/>
      </rPr>
      <t>' end</t>
    </r>
  </si>
  <si>
    <t>EndPeriodDate = '2023-01-17'</t>
  </si>
  <si>
    <t>RE: Service Request S0316985 RE: Revisi supplier dan kode supplier #276504</t>
  </si>
  <si>
    <t>D:\OPERATION-OLS\CMDB-TICKETS\S0316987 - Revise Unit Data #276537</t>
  </si>
  <si>
    <t>0000875/4/08/12/2022</t>
  </si>
  <si>
    <t>0000150/4/04/04/2022</t>
  </si>
  <si>
    <t>0000446/4/10/04/2022</t>
  </si>
  <si>
    <t>0000508/4/10/08/2022</t>
  </si>
  <si>
    <t>MMBJJKL10NH044375</t>
  </si>
  <si>
    <t>MHCNLR85SENJ000431</t>
  </si>
  <si>
    <t>JTNGF30H8N8036859</t>
  </si>
  <si>
    <t>4F21Y93799</t>
  </si>
  <si>
    <t>3NRH66875</t>
  </si>
  <si>
    <t>MMBJJKL10MH044375</t>
  </si>
  <si>
    <t>MHCNLR85ENJ000431</t>
  </si>
  <si>
    <t>JTNGF3DH8N8036859</t>
  </si>
  <si>
    <t>4V21Y93799</t>
  </si>
  <si>
    <t>3NRH666875</t>
  </si>
  <si>
    <t>Revisi kode bulan pada agreement  #276727</t>
  </si>
  <si>
    <t>S0317076</t>
  </si>
  <si>
    <t>Revise Agreement Number #276727</t>
  </si>
  <si>
    <t>S0317076 - Revise Agreement Number #276727</t>
  </si>
  <si>
    <t>and x.bEngineNumber = y.oEngineNumber;</t>
  </si>
  <si>
    <t>and x.bChassisNumber = y.oChassisNumber;</t>
  </si>
  <si>
    <t>4N15UJD0563</t>
  </si>
  <si>
    <t>198J11</t>
  </si>
  <si>
    <t>2AR2812407</t>
  </si>
  <si>
    <t>MHMFE71EBNK000883</t>
  </si>
  <si>
    <t>update Tb_OPL_Unit set PoliceNumber = 'B9496PCU', PoliceNumberAct = 'B9496PCU' where IdTb_OPL_Unit = 19213;</t>
  </si>
  <si>
    <t>update OPLUObjectLease set IdentityPoliceNumber = 'B9496PCU' where IdUObjLease = 19884;</t>
  </si>
  <si>
    <t>Ivetta Ivetta</t>
  </si>
  <si>
    <t>Produced by Aryo Budi Dwi Prasetyo on February 17, 2023, 8:02 am</t>
  </si>
  <si>
    <t>FW: Revisi no skd #274323</t>
  </si>
  <si>
    <t>Assign to Pak Fajar</t>
  </si>
  <si>
    <t>Revisi Engine Number #276933</t>
  </si>
  <si>
    <t>S0317110</t>
  </si>
  <si>
    <t>Revise Engine Number #276933</t>
  </si>
  <si>
    <t>S0317110 - Revise Engine Number #276933</t>
  </si>
  <si>
    <t>D:\OPERATION-OLS\CMDB-TICKETS\S0317053 - Revisi Start dan End Date #276662</t>
  </si>
  <si>
    <t>select a.IdOPLAgreement,</t>
  </si>
  <si>
    <r>
      <t>where a.AgreementNumber = '</t>
    </r>
    <r>
      <rPr>
        <b/>
        <sz val="11"/>
        <color rgb="FFFF0000"/>
        <rFont val="Consolas"/>
        <family val="3"/>
      </rPr>
      <t>0001183/4/01/11/2022</t>
    </r>
    <r>
      <rPr>
        <sz val="11"/>
        <color theme="1"/>
        <rFont val="Consolas"/>
        <family val="3"/>
      </rPr>
      <t>';</t>
    </r>
  </si>
  <si>
    <t>StartPeriodDate = '2022-12-01',</t>
  </si>
  <si>
    <t>EndPeriodDate = '2023-12-01',</t>
  </si>
  <si>
    <t>RemarksSys = case when RemarksSys is null then 'S0317053' else RemarksSys + '-S0317053' end</t>
  </si>
  <si>
    <t>RE: Service Request S0317053 RE: Revisi Start Date dan End Date #276662</t>
  </si>
  <si>
    <t>D:\OPERATION-OLS\CMDB-TICKETS\S0317110 - Revise Engine Number #276933</t>
  </si>
  <si>
    <t>0000898/4/08/10/2022</t>
  </si>
  <si>
    <t>PAEL67MYNNB000282</t>
  </si>
  <si>
    <t>4N14UAL9907</t>
  </si>
  <si>
    <t>REVISI INVOICE MARHADI. CV - 0000833/4/08/11/2022</t>
  </si>
  <si>
    <t>0000833/4/08/11/2022</t>
  </si>
  <si>
    <t>44992/INV/JKN/02/2023</t>
  </si>
  <si>
    <t>RE: Service Request S0317110 RE: Revisi Engine Number #276933</t>
  </si>
  <si>
    <t>a.MonthlyInstallmentAmount,</t>
  </si>
  <si>
    <r>
      <t>where a.AgreementNumber = '</t>
    </r>
    <r>
      <rPr>
        <b/>
        <sz val="11"/>
        <color rgb="FFFF0000"/>
        <rFont val="Consolas"/>
        <family val="3"/>
      </rPr>
      <t>0000833/4/08/11/2022</t>
    </r>
    <r>
      <rPr>
        <sz val="11"/>
        <color theme="1"/>
        <rFont val="Consolas"/>
        <family val="3"/>
      </rPr>
      <t>';</t>
    </r>
  </si>
  <si>
    <r>
      <t xml:space="preserve">MonthlyInstallmentAmount = </t>
    </r>
    <r>
      <rPr>
        <b/>
        <sz val="11"/>
        <color rgb="FFFF0000"/>
        <rFont val="Consolas"/>
        <family val="3"/>
      </rPr>
      <t>19600000</t>
    </r>
    <r>
      <rPr>
        <sz val="11"/>
        <color theme="1"/>
        <rFont val="Consolas"/>
        <family val="3"/>
      </rPr>
      <t xml:space="preserve"> -- 19,810,000</t>
    </r>
  </si>
  <si>
    <r>
      <t xml:space="preserve">where IdOPLAgreement = </t>
    </r>
    <r>
      <rPr>
        <b/>
        <sz val="11"/>
        <color rgb="FFFF0000"/>
        <rFont val="Consolas"/>
        <family val="3"/>
      </rPr>
      <t>4609</t>
    </r>
    <r>
      <rPr>
        <sz val="11"/>
        <color theme="1"/>
        <rFont val="Consolas"/>
        <family val="3"/>
      </rPr>
      <t>;</t>
    </r>
  </si>
  <si>
    <t>RE: REVISI INVOICE MARHADI. CV - 0000833/4/08/11/2022</t>
  </si>
  <si>
    <t>0000573/4/10/11/2022</t>
  </si>
  <si>
    <t>Request Pak Andri</t>
  </si>
  <si>
    <t>00863/OCN/01/12/2022</t>
  </si>
  <si>
    <r>
      <t>where a.OPLCalculationNumber = '</t>
    </r>
    <r>
      <rPr>
        <b/>
        <sz val="11"/>
        <color rgb="FFFF0000"/>
        <rFont val="Consolas"/>
        <family val="3"/>
      </rPr>
      <t>00863/OCN/01/12/2022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</si>
  <si>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9159</t>
    </r>
    <r>
      <rPr>
        <sz val="11"/>
        <color theme="1"/>
        <rFont val="Consolas"/>
        <family val="3"/>
      </rPr>
      <t>;</t>
    </r>
  </si>
  <si>
    <t>S0317140</t>
  </si>
  <si>
    <t>Agreement Cannot Send to Staging MFAPPL</t>
  </si>
  <si>
    <t>S0317140 - Agreement Cannot Send to Staging MFAPPL</t>
  </si>
  <si>
    <t>RE: Service Request S0315559 - RE: STAGING INVOICE PRORATE GABUNGAN PT. SICEPAT EKSPRES INDONESIA - JANUARI 2023</t>
  </si>
  <si>
    <t xml:space="preserve">Service Request S0317140 - RE: Info Case Agreement </t>
  </si>
  <si>
    <t>RE: Service Request S0316987 RE: Revisi tipe unit kendaraan #276537</t>
  </si>
  <si>
    <r>
      <t>where a.MemoNumber = '</t>
    </r>
    <r>
      <rPr>
        <b/>
        <sz val="11"/>
        <color rgb="FFFF0000"/>
        <rFont val="Consolas"/>
        <family val="3"/>
      </rPr>
      <t>00006/COP/14/2023</t>
    </r>
    <r>
      <rPr>
        <sz val="11"/>
        <color theme="1"/>
        <rFont val="Consolas"/>
        <family val="3"/>
      </rPr>
      <t>';</t>
    </r>
  </si>
  <si>
    <r>
      <t xml:space="preserve">OfferPriceAmount = </t>
    </r>
    <r>
      <rPr>
        <b/>
        <sz val="11"/>
        <color rgb="FFFF0000"/>
        <rFont val="Consolas"/>
        <family val="3"/>
      </rPr>
      <t>99900000.00 * 100 / 111</t>
    </r>
    <r>
      <rPr>
        <sz val="11"/>
        <color theme="1"/>
        <rFont val="Consolas"/>
        <family val="3"/>
      </rPr>
      <t xml:space="preserve"> -- 99900000.00</t>
    </r>
  </si>
  <si>
    <t>where IdTb_DIS_Buyers in (</t>
  </si>
  <si>
    <t>3058,</t>
  </si>
  <si>
    <t>3059,</t>
  </si>
  <si>
    <t>3060,</t>
  </si>
  <si>
    <t>3061,</t>
  </si>
  <si>
    <t>3062,</t>
  </si>
  <si>
    <t>3063,</t>
  </si>
  <si>
    <t>3064,</t>
  </si>
  <si>
    <t>3065,</t>
  </si>
  <si>
    <t>3066,</t>
  </si>
  <si>
    <t>3090</t>
  </si>
  <si>
    <t>D:\OPERATION-OLS\CMDB-TICKETS\S0317015 - #Tiket  Eform 276461 - Revise To Be Paid in Memo</t>
  </si>
  <si>
    <t>RE: Service Request S0317015 RE: #Tiket  Eform 276461</t>
  </si>
  <si>
    <r>
      <rPr>
        <b/>
        <sz val="11"/>
        <color rgb="FFFF0000"/>
        <rFont val="Calibri"/>
        <family val="2"/>
        <scheme val="minor"/>
      </rPr>
      <t>20230221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</si>
  <si>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</si>
  <si>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</si>
  <si>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2023-02-22</t>
    </r>
    <r>
      <rPr>
        <sz val="11"/>
        <color theme="1"/>
        <rFont val="Consolas"/>
        <family val="3"/>
      </rPr>
      <t>'</t>
    </r>
  </si>
  <si>
    <t>Incidents: SDA_INCIDENTS_ASSIGNED (30 rows)</t>
  </si>
  <si>
    <t>Produced by Aryo Budi Dwi Prasetyo on February 20, 2023, 8:24 am</t>
  </si>
  <si>
    <t>Update Data End Date STNK (No Budget Registrasi)</t>
  </si>
  <si>
    <t>#Tiket  Eform 277312</t>
  </si>
  <si>
    <t>S0317696</t>
  </si>
  <si>
    <t>S0317696 - Update Data End Date STNK (No Budget Registrasi)</t>
  </si>
  <si>
    <t>B9577PCU</t>
  </si>
  <si>
    <t>D:\OPERATION-OLS\CMDB-TICKETS\S0317045 - #Tiket  Eform 276644 - Maintenance Schedule for car B9577PCU</t>
  </si>
  <si>
    <t>select a.AgreementNumber, a.IdTb_OPL_Branch,</t>
  </si>
  <si>
    <t>where c.PoliceNumber = 'B9577PCU';</t>
  </si>
  <si>
    <t>RE: Service Request S0317045 RE: #Tiket  Eform 276644</t>
  </si>
  <si>
    <t>D:\OPERATION-OLS\CMDB-TICKETS\S0317696 - Update Data End Date STNK (No Budget Registrasi)</t>
  </si>
  <si>
    <t>0000574/4/10/11/2022</t>
  </si>
  <si>
    <t>select c.AgreementNumber,</t>
  </si>
  <si>
    <t>d.MainSupplierCode, d.SupplierCode,</t>
  </si>
  <si>
    <t>d.SupplierName, d.[Address],</t>
  </si>
  <si>
    <t>join OPLAgreement c</t>
  </si>
  <si>
    <t>on a.IdTb_MKT_SKD = c.IdTb_MKT_SKD</t>
  </si>
  <si>
    <t>where c.AgreementNumber in (</t>
  </si>
  <si>
    <t>'0000573/4/10/11/2022',</t>
  </si>
  <si>
    <t>'0000574/4/10/11/2022'</t>
  </si>
  <si>
    <t>order by c.AgreementNumber;</t>
  </si>
  <si>
    <t>QUERY CHECK:</t>
  </si>
  <si>
    <t>Revisi kode bulan #277136</t>
  </si>
  <si>
    <t>S0317760</t>
  </si>
  <si>
    <t>Revise Agreement Number #277136</t>
  </si>
  <si>
    <t>S0317760 - Revise Agreement Number #277136</t>
  </si>
  <si>
    <t>D:\OPERATION-OLS\CMDB-TICKETS\S0317760 - Revise Agreement Number #277136</t>
  </si>
  <si>
    <t>0000619/4/10/02/2023</t>
  </si>
  <si>
    <t>0000619/4/10/01/2023</t>
  </si>
  <si>
    <t>where a.AgreementNumber = '0000619/4/10/02/2023'</t>
  </si>
  <si>
    <t>or a.IdOPLAgreement = 4958;</t>
  </si>
  <si>
    <t>AgreementNumber = '0000619/4/10/01/2023', -- 0000619/4/10/02/2023</t>
  </si>
  <si>
    <t>RemarksSys = case when RemarksSys is null then 'S0317760' else RemarksSys + '-S0317760' end</t>
  </si>
  <si>
    <t>where IdOPLAgreement = 4958;</t>
  </si>
  <si>
    <t>RE: Service Request S0317760 RE: Revisi kode bulan #277136</t>
  </si>
  <si>
    <t>Data Maintenance BAST Date  PT DAGANGAN KARYA INDONESIA 024/4/38/01/2023</t>
  </si>
  <si>
    <t>RE: Service Request S0317696  RE: #Tiket  Eform 277312</t>
  </si>
  <si>
    <t>0000024/4/38/01/2023</t>
  </si>
  <si>
    <r>
      <t>where a.AgreementNumber = '</t>
    </r>
    <r>
      <rPr>
        <b/>
        <sz val="11"/>
        <color rgb="FFFF0000"/>
        <rFont val="Consolas"/>
        <family val="3"/>
      </rPr>
      <t>0000024/4/38/01/2023</t>
    </r>
    <r>
      <rPr>
        <sz val="11"/>
        <color theme="1"/>
        <rFont val="Consolas"/>
        <family val="3"/>
      </rPr>
      <t>';</t>
    </r>
  </si>
  <si>
    <t>S0317787</t>
  </si>
  <si>
    <t>S0317787 - Data Maintenance BAST Date  PT DAGANGAN KARYA INDONESIA 024/4/38/01/2023 #277569</t>
  </si>
  <si>
    <t>Data Maintenance BAST Date  PT DAGANGAN KARYA INDONESIA 024/4/38/01/2023 #277569</t>
  </si>
  <si>
    <t>2023-02-11</t>
  </si>
  <si>
    <t>2023-02-03</t>
  </si>
  <si>
    <r>
      <t>RemarksSys = case when RemarksSys is null then '</t>
    </r>
    <r>
      <rPr>
        <b/>
        <sz val="11"/>
        <color theme="1"/>
        <rFont val="Consolas"/>
        <family val="3"/>
      </rPr>
      <t>S0317787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-S0317787</t>
    </r>
    <r>
      <rPr>
        <sz val="11"/>
        <color theme="1"/>
        <rFont val="Consolas"/>
        <family val="3"/>
      </rPr>
      <t>' end</t>
    </r>
  </si>
  <si>
    <r>
      <t>BASTDate = '</t>
    </r>
    <r>
      <rPr>
        <b/>
        <sz val="11"/>
        <color theme="1"/>
        <rFont val="Consolas"/>
        <family val="3"/>
      </rPr>
      <t>2023-02-03</t>
    </r>
    <r>
      <rPr>
        <sz val="11"/>
        <color theme="1"/>
        <rFont val="Consolas"/>
        <family val="3"/>
      </rPr>
      <t>', -- 2023-02-11</t>
    </r>
  </si>
  <si>
    <r>
      <t>BASTActualDate = '</t>
    </r>
    <r>
      <rPr>
        <b/>
        <sz val="11"/>
        <color theme="1"/>
        <rFont val="Consolas"/>
        <family val="3"/>
      </rPr>
      <t>2023-02-03</t>
    </r>
    <r>
      <rPr>
        <sz val="11"/>
        <color theme="1"/>
        <rFont val="Consolas"/>
        <family val="3"/>
      </rPr>
      <t>', -- 2023-02-11</t>
    </r>
  </si>
  <si>
    <t>D:\OPERATION-OLS\CMDB-TICKETS\S0317787 - Data Maintenance BAST Date  PT DAGANGAN KARYA INDONESIA 024438012023 #277569</t>
  </si>
  <si>
    <r>
      <t xml:space="preserve">where IdOPLAgreement = </t>
    </r>
    <r>
      <rPr>
        <b/>
        <sz val="11"/>
        <color theme="1"/>
        <rFont val="Consolas"/>
        <family val="3"/>
      </rPr>
      <t>4858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</si>
  <si>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theme="1"/>
        <rFont val="Consolas"/>
        <family val="3"/>
      </rPr>
      <t>5737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5738</t>
    </r>
    <r>
      <rPr>
        <sz val="11"/>
        <color theme="1"/>
        <rFont val="Consolas"/>
        <family val="3"/>
      </rPr>
      <t>);</t>
    </r>
  </si>
  <si>
    <t>RE: Service Request S0317787 RE: Data Maintenance BAST Date  PT DAGANGAN KARYA INDONESIA 024/4/38/01/2023</t>
  </si>
  <si>
    <t>#Tiket  Eform 276597</t>
  </si>
  <si>
    <t>S0317788</t>
  </si>
  <si>
    <t>#Ticket DM Eform 276322</t>
  </si>
  <si>
    <t>S0317792</t>
  </si>
  <si>
    <t>#Ticket DM Eform 276603</t>
  </si>
  <si>
    <t>S0317791</t>
  </si>
  <si>
    <t>S0317788 - #Tiket  Eform 276597 - Revise Engine Number</t>
  </si>
  <si>
    <t>#Tiket  Eform 276597 - Revise Engine Number</t>
  </si>
  <si>
    <t>S0317792 - #Ticket DM Eform 276322 - Revise Supplier</t>
  </si>
  <si>
    <t>#Ticket DM Eform 276322 - Revise Supplier</t>
  </si>
  <si>
    <t>S0317791 - #Ticket DM Eform 276603 - Revise Engine Number</t>
  </si>
  <si>
    <t>#Ticket DM Eform 276603 - Revise Engine Number</t>
  </si>
  <si>
    <t>EndPeriodDate = '2026-02-03' -- 2026-02-11</t>
  </si>
  <si>
    <t>where IdOPLAgreement = 4858;</t>
  </si>
  <si>
    <t>0039249/2/02/01/2023</t>
  </si>
  <si>
    <t>4N41UAM2902</t>
  </si>
  <si>
    <t>4N1UAM2902</t>
  </si>
  <si>
    <t>0000862/4/08/02/2023</t>
  </si>
  <si>
    <t>A00409</t>
  </si>
  <si>
    <t>D:\OPERATION-OLS\CMDB-TICKETS\S0317792 - #Ticket DM Eform 276322 - Revise Supplier</t>
  </si>
  <si>
    <t>Request for LMS</t>
  </si>
  <si>
    <t>select b.IdTb_MKT_SKD_Dtl, b.IdSupplier,</t>
  </si>
  <si>
    <t>c.MainSupplierCode, c.SupplierCode,</t>
  </si>
  <si>
    <t>c.SupplierName, c.[Address],</t>
  </si>
  <si>
    <t>where a.SKDNo = '0000862/4/08/02/2023';</t>
  </si>
  <si>
    <t>310</t>
  </si>
  <si>
    <t>IdSupplier = 310, -- 799</t>
  </si>
  <si>
    <t>RemarksSys = case when RemarksSys is null then 'S0317792' else RemarksSys + '-S0317792' end</t>
  </si>
  <si>
    <t>where IdTb_MKT_SKD_Dtl in (209539, 209540);</t>
  </si>
  <si>
    <t>RE: Service Request S0317792 RE: #Ticket DM Eform 276322</t>
  </si>
  <si>
    <t>Revisi Kwitansi Kontrak PT. AMARTHA MANUNGGAL PRIMA (NON PPH)</t>
  </si>
  <si>
    <t>0000853/4/08/11/2022</t>
  </si>
  <si>
    <t>0000835/4/08/11/2022</t>
  </si>
  <si>
    <t>0000837/4/08/11/2022</t>
  </si>
  <si>
    <t>0000842/4/08/11/2022</t>
  </si>
  <si>
    <t>0000839/4/08/11/2022</t>
  </si>
  <si>
    <t>0000843/4/08/11/2022</t>
  </si>
  <si>
    <t>0000836/4/08/11/2022</t>
  </si>
  <si>
    <t>0000917/4/08/01/2023</t>
  </si>
  <si>
    <t>0000919/4/08/01/2023</t>
  </si>
  <si>
    <t>0000869/4/08/12/2022</t>
  </si>
  <si>
    <t>0000868/4/08/12/2022</t>
  </si>
  <si>
    <t>0000906/4/08/12/2022</t>
  </si>
  <si>
    <t>PT. AMARTHA MANUNGGAL PRIMA</t>
  </si>
  <si>
    <t>RE: Revisi Kwitansi Kontrak PT. AMARTHA MANUNGGAL PRIMA (NON PPH)</t>
  </si>
  <si>
    <t>Request Bu Isabela</t>
  </si>
  <si>
    <t>select b.CreatedBy [PIC], b.CreatedDate [DateTime], b.[Action]</t>
  </si>
  <si>
    <t>join Tb_MKT_SKD_History b</t>
  </si>
  <si>
    <t>on a.IdTb_MKT_SKD = b.OriginalID</t>
  </si>
  <si>
    <t>where a.SKDNo = '0000222/4/10/02/2020';</t>
  </si>
  <si>
    <t>0000222/4/10/02/2020</t>
  </si>
  <si>
    <t>0000840/4/08/11/2022</t>
  </si>
  <si>
    <t>0000867/4/08/12/2022</t>
  </si>
  <si>
    <t>0000904/4/08/12/2022</t>
  </si>
  <si>
    <t>and a.AgreementNumber in (...)</t>
  </si>
  <si>
    <t>where a.agreementnumber in (...)</t>
  </si>
  <si>
    <r>
      <t>--c.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</si>
  <si>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--c.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</si>
  <si>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--c.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</t>
    </r>
  </si>
  <si>
    <r>
      <t>sum(coalesce(c.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 xml:space="preserve">, 0)) </t>
    </r>
    <r>
      <rPr>
        <i/>
        <sz val="11"/>
        <color rgb="FF0000FF"/>
        <rFont val="Consolas"/>
        <family val="3"/>
      </rPr>
      <t>PPHAmt</t>
    </r>
  </si>
  <si>
    <r>
      <t>--c.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</si>
  <si>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--c.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d.</t>
    </r>
    <r>
      <rPr>
        <b/>
        <sz val="11"/>
        <color rgb="FF0000FF"/>
        <rFont val="Consolas"/>
        <family val="3"/>
      </rPr>
      <t>InvoiceNoInstalment</t>
    </r>
  </si>
  <si>
    <r>
      <t>--b.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</si>
  <si>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--b.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</si>
  <si>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--b.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</t>
    </r>
  </si>
  <si>
    <r>
      <t>sum(coalesce(b.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 xml:space="preserve">, 0)) </t>
    </r>
    <r>
      <rPr>
        <i/>
        <sz val="11"/>
        <color rgb="FF0000FF"/>
        <rFont val="Consolas"/>
        <family val="3"/>
      </rPr>
      <t>pphamt</t>
    </r>
  </si>
  <si>
    <r>
      <t>--b.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</si>
  <si>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--b.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invoicenoinstalment</t>
    </r>
    <r>
      <rPr>
        <sz val="11"/>
        <color theme="1"/>
        <rFont val="Consolas"/>
        <family val="3"/>
      </rPr>
      <t>,</t>
    </r>
  </si>
  <si>
    <t>--a.createddate, a.isread,</t>
  </si>
  <si>
    <t>--b.isread, c.isread</t>
  </si>
  <si>
    <t>where c.CollectionAmt is not null</t>
  </si>
  <si>
    <t>S0315334 - 272749 - delete skd olss</t>
  </si>
  <si>
    <t>Produced by Aryo Budi Dwi Prasetyo on February 21, 2023, 8:43 am</t>
  </si>
  <si>
    <r>
      <rPr>
        <b/>
        <sz val="11"/>
        <color rgb="FFFF0000"/>
        <rFont val="Calibri"/>
        <family val="2"/>
        <scheme val="minor"/>
      </rPr>
      <t>20230222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</si>
  <si>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</si>
  <si>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</si>
  <si>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2023-02-23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</si>
  <si>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2023-02-23</t>
    </r>
    <r>
      <rPr>
        <sz val="11"/>
        <color theme="1"/>
        <rFont val="Consolas"/>
        <family val="3"/>
      </rPr>
      <t>'</t>
    </r>
  </si>
  <si>
    <t>Revisi Data Start Date &amp; End Date Keur di OLSS</t>
  </si>
  <si>
    <t>0001235/4/01/12/2022</t>
  </si>
  <si>
    <t>0001058/4/01/06/2022</t>
  </si>
  <si>
    <t>0000470/4/10/06/2022</t>
  </si>
  <si>
    <t>0000002/4/29/07/2021</t>
  </si>
  <si>
    <t>MMBGUKR10KH021336</t>
  </si>
  <si>
    <t>MRHCV1650LP910533</t>
  </si>
  <si>
    <t xml:space="preserve">MHKV3BA3JKK053972 </t>
  </si>
  <si>
    <t>MHFJB8EM7M1084119</t>
  </si>
  <si>
    <t>4N15UGB1982</t>
  </si>
  <si>
    <t>L15BG2101504</t>
  </si>
  <si>
    <t>K3MH50707</t>
  </si>
  <si>
    <t>2GDC840529</t>
  </si>
  <si>
    <t>B1071PJS</t>
  </si>
  <si>
    <t>B1404NZR</t>
  </si>
  <si>
    <t>L1925RD</t>
  </si>
  <si>
    <t>P1720HW</t>
  </si>
  <si>
    <t>#Tiket  Eform 278061</t>
  </si>
  <si>
    <t>S0317866</t>
  </si>
  <si>
    <t>#Tiket  Eform 278061 - Remove KEUR Date</t>
  </si>
  <si>
    <t>S0317866 - #Tiket  Eform 278061 - Remove KEUR Date</t>
  </si>
  <si>
    <t>on x.ChassisNumber = y.oChassisNumber</t>
  </si>
  <si>
    <t>where y.StartKEUR is not null</t>
  </si>
  <si>
    <t>and y.EndKEUR is not null;</t>
  </si>
  <si>
    <t>--)</t>
  </si>
  <si>
    <t>--and x.EngineNumber = y.oEngineNumber</t>
  </si>
  <si>
    <t>--x.PoliceNumber = y.PoliceNumber</t>
  </si>
  <si>
    <t>--x.PoliceNumber = y.PoliceNumberAct</t>
  </si>
  <si>
    <t>D:\OPERATION-OLS\CMDB-TICKETS\S0317866 - #Tiket  Eform 278061 - Remove KEUR Date</t>
  </si>
  <si>
    <t>00057/OCN/01/01/2023</t>
  </si>
  <si>
    <r>
      <t>where a.OPLCalculationNumber = '</t>
    </r>
    <r>
      <rPr>
        <b/>
        <sz val="11"/>
        <color rgb="FFFF0000"/>
        <rFont val="Consolas"/>
        <family val="3"/>
      </rPr>
      <t>00057/OCN/01/01/2023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</si>
  <si>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9282</t>
    </r>
    <r>
      <rPr>
        <sz val="11"/>
        <color theme="1"/>
        <rFont val="Consolas"/>
        <family val="3"/>
      </rPr>
      <t>;</t>
    </r>
  </si>
  <si>
    <t>RE: Service Request S0317866 RE: #Tiket  Eform 278061</t>
  </si>
  <si>
    <t>Revisi supplier pada actual #278241</t>
  </si>
  <si>
    <t>S0317902</t>
  </si>
  <si>
    <t>0001257/4/01/01/2023</t>
  </si>
  <si>
    <t>Before : ASTRIDO PRIMA MOBILINDO, PT</t>
  </si>
  <si>
    <t>Revise Supplier #278241</t>
  </si>
  <si>
    <t>S0317902 - Revise Supplier #278241</t>
  </si>
  <si>
    <r>
      <t xml:space="preserve">After : </t>
    </r>
    <r>
      <rPr>
        <b/>
        <sz val="11"/>
        <color theme="1"/>
        <rFont val="Calibri"/>
        <family val="2"/>
        <scheme val="minor"/>
      </rPr>
      <t>ARMADA AUTO TARA, PT.</t>
    </r>
  </si>
  <si>
    <t>REVISI SUPPLIER #278273</t>
  </si>
  <si>
    <t>Before : DIPO STAR FINANCE, PT</t>
  </si>
  <si>
    <r>
      <t xml:space="preserve">After : </t>
    </r>
    <r>
      <rPr>
        <b/>
        <sz val="11"/>
        <color theme="1"/>
        <rFont val="Calibri"/>
        <family val="2"/>
        <scheme val="minor"/>
      </rPr>
      <t>ARISTA AUTO PRIMA, PT.</t>
    </r>
  </si>
  <si>
    <t>A00262</t>
  </si>
  <si>
    <t>226</t>
  </si>
  <si>
    <t>select b.IdTb_MGT_UnitPrep, b.IdSupplier,</t>
  </si>
  <si>
    <t>c.SupplierCode, c.SupplierName, c.[Address],</t>
  </si>
  <si>
    <r>
      <t>where a.AgreementNumber = '</t>
    </r>
    <r>
      <rPr>
        <b/>
        <sz val="11"/>
        <color theme="1"/>
        <rFont val="Consolas"/>
        <family val="3"/>
      </rPr>
      <t>0001257/4/01/01/2023</t>
    </r>
    <r>
      <rPr>
        <sz val="11"/>
        <color theme="1"/>
        <rFont val="Consolas"/>
        <family val="3"/>
      </rPr>
      <t>';</t>
    </r>
  </si>
  <si>
    <t>RE: Workflow Task Assigment ITD Data Maintenance from Syarif Hidayat of Jakarta Head Office</t>
  </si>
  <si>
    <t>B2841PKD</t>
  </si>
  <si>
    <t>D:\OPERATION-OLS\CMDB-TICKETS\S0317902 - Revise Supplier #278241</t>
  </si>
  <si>
    <t>--commitr tran;</t>
  </si>
  <si>
    <r>
      <t xml:space="preserve">where IdTb_MGT_UnitPrep = </t>
    </r>
    <r>
      <rPr>
        <b/>
        <sz val="11"/>
        <color theme="1"/>
        <rFont val="Consolas"/>
        <family val="3"/>
      </rPr>
      <t>5715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</si>
  <si>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S0317902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-S0317902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</si>
  <si>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310</t>
    </r>
    <r>
      <rPr>
        <sz val="11"/>
        <color theme="1"/>
        <rFont val="Consolas"/>
        <family val="3"/>
      </rPr>
      <t>, -- 799</t>
    </r>
  </si>
  <si>
    <t>S0317919</t>
  </si>
  <si>
    <t>Workflow Task Assigment ITD Data Maintenance from Syarif Hidayat of Jakarta Head Office</t>
  </si>
  <si>
    <t>S0317919 - Workflow Task Assigment ITD Data Maintenance from Syarif Hidayat of Jakarta Head Office</t>
  </si>
  <si>
    <t>S0317920</t>
  </si>
  <si>
    <t>Revise Supplier #278273</t>
  </si>
  <si>
    <t>S0317920 - Revise Supplier #278273</t>
  </si>
  <si>
    <t>RE: Service Request S0317902 RE: Revisi supplier pada actual #278241</t>
  </si>
  <si>
    <r>
      <t>where a.SKDNo = '</t>
    </r>
    <r>
      <rPr>
        <b/>
        <sz val="11"/>
        <color theme="1"/>
        <rFont val="Consolas"/>
        <family val="3"/>
      </rPr>
      <t>0001246/4/01/01/2023</t>
    </r>
    <r>
      <rPr>
        <sz val="11"/>
        <color theme="1"/>
        <rFont val="Consolas"/>
        <family val="3"/>
      </rPr>
      <t>';</t>
    </r>
  </si>
  <si>
    <t>D:\OPERATION-OLS\CMDB-TICKETS\S0317920 - Revise Supplier #278273</t>
  </si>
  <si>
    <r>
      <t>RemarksSys = case when RemarksSys is null then '</t>
    </r>
    <r>
      <rPr>
        <b/>
        <sz val="11"/>
        <color theme="1"/>
        <rFont val="Consolas"/>
        <family val="3"/>
      </rPr>
      <t>S0317920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-S0317920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</si>
  <si>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209455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</si>
  <si>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226</t>
    </r>
    <r>
      <rPr>
        <sz val="11"/>
        <color theme="1"/>
        <rFont val="Consolas"/>
        <family val="3"/>
      </rPr>
      <t>, -- 5574</t>
    </r>
  </si>
  <si>
    <t>RE: Service Request S0317920 RE: REVISI SUPPLIER #278273</t>
  </si>
  <si>
    <t>D:\OPERATION-OLS\CMDB-TICKETS\S0317919 - Workflow Task Assigment ITD Data Maintenance from Syarif Hidayat of Jakarta Head Office</t>
  </si>
  <si>
    <r>
      <t>where c.PoliceNumber = '</t>
    </r>
    <r>
      <rPr>
        <b/>
        <sz val="11"/>
        <color theme="1"/>
        <rFont val="Consolas"/>
        <family val="3"/>
      </rPr>
      <t>B2841PKD</t>
    </r>
    <r>
      <rPr>
        <sz val="11"/>
        <color theme="1"/>
        <rFont val="Consolas"/>
        <family val="3"/>
      </rPr>
      <t>';</t>
    </r>
  </si>
  <si>
    <t>a.IdTb_OPL_Status, a.NumberOfPayments,</t>
  </si>
  <si>
    <t>0000274/4/10/10/2019</t>
  </si>
  <si>
    <t>0000105/4/04/10/2021</t>
  </si>
  <si>
    <t>IdTb_OPL_Branch</t>
  </si>
  <si>
    <t>11</t>
  </si>
  <si>
    <t>5</t>
  </si>
  <si>
    <t>60</t>
  </si>
  <si>
    <t>2019-10-24</t>
  </si>
  <si>
    <t>2021-10-31</t>
  </si>
  <si>
    <t>8153</t>
  </si>
  <si>
    <t>2024-10-23</t>
  </si>
  <si>
    <t>2022-10-31</t>
  </si>
  <si>
    <t>Ticket yang terkait (Related Ticket):</t>
  </si>
  <si>
    <t>RE: REVISI SUPPLIER #278273</t>
  </si>
  <si>
    <t>Revisi No Rangka #278485</t>
  </si>
  <si>
    <t>MHCNHR55EEJ061069</t>
  </si>
  <si>
    <t>Before</t>
  </si>
  <si>
    <t>After</t>
  </si>
  <si>
    <t>S0317960</t>
  </si>
  <si>
    <t>Revise Chassis Number #278485</t>
  </si>
  <si>
    <t>S0317960 - Revise Chassis Number #278485</t>
  </si>
  <si>
    <t>RE: Service Request S0317919 RE: Workflow Task Assigment ITD Data Maintenance from Syarif Hidayat of Jakarta Head Office</t>
  </si>
  <si>
    <t>Produced by Aryo Budi Dwi Prasetyo on February 22, 2023, 8:28 am</t>
  </si>
  <si>
    <t>Data Maintenance - Revise End Contract OLSS</t>
  </si>
  <si>
    <t>2023-01-24</t>
  </si>
  <si>
    <t>2023-02-28</t>
  </si>
  <si>
    <t>Revise End Contract OLSS #278586</t>
  </si>
  <si>
    <t>S0318004</t>
  </si>
  <si>
    <t>S0318004 - Revise End Contract OLSS #278586</t>
  </si>
  <si>
    <t>0000841/4/08/11/2022</t>
  </si>
  <si>
    <t>select a.AgreementNumber, a.IdTb_OPL_Status,</t>
  </si>
  <si>
    <t>D:\OPERATION-OLS\CMDB-TICKETS\S0317960 - Revise Chassis Number #278485</t>
  </si>
  <si>
    <t>a.AgreementNumber = '0001141/4/01/09/2022'</t>
  </si>
  <si>
    <t>c.ChassisNumber = 'TRUCK E-2 ELF NHR55 CC';</t>
  </si>
  <si>
    <t>ChassisNumber = 'MHCNHR55EEJ061069'</t>
  </si>
  <si>
    <t>where IdTb_OPL_Unit = 14970;</t>
  </si>
  <si>
    <t>Remarks = 'MHCNHR55EEJ061069'</t>
  </si>
  <si>
    <t>where IdUObjLease = 16883;</t>
  </si>
  <si>
    <t>RE: Service Request S0317960 RE: Revisi No Rangka #278485</t>
  </si>
  <si>
    <t>where a.AgreementNumber = '0000779/4/01/06/2021';</t>
  </si>
  <si>
    <t>D:\OPERATION-OLS\CMDB-TICKETS\S0318004 - Revise End Contract OLSS #278586</t>
  </si>
  <si>
    <t>EndPeriodDate = '2023-02-28', -- 2023-01-31</t>
  </si>
  <si>
    <t>RemarksSys = case when RemarksSys is null then 'S0318004' else RemarksSys + '-S0318004' end</t>
  </si>
  <si>
    <t>where IdOPLAgreement = 2476;</t>
  </si>
  <si>
    <t>RE: Service Request S0318004 RE: Data Maintenance - Revise End Contract OLSS</t>
  </si>
  <si>
    <t>2021-06-24</t>
  </si>
  <si>
    <t>StartPeriodDate = '2021-06-24' -- 2021-06-25</t>
  </si>
  <si>
    <t>Revisi tanggal startdate dan end date #278878</t>
  </si>
  <si>
    <t>0001253/4/01/01/2023</t>
  </si>
  <si>
    <t>S0318058</t>
  </si>
  <si>
    <t>Revise Agreement Start &amp; End #278878</t>
  </si>
  <si>
    <t>S0318058 - Revise Agreement Start &amp; End #278878</t>
  </si>
  <si>
    <t>D:\OPERATION-OLS\CMDB-TICKETS\S0318058 - Revise Agreement Start &amp; End #278878</t>
  </si>
  <si>
    <t>2023-01-14</t>
  </si>
  <si>
    <t>2026-01-27</t>
  </si>
  <si>
    <t>2026-01-14</t>
  </si>
  <si>
    <r>
      <t>EndPeriodDate = '</t>
    </r>
    <r>
      <rPr>
        <b/>
        <sz val="11"/>
        <color theme="1"/>
        <rFont val="Consolas"/>
        <family val="3"/>
      </rPr>
      <t>2026-01-14</t>
    </r>
    <r>
      <rPr>
        <sz val="11"/>
        <color theme="1"/>
        <rFont val="Consolas"/>
        <family val="3"/>
      </rPr>
      <t>', -- 2026-01-27</t>
    </r>
  </si>
  <si>
    <r>
      <t>RemarksSys = case when RemarksSys is null then '</t>
    </r>
    <r>
      <rPr>
        <b/>
        <sz val="11"/>
        <color theme="1"/>
        <rFont val="Consolas"/>
        <family val="3"/>
      </rPr>
      <t>S0318058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-S0318058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</si>
  <si>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2023-01-14</t>
    </r>
    <r>
      <rPr>
        <sz val="11"/>
        <color theme="1"/>
        <rFont val="Consolas"/>
        <family val="3"/>
      </rPr>
      <t>', -- 2023-01-28</t>
    </r>
  </si>
  <si>
    <r>
      <t>where a.AgreementNumber = '</t>
    </r>
    <r>
      <rPr>
        <b/>
        <sz val="11"/>
        <color rgb="FFFF0000"/>
        <rFont val="Consolas"/>
        <family val="3"/>
      </rPr>
      <t>0001253/4/01/01/2023</t>
    </r>
    <r>
      <rPr>
        <sz val="11"/>
        <color theme="1"/>
        <rFont val="Consolas"/>
        <family val="3"/>
      </rPr>
      <t>';</t>
    </r>
  </si>
  <si>
    <r>
      <t>BASTDate = '</t>
    </r>
    <r>
      <rPr>
        <b/>
        <sz val="11"/>
        <color theme="1"/>
        <rFont val="Consolas"/>
        <family val="3"/>
      </rPr>
      <t>2023-01-14</t>
    </r>
    <r>
      <rPr>
        <sz val="11"/>
        <color theme="1"/>
        <rFont val="Consolas"/>
        <family val="3"/>
      </rPr>
      <t>', -- 2023-01-14</t>
    </r>
  </si>
  <si>
    <r>
      <t>BASTActualDate = '</t>
    </r>
    <r>
      <rPr>
        <b/>
        <sz val="11"/>
        <color theme="1"/>
        <rFont val="Consolas"/>
        <family val="3"/>
      </rPr>
      <t>2023-01-14</t>
    </r>
    <r>
      <rPr>
        <sz val="11"/>
        <color theme="1"/>
        <rFont val="Consolas"/>
        <family val="3"/>
      </rPr>
      <t>', -- 2023-01-27</t>
    </r>
  </si>
  <si>
    <r>
      <t xml:space="preserve">where IdOPLAgreement = </t>
    </r>
    <r>
      <rPr>
        <b/>
        <sz val="11"/>
        <color rgb="FFFF0000"/>
        <rFont val="Consolas"/>
        <family val="3"/>
      </rPr>
      <t>4912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</si>
  <si>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5712</t>
    </r>
    <r>
      <rPr>
        <sz val="11"/>
        <color theme="1"/>
        <rFont val="Consolas"/>
        <family val="3"/>
      </rPr>
      <t>);</t>
    </r>
  </si>
  <si>
    <t>RE: Service Request S0318058 RE: Revisi tanggal startdate dan end date #278878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</si>
  <si>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</si>
  <si>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</si>
  <si>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d.CustomerName, d.[Address]</t>
  </si>
  <si>
    <t>join Customer d</t>
  </si>
  <si>
    <t>on a.CustomerCode = d.CustomerCode</t>
  </si>
  <si>
    <r>
      <t>where c.SKDNo = '</t>
    </r>
    <r>
      <rPr>
        <b/>
        <sz val="11"/>
        <color rgb="FFFF0000"/>
        <rFont val="Consolas"/>
        <family val="3"/>
      </rPr>
      <t>0000852/4/08/02/2023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</si>
  <si>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alibri"/>
        <family val="2"/>
        <scheme val="minor"/>
      </rPr>
      <t>20230223</t>
    </r>
    <r>
      <rPr>
        <b/>
        <sz val="11"/>
        <color rgb="FF0000FF"/>
        <rFont val="Calibri"/>
        <family val="2"/>
        <scheme val="minor"/>
      </rPr>
      <t>WED</t>
    </r>
  </si>
  <si>
    <t>CustomerCode = '0143674'</t>
  </si>
  <si>
    <r>
      <t xml:space="preserve">where IdOPLCalculation = </t>
    </r>
    <r>
      <rPr>
        <b/>
        <sz val="11"/>
        <color rgb="FFFF0000"/>
        <rFont val="Consolas"/>
        <family val="3"/>
      </rPr>
      <t>9315</t>
    </r>
    <r>
      <rPr>
        <sz val="11"/>
        <color theme="1"/>
        <rFont val="Consolas"/>
        <family val="3"/>
      </rPr>
      <t>;</t>
    </r>
  </si>
  <si>
    <t>Revisi Kwitansi Kontrak PT. KRAMA YUDHA TIGA BERLIAN MOTORS - 0000786/4/08/10/2022 (NON PPH)</t>
  </si>
  <si>
    <t>RE: Service Request S0315404 - S0315404 - RE: STAGING INVOICE BORWITA BILLING 1183/4/01 FEBRUARI 2023</t>
  </si>
  <si>
    <t>RE: Revisi Kwitansi Kontrak PT. KRAMA YUDHA TIGA BERLIAN MOTORS - 0000786/4/08/10/2022 (NON PPH)</t>
  </si>
  <si>
    <t>S0318107</t>
  </si>
  <si>
    <t>Revise End Contract OLSS #279027</t>
  </si>
  <si>
    <t>S0318107 - Revise End Contract OLSS #279027</t>
  </si>
  <si>
    <t>D:\OPERATION-OLS\CMDB-TICKETS\S0318107 - Revise End Contract OLSS #279027</t>
  </si>
  <si>
    <t>RE: Service Request S0318107 RE: Data Maintenance - Revise End Contract OLSS</t>
  </si>
  <si>
    <r>
      <rPr>
        <b/>
        <sz val="11"/>
        <color rgb="FFFF0000"/>
        <rFont val="Calibri"/>
        <family val="2"/>
        <scheme val="minor"/>
      </rPr>
      <t>20230224</t>
    </r>
    <r>
      <rPr>
        <b/>
        <sz val="11"/>
        <color rgb="FF0000FF"/>
        <rFont val="Calibri"/>
        <family val="2"/>
        <scheme val="minor"/>
      </rPr>
      <t>FRI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</si>
  <si>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</si>
  <si>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2023-02-25</t>
    </r>
    <r>
      <rPr>
        <sz val="11"/>
        <color theme="1"/>
        <rFont val="Consolas"/>
        <family val="3"/>
      </rPr>
      <t>'</t>
    </r>
  </si>
  <si>
    <t>00851/OCN/01/12/2022</t>
  </si>
  <si>
    <r>
      <t>where a.OPLCalculationNumber = '</t>
    </r>
    <r>
      <rPr>
        <b/>
        <sz val="11"/>
        <color rgb="FFFF0000"/>
        <rFont val="Consolas"/>
        <family val="3"/>
      </rPr>
      <t>00851/OCN/01/12/2022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</si>
  <si>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9147</t>
    </r>
    <r>
      <rPr>
        <sz val="11"/>
        <color theme="1"/>
        <rFont val="Consolas"/>
        <family val="3"/>
      </rPr>
      <t>;</t>
    </r>
  </si>
  <si>
    <t>Produced by Aryo Budi Dwi Prasetyo on February 24, 2023, 8:14 am</t>
  </si>
  <si>
    <t>S0318225</t>
  </si>
  <si>
    <t>Revisi Allocation GSD #279417</t>
  </si>
  <si>
    <t>S0318225 - Revisi Allocation GSD #279417</t>
  </si>
  <si>
    <t>0000359/4/10/01/2021</t>
  </si>
  <si>
    <t>D:\OPERATION-OLS\CMDB-TICKETS\S0318225 - Revisi Allocation GSD #279417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</si>
  <si>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</si>
  <si>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-- QUERY DI SINI DI-GENERATE DARI FILE EXCEL USER</t>
  </si>
  <si>
    <t>...</t>
  </si>
  <si>
    <t>d.Allocation,</t>
  </si>
  <si>
    <t>e.StatusDescription,</t>
  </si>
  <si>
    <t>join Tb_OPL_Status e</t>
  </si>
  <si>
    <t>on e.StatusCode = 'S1'</t>
  </si>
  <si>
    <t>and d.Allocation = e.IdTb_OPL_Status</t>
  </si>
  <si>
    <t>and x.PoliceNumber = y.PoliceNumber</t>
  </si>
  <si>
    <t>Allocation:</t>
  </si>
  <si>
    <t>Status:</t>
  </si>
  <si>
    <t>where a.StatusCode in (</t>
  </si>
  <si>
    <t>'S1Active',</t>
  </si>
  <si>
    <t>'S1Replacement Car',</t>
  </si>
  <si>
    <t>'S1Stock Car',</t>
  </si>
  <si>
    <t>'S1Disposal'</t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</si>
  <si>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</si>
  <si>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d.IdTb_MGT_DailyRecordCar,</t>
  </si>
  <si>
    <t>RE: Service Request S0318225 RE: Revisi Allocation GSD #279417</t>
  </si>
  <si>
    <t>#Tiket DM Eform 278585</t>
  </si>
  <si>
    <t>S0318282</t>
  </si>
  <si>
    <t>#Tiket DM Eform 278585 - Revise Agreement End Period Date</t>
  </si>
  <si>
    <t>S0318282 - #Tiket DM Eform 278585 - Revise Agreement End Period Date</t>
  </si>
  <si>
    <t>D:\OPERATION-OLS\CMDB-TICKETS\S0318282 - #Tiket DM Eform 278585 - Revise Agreement End Period Date</t>
  </si>
  <si>
    <t>Already done with Ticket:</t>
  </si>
  <si>
    <t>RE: Service Request S0315561 created successfullyRE: Double SKD Number - OLSS</t>
  </si>
  <si>
    <t>REVISI DATA UNIT KENDARAAN #279741</t>
  </si>
  <si>
    <t>0001215/4/01/01/2023</t>
  </si>
  <si>
    <t>S0318311</t>
  </si>
  <si>
    <t>S0318311 - Revise Unit Quantity #279741</t>
  </si>
  <si>
    <t>Revise Unit Quantity #279741</t>
  </si>
  <si>
    <t>D:\OPERATION-OLS\CMDB-TICKETS\S0318311 - Revise Unit Quantity #279741</t>
  </si>
  <si>
    <t>Quantity</t>
  </si>
  <si>
    <t>Revisi tanggal bast #279772</t>
  </si>
  <si>
    <t>S0318319</t>
  </si>
  <si>
    <t>Revise BAST Date #279772</t>
  </si>
  <si>
    <t>S0318319 - Revise BAST Date #279772</t>
  </si>
  <si>
    <t>b.IdTb_MKT_SKD_Dtl, b.[Type], b.Qty, b.RemarksSys,</t>
  </si>
  <si>
    <t>d.IdOPLAgreementDetails, d.Qty, d.RemarksSys,</t>
  </si>
  <si>
    <t>f.IdTb_PRO_PODtl, f.Qty, f.RemarksSys,</t>
  </si>
  <si>
    <t>join OPLAgreementDetails d</t>
  </si>
  <si>
    <t>on c.IdOPLAgreement = d.IdOPLAgreement</t>
  </si>
  <si>
    <t>and b.IdTb_MKT_SKD_Dtl = d.IdTb_MKT_SKD_Dtl</t>
  </si>
  <si>
    <t>join Tb_PRO_PO e</t>
  </si>
  <si>
    <t>on c.IdOPLAgreement = e.IdOPLAgreement</t>
  </si>
  <si>
    <t>join Tb_PRO_PODtl f</t>
  </si>
  <si>
    <t>on e.IdTb_PRO_PO = f.IdTb_PRO_PO</t>
  </si>
  <si>
    <t>where c.AgreementNumber = '0001215/4/01/01/2023';</t>
  </si>
  <si>
    <t>RemarksSys = case when RemarksSys is null then 'S0318311' else RemarksSys + '-S0318311' end</t>
  </si>
  <si>
    <t>where IdTb_MKT_SKD_Dtl in (209314);</t>
  </si>
  <si>
    <t>where IdOPLAgreementDetails in (243438);</t>
  </si>
  <si>
    <t>where IdTb_PRO_PODtl in (5809, 5810);</t>
  </si>
  <si>
    <t>RE: Service Request S0318311 RE: REVISI DATA UNIT KENDARAAN #279741</t>
  </si>
  <si>
    <t>D:\OPERATION-OLS\CMDB-TICKETS\S0318319 - Revise BAST Date #279772</t>
  </si>
  <si>
    <t>2023-02-24</t>
  </si>
  <si>
    <r>
      <t>where a.AgreementNumber = '</t>
    </r>
    <r>
      <rPr>
        <b/>
        <sz val="11"/>
        <color rgb="FFFF0000"/>
        <rFont val="Consolas"/>
        <family val="3"/>
      </rPr>
      <t>0000030/4/34/01/2023</t>
    </r>
    <r>
      <rPr>
        <sz val="11"/>
        <color theme="1"/>
        <rFont val="Consolas"/>
        <family val="3"/>
      </rPr>
      <t>';</t>
    </r>
  </si>
  <si>
    <t>Revisi data kendaraan #279839</t>
  </si>
  <si>
    <t>RE: Service Request S0318319 RE: Revisi tanggal bast #279772</t>
  </si>
  <si>
    <t>0001231/4/01/01/2023</t>
  </si>
  <si>
    <r>
      <t>BASTActualDate = '</t>
    </r>
    <r>
      <rPr>
        <b/>
        <sz val="11"/>
        <color theme="1"/>
        <rFont val="Consolas"/>
        <family val="3"/>
      </rPr>
      <t>2023-01-24</t>
    </r>
    <r>
      <rPr>
        <sz val="11"/>
        <color theme="1"/>
        <rFont val="Consolas"/>
        <family val="3"/>
      </rPr>
      <t>', -- 2023-01-27</t>
    </r>
  </si>
  <si>
    <r>
      <t>RemarksSys = case when RemarksSys is null then '</t>
    </r>
    <r>
      <rPr>
        <b/>
        <sz val="11"/>
        <color theme="1"/>
        <rFont val="Consolas"/>
        <family val="3"/>
      </rPr>
      <t>S0318319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-S0318319</t>
    </r>
    <r>
      <rPr>
        <sz val="11"/>
        <color theme="1"/>
        <rFont val="Consolas"/>
        <family val="3"/>
      </rPr>
      <t>' end</t>
    </r>
  </si>
  <si>
    <r>
      <t>EndPeriodDate = '</t>
    </r>
    <r>
      <rPr>
        <b/>
        <sz val="11"/>
        <color theme="1"/>
        <rFont val="Consolas"/>
        <family val="3"/>
      </rPr>
      <t>2023-01-24</t>
    </r>
    <r>
      <rPr>
        <sz val="11"/>
        <color theme="1"/>
        <rFont val="Consolas"/>
        <family val="3"/>
      </rPr>
      <t>', -- 2026-02-24</t>
    </r>
  </si>
  <si>
    <r>
      <t>BASTDate = '</t>
    </r>
    <r>
      <rPr>
        <b/>
        <sz val="11"/>
        <color theme="1"/>
        <rFont val="Consolas"/>
        <family val="3"/>
      </rPr>
      <t>2023-01-24</t>
    </r>
    <r>
      <rPr>
        <sz val="11"/>
        <color theme="1"/>
        <rFont val="Consolas"/>
        <family val="3"/>
      </rPr>
      <t>', -- 2023-02-24</t>
    </r>
  </si>
  <si>
    <t>S0318350</t>
  </si>
  <si>
    <t>S0318350 - Revise Unit Quantity #279839</t>
  </si>
  <si>
    <t>Revise Unit Quantity #279839</t>
  </si>
  <si>
    <r>
      <t xml:space="preserve">where IdOPLAgreement = </t>
    </r>
    <r>
      <rPr>
        <b/>
        <sz val="11"/>
        <color rgb="FFFF0000"/>
        <rFont val="Consolas"/>
        <family val="3"/>
      </rPr>
      <t>4831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</si>
  <si>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);</t>
    </r>
  </si>
  <si>
    <r>
      <rPr>
        <b/>
        <sz val="11"/>
        <color rgb="FFFF0000"/>
        <rFont val="Calibri"/>
        <family val="2"/>
        <scheme val="minor"/>
      </rPr>
      <t>20230227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</si>
  <si>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20230228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</si>
  <si>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</si>
  <si>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</si>
  <si>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2023-02-28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</si>
  <si>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</si>
  <si>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</si>
  <si>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</si>
  <si>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20230301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</si>
  <si>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</si>
  <si>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</si>
  <si>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2023-03-02</t>
    </r>
    <r>
      <rPr>
        <sz val="11"/>
        <color theme="1"/>
        <rFont val="Consolas"/>
        <family val="3"/>
      </rPr>
      <t>'</t>
    </r>
  </si>
  <si>
    <t>RE: [Borwita] Revise Quantity Tiket Id 278328</t>
  </si>
  <si>
    <t>S0319011</t>
  </si>
  <si>
    <t>Produced by Aryo Budi Dwi Prasetyo on February 27, 2023, 8:20 am</t>
  </si>
  <si>
    <t>Ubah Qty SKD 0001264/4/01/02/2023 menjadi 11 unit</t>
  </si>
  <si>
    <t>0001264/4/01/02/2023</t>
  </si>
  <si>
    <t>Qty</t>
  </si>
  <si>
    <t>9</t>
  </si>
  <si>
    <t>select b.IdTb_MKT_SKD_Dtl, b.Qty, b.RemarksSys</t>
  </si>
  <si>
    <t>where a.SKDNo = '0001264/4/01/02/2023';</t>
  </si>
  <si>
    <t>S0319011 - Ubah Qty SKD 0001264/4/01/02/2023 menjadi 11 unit</t>
  </si>
  <si>
    <t>D:\OPERATION-OLS\CMDB-TICKETS\S0319011 - Ubah Qty SKD 0001264401022023 menjadi 11 unit</t>
  </si>
  <si>
    <t>Qty = 11,</t>
  </si>
  <si>
    <t>RemarksSys = case when RemarksSys is null then 'S0319011' else RemarksSys + '-S0319011' end</t>
  </si>
  <si>
    <t>where IdTb_MKT_SKD_Dtl = 209537;</t>
  </si>
  <si>
    <t>RE: Service Request S0319011 created successfullyRE: [Borwita] Revise Quantity Tiket Id 278328</t>
  </si>
  <si>
    <r>
      <t>StartPeriodDate = '</t>
    </r>
    <r>
      <rPr>
        <b/>
        <sz val="11"/>
        <color theme="1"/>
        <rFont val="Consolas"/>
        <family val="3"/>
      </rPr>
      <t>2023-01-25</t>
    </r>
    <r>
      <rPr>
        <sz val="11"/>
        <color theme="1"/>
        <rFont val="Consolas"/>
        <family val="3"/>
      </rPr>
      <t>', -- 2023-02-25</t>
    </r>
  </si>
  <si>
    <r>
      <t>EndPeriodDate = '</t>
    </r>
    <r>
      <rPr>
        <b/>
        <sz val="11"/>
        <color theme="1"/>
        <rFont val="Consolas"/>
        <family val="3"/>
      </rPr>
      <t>2026-01-24</t>
    </r>
    <r>
      <rPr>
        <sz val="11"/>
        <color theme="1"/>
        <rFont val="Consolas"/>
        <family val="3"/>
      </rPr>
      <t>', -- 2023-01-24</t>
    </r>
  </si>
  <si>
    <r>
      <t>BASTActualDate = '</t>
    </r>
    <r>
      <rPr>
        <b/>
        <sz val="11"/>
        <color theme="1"/>
        <rFont val="Consolas"/>
        <family val="3"/>
      </rPr>
      <t>2023-01-24</t>
    </r>
    <r>
      <rPr>
        <sz val="11"/>
        <color theme="1"/>
        <rFont val="Consolas"/>
        <family val="3"/>
      </rPr>
      <t>', -- 2023-02-24</t>
    </r>
  </si>
  <si>
    <r>
      <t>where IdTb_MGT_UnitPrep in (</t>
    </r>
    <r>
      <rPr>
        <b/>
        <sz val="11"/>
        <color rgb="FFFF0000"/>
        <rFont val="Consolas"/>
        <family val="3"/>
      </rPr>
      <t>5739</t>
    </r>
    <r>
      <rPr>
        <sz val="11"/>
        <color theme="1"/>
        <rFont val="Consolas"/>
        <family val="3"/>
      </rPr>
      <t>);</t>
    </r>
  </si>
  <si>
    <t>Wokring folder:</t>
  </si>
  <si>
    <t>Revisi SKD 014/4/29/07/2022 -----Ticket No 280285</t>
  </si>
  <si>
    <t>RE: Revisi SKD 014/4/29/07/2022 -----Ticket No 280285</t>
  </si>
  <si>
    <t>RE: Revisi data kendaraan #279839</t>
  </si>
  <si>
    <t>Data Maintenance perubahan nomor Agreement</t>
  </si>
  <si>
    <t>0000793/4/08/10/2022</t>
  </si>
  <si>
    <t>AssetCode</t>
  </si>
  <si>
    <t>4120034705</t>
  </si>
  <si>
    <t>join Tb_MGT_UnitPrep c</t>
  </si>
  <si>
    <t>on a.IdOPLAgreement = c.IdOPLAgreement</t>
  </si>
  <si>
    <t>--join Tb_MGT_UnitPrepDtl d</t>
  </si>
  <si>
    <t>--on c.IdTb_MGT_UnitPrep = d.IdTb_MGT_UnitPrep</t>
  </si>
  <si>
    <r>
      <t>where a.AgreementNumber = '</t>
    </r>
    <r>
      <rPr>
        <b/>
        <sz val="11"/>
        <color rgb="FFFF0000"/>
        <rFont val="Consolas"/>
        <family val="3"/>
      </rPr>
      <t>0001231/4/01/01/2023</t>
    </r>
    <r>
      <rPr>
        <sz val="11"/>
        <color theme="1"/>
        <rFont val="Consolas"/>
        <family val="3"/>
      </rPr>
      <t>';</t>
    </r>
  </si>
  <si>
    <t>D:\OPERATION-OLS\CMDB-TICKETS\S0318350 - Revise Unit Quantity #279839</t>
  </si>
  <si>
    <t>c.IdTb_MGT_UnitPrep, c.BASTTotal, c.BASTRemaining, c.RemarksSys</t>
  </si>
  <si>
    <t>--join OPLAgreementDetails b</t>
  </si>
  <si>
    <r>
      <t xml:space="preserve">where IdTb_MGT_UnitPrep = </t>
    </r>
    <r>
      <rPr>
        <b/>
        <sz val="11"/>
        <color rgb="FFFF0000"/>
        <rFont val="Consolas"/>
        <family val="3"/>
      </rPr>
      <t>5765</t>
    </r>
    <r>
      <rPr>
        <sz val="11"/>
        <color theme="1"/>
        <rFont val="Consolas"/>
        <family val="3"/>
      </rPr>
      <t>;</t>
    </r>
  </si>
  <si>
    <r>
      <t xml:space="preserve">BASTTotal = </t>
    </r>
    <r>
      <rPr>
        <b/>
        <sz val="11"/>
        <color rgb="FFFF0000"/>
        <rFont val="Consolas"/>
        <family val="3"/>
      </rPr>
      <t>48</t>
    </r>
    <r>
      <rPr>
        <sz val="11"/>
        <color theme="1"/>
        <rFont val="Consolas"/>
        <family val="3"/>
      </rPr>
      <t>,</t>
    </r>
  </si>
  <si>
    <r>
      <t xml:space="preserve">BASTRemaining = </t>
    </r>
    <r>
      <rPr>
        <b/>
        <sz val="11"/>
        <color rgb="FFFF0000"/>
        <rFont val="Consolas"/>
        <family val="3"/>
      </rPr>
      <t>48</t>
    </r>
    <r>
      <rPr>
        <sz val="11"/>
        <color theme="1"/>
        <rFont val="Consolas"/>
        <family val="3"/>
      </rPr>
      <t>,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</si>
  <si>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S0318350</t>
    </r>
    <r>
      <rPr>
        <sz val="11"/>
        <color theme="1"/>
        <rFont val="Consolas"/>
        <family val="3"/>
      </rPr>
      <t>' else RemarksSys + '</t>
    </r>
    <r>
      <rPr>
        <b/>
        <sz val="11"/>
        <color rgb="FFFF0000"/>
        <rFont val="Consolas"/>
        <family val="3"/>
      </rPr>
      <t>-S0318350</t>
    </r>
    <r>
      <rPr>
        <sz val="11"/>
        <color theme="1"/>
        <rFont val="Consolas"/>
        <family val="3"/>
      </rPr>
      <t>' end</t>
    </r>
  </si>
  <si>
    <t>Service Request S0318350 - RE: Revisi data kendaraan #279839</t>
  </si>
  <si>
    <t>S0319025</t>
  </si>
  <si>
    <t>Discuss with Pak Haris, Pak Revin, &amp; Pak Niketas</t>
  </si>
  <si>
    <t>d.SupplierGroupCode, d.MainSupplierCode, d.SupplierCode,</t>
  </si>
  <si>
    <t>d.SupplierName, d.[Address]</t>
  </si>
  <si>
    <t>'0000613/4/10/02/2023',</t>
  </si>
  <si>
    <t>order by c.AgreementNumber</t>
  </si>
  <si>
    <t>S0319025 - Revise Agreement Number in Asset Selling Memo</t>
  </si>
  <si>
    <t>0000014/4/29/07/2022</t>
  </si>
  <si>
    <t>S0319044</t>
  </si>
  <si>
    <t>Revise Agreement Number in Asset Selling Memo</t>
  </si>
  <si>
    <t>Revise Accessories Price &amp; VAT in SKD #280285</t>
  </si>
  <si>
    <t>S0319044 - Revise Accessories Price &amp; VAT in SKD #280285</t>
  </si>
  <si>
    <t>45429/INV/MD3/02/2023</t>
  </si>
  <si>
    <r>
      <t>where a.invoicenoinstalment = '</t>
    </r>
    <r>
      <rPr>
        <b/>
        <sz val="11"/>
        <color theme="1"/>
        <rFont val="Consolas"/>
        <family val="3"/>
      </rPr>
      <t>45429/INV/MD3/02/2023</t>
    </r>
    <r>
      <rPr>
        <sz val="11"/>
        <color theme="1"/>
        <rFont val="Consolas"/>
        <family val="3"/>
      </rPr>
      <t>';</t>
    </r>
  </si>
  <si>
    <t>2023/02/27 11:21</t>
  </si>
  <si>
    <t>Request Bu Jeffira</t>
  </si>
  <si>
    <t>00042/OCN/01/01/2023</t>
  </si>
  <si>
    <r>
      <t>where a.OPLCalculationNumber = '</t>
    </r>
    <r>
      <rPr>
        <b/>
        <sz val="11"/>
        <color rgb="FFFF0000"/>
        <rFont val="Consolas"/>
        <family val="3"/>
      </rPr>
      <t>00042/OCN/01/01/2023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</si>
  <si>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9261</t>
    </r>
    <r>
      <rPr>
        <sz val="11"/>
        <color theme="1"/>
        <rFont val="Consolas"/>
        <family val="3"/>
      </rPr>
      <t>;</t>
    </r>
  </si>
  <si>
    <t>Data Maintenance - Revise data OLSS</t>
  </si>
  <si>
    <t>280410</t>
  </si>
  <si>
    <t>Revisi quantity unit #280463</t>
  </si>
  <si>
    <t>0001209/4/01/12/2022</t>
  </si>
  <si>
    <t>AgrementNumber</t>
  </si>
  <si>
    <t xml:space="preserve">INSURANCE COST SEBELUMNYA </t>
  </si>
  <si>
    <t>250,224,816</t>
  </si>
  <si>
    <t>INSURANCE COST SEBENARNYA</t>
  </si>
  <si>
    <t>245,026,896</t>
  </si>
  <si>
    <t>LANDING RATE SEBELUMNYA</t>
  </si>
  <si>
    <t>LANDING RATE SEBENARNYA</t>
  </si>
  <si>
    <t>INSURANCE INCOME SEBELUMNYA</t>
  </si>
  <si>
    <t>INSURANCE INCOME SEBENARNYA</t>
  </si>
  <si>
    <t>62,556,204</t>
  </si>
  <si>
    <t>61,256,724</t>
  </si>
  <si>
    <t>S0319075</t>
  </si>
  <si>
    <t>S0319080</t>
  </si>
  <si>
    <t>S0319080 - Revise Data OLSS #280410</t>
  </si>
  <si>
    <t>Revise Data OLSS #280410</t>
  </si>
  <si>
    <t>Revise Unit Quanity #280463</t>
  </si>
  <si>
    <t>S0319075 - Revise Unit Quanity #280463</t>
  </si>
  <si>
    <t>a.IdOPLCalculation, a.CRVATInAccessories,</t>
  </si>
  <si>
    <t>d.IdTb_MKT_SKD_Dtl, d.[Type], d.Price,</t>
  </si>
  <si>
    <t>d.RemarksSys</t>
  </si>
  <si>
    <t>where c.SKDNo = '0000014/4/29/07/2022';</t>
  </si>
  <si>
    <t>D:\OPERATION-OLS\CMDB-TICKETS\S0319044 - Revise Accessories Price &amp; VAT in SKD #280285</t>
  </si>
  <si>
    <t>48,334,950</t>
  </si>
  <si>
    <t>4,789,950</t>
  </si>
  <si>
    <t>CRVATInAccessories = 4789950</t>
  </si>
  <si>
    <t>where IdOPLCalculation = 6663;</t>
  </si>
  <si>
    <t>Price = 48334950,</t>
  </si>
  <si>
    <t>RemarksSys = case when RemarksSys is null then 'S0319044' else RemarksSys + '-S0319044' end</t>
  </si>
  <si>
    <t>where IdTb_MKT_SKD_Dtl = 206662;</t>
  </si>
  <si>
    <t>RE: Service Request S0319044 created successfullyRE: Revisi SKD 014/4/29/07/2022 -----Ticket No 280285</t>
  </si>
  <si>
    <t>D:\OPERATION-OLS\CMDB-TICKETS\S0319075 - Revise Unit Quanity #280463</t>
  </si>
  <si>
    <t>where a.SKDNo = '0001209/4/01/12/2022';</t>
  </si>
  <si>
    <t>RemarksSys = case when RemarksSys is null then 'S0319075' else RemarksSys + '-S0319075' end</t>
  </si>
  <si>
    <t>where IdTb_MKT_SKD_Dtl = 209314;</t>
  </si>
  <si>
    <t>RE: Service Request S0319075 RE: Revisi quantity unit #280463</t>
  </si>
  <si>
    <t>5,104,727</t>
  </si>
  <si>
    <r>
      <t>OPLCalculation.</t>
    </r>
    <r>
      <rPr>
        <b/>
        <sz val="11"/>
        <color theme="1"/>
        <rFont val="Calibri"/>
        <family val="2"/>
        <scheme val="minor"/>
      </rPr>
      <t>InsuranceCommisionAmount</t>
    </r>
  </si>
  <si>
    <r>
      <t>OPLInsuranceCondition.</t>
    </r>
    <r>
      <rPr>
        <b/>
        <sz val="11"/>
        <color theme="1"/>
        <rFont val="Calibri"/>
        <family val="2"/>
        <scheme val="minor"/>
      </rPr>
      <t>TotalGrossPremium</t>
    </r>
  </si>
  <si>
    <t>20,418,908</t>
  </si>
  <si>
    <t>11.625000%</t>
  </si>
  <si>
    <t>11.666000%</t>
  </si>
  <si>
    <r>
      <t>OPLFinanceCondition.</t>
    </r>
    <r>
      <rPr>
        <b/>
        <sz val="11"/>
        <color theme="1"/>
        <rFont val="Calibri"/>
        <family val="2"/>
        <scheme val="minor"/>
      </rPr>
      <t>PrimeEffectivePercent</t>
    </r>
  </si>
  <si>
    <t>11.666</t>
  </si>
  <si>
    <t>a.IdOPLCalculation, a.InsuranceCommisionAmount,</t>
  </si>
  <si>
    <t>b.TotalGrossPremium, c.PrimeEffectivePercent,</t>
  </si>
  <si>
    <t>join OPLInsuranceCondition b</t>
  </si>
  <si>
    <t>on a.IdOPLCalculation = b.IdOPLCalculation</t>
  </si>
  <si>
    <t>join OPLFinanceCondition c</t>
  </si>
  <si>
    <t>on a.IdOPLCalculation = c.IdOPLCalculation</t>
  </si>
  <si>
    <t>join OPLQuotation d</t>
  </si>
  <si>
    <t>on a.OPLCalculationNumber = d.OPLCalculationNumber</t>
  </si>
  <si>
    <t>join Tb_MKT_SKD e</t>
  </si>
  <si>
    <t>on d.IdOPLQuotation = e.IdOPLQuotation</t>
  </si>
  <si>
    <t>where e.SKDNo = '0000021/4/34/12/2022';</t>
  </si>
  <si>
    <t>--join Tb_MKT_SKD_Dtl f</t>
  </si>
  <si>
    <t>--on e.IdTb_MKT_SKD = f.IdTb_MKT_SKD</t>
  </si>
  <si>
    <t>D:\OPERATION-OLS\CMDB-TICKETS\S0319080 - Revise Data OLSS #280410</t>
  </si>
  <si>
    <t>InsuranceCommisionAmount = 5104727 -- 5213017</t>
  </si>
  <si>
    <t>where IdOPLCalculation = 9186;</t>
  </si>
  <si>
    <t>update OPLInsuranceCondition</t>
  </si>
  <si>
    <t>TotalGrossPremium = 20418908 -- 20852068</t>
  </si>
  <si>
    <t>update OPLFinanceCondition</t>
  </si>
  <si>
    <t>PrimeEffectivePercent = 11.666 -- 11.625</t>
  </si>
  <si>
    <t>RE: Service Request S0319080 RE: Data Maintenance - Revise data OLSS</t>
  </si>
  <si>
    <t>select b.IdTb_DIS_Agreement, b.AgreementNumber</t>
  </si>
  <si>
    <r>
      <t>where a.MemoNumber = '</t>
    </r>
    <r>
      <rPr>
        <b/>
        <sz val="11"/>
        <color rgb="FFFF0000"/>
        <rFont val="Consolas"/>
        <family val="3"/>
      </rPr>
      <t>00128/COP/10/2022</t>
    </r>
    <r>
      <rPr>
        <sz val="11"/>
        <color theme="1"/>
        <rFont val="Consolas"/>
        <family val="3"/>
      </rPr>
      <t>'</t>
    </r>
  </si>
  <si>
    <r>
      <t>and b.AssetCode = '</t>
    </r>
    <r>
      <rPr>
        <b/>
        <sz val="11"/>
        <color rgb="FFFF0000"/>
        <rFont val="Consolas"/>
        <family val="3"/>
      </rPr>
      <t>4120034705</t>
    </r>
    <r>
      <rPr>
        <sz val="11"/>
        <color theme="1"/>
        <rFont val="Consolas"/>
        <family val="3"/>
      </rPr>
      <t>';</t>
    </r>
  </si>
  <si>
    <t>D:\OPERATION-OLS\CMDB-TICKETS\S0319025 - Revise Agreement Number in Asset Selling Memo</t>
  </si>
  <si>
    <t>update Tb_DIS_Agreement</t>
  </si>
  <si>
    <t>AgreementNumber = '0000793/4/08/10/2022' -- 0000278/4/08/09/2019</t>
  </si>
  <si>
    <t>where IdTb_DIS_Agreement = 8611;</t>
  </si>
  <si>
    <t>RE: Service Request S0319025 created successfullyRE: Data Maintenance perubahan nomor Agreement</t>
  </si>
  <si>
    <t xml:space="preserve">INTEREST COST SEBELUMNYA </t>
  </si>
  <si>
    <t>807,569,128</t>
  </si>
  <si>
    <t>INTEREST COST SEBENARNYA</t>
  </si>
  <si>
    <t>806,766,818</t>
  </si>
  <si>
    <t>TERM OF PAYMENT COST SEBELUMNYA</t>
  </si>
  <si>
    <t>51,504,692</t>
  </si>
  <si>
    <t>TERMS OF PAYMENT COST SEBENARNYA</t>
  </si>
  <si>
    <t>51,478,702</t>
  </si>
  <si>
    <t>TOTAL LEASE COST SEBELUMNYA</t>
  </si>
  <si>
    <t>4,981,256,148</t>
  </si>
  <si>
    <t>TOTAL LEASE COST SEBENARNYA</t>
  </si>
  <si>
    <t>4,980,427,848</t>
  </si>
  <si>
    <t>INCOME COST SEBELUMNYA</t>
  </si>
  <si>
    <t>307,577,052</t>
  </si>
  <si>
    <t>INCOME COST SEBENARNYA</t>
  </si>
  <si>
    <t>308,405,352</t>
  </si>
  <si>
    <t>PER YEAR SEBELUMNYA</t>
  </si>
  <si>
    <t>102,525,684</t>
  </si>
  <si>
    <t>PER YEAR SEBENARNYA</t>
  </si>
  <si>
    <t>102,801,784</t>
  </si>
  <si>
    <t>AVERAGE ASSETS SEBELUMNYA</t>
  </si>
  <si>
    <t>3,227,004,000</t>
  </si>
  <si>
    <t>AVERAGE ASSETS SEBENARNYA</t>
  </si>
  <si>
    <r>
      <t>(OPLCalculation.</t>
    </r>
    <r>
      <rPr>
        <b/>
        <sz val="11"/>
        <color theme="1"/>
        <rFont val="Calibri"/>
        <family val="2"/>
        <scheme val="minor"/>
      </rPr>
      <t>InterestExpense</t>
    </r>
    <r>
      <rPr>
        <sz val="11"/>
        <color theme="1"/>
        <rFont val="Calibri"/>
        <family val="2"/>
        <scheme val="minor"/>
      </rPr>
      <t xml:space="preserve"> + OPLCalculation.</t>
    </r>
    <r>
      <rPr>
        <b/>
        <sz val="11"/>
        <color theme="1"/>
        <rFont val="Calibri"/>
        <family val="2"/>
        <scheme val="minor"/>
      </rPr>
      <t>InterestExpenseVAT</t>
    </r>
    <r>
      <rPr>
        <sz val="11"/>
        <color theme="1"/>
        <rFont val="Calibri"/>
        <family val="2"/>
        <scheme val="minor"/>
      </rPr>
      <t xml:space="preserve"> + OPLCalculation.</t>
    </r>
    <r>
      <rPr>
        <b/>
        <sz val="11"/>
        <color theme="1"/>
        <rFont val="Calibri"/>
        <family val="2"/>
        <scheme val="minor"/>
      </rPr>
      <t>InterestExpenseTAX</t>
    </r>
    <r>
      <rPr>
        <sz val="11"/>
        <color theme="1"/>
        <rFont val="Calibri"/>
        <family val="2"/>
        <scheme val="minor"/>
      </rPr>
      <t>) * Tb_MKT_SKD_Dtl.</t>
    </r>
    <r>
      <rPr>
        <b/>
        <sz val="11"/>
        <color theme="1"/>
        <rFont val="Calibri"/>
        <family val="2"/>
        <scheme val="minor"/>
      </rPr>
      <t>Qty</t>
    </r>
  </si>
  <si>
    <t>00890/OCN/01/12/2022</t>
  </si>
  <si>
    <r>
      <t>where a.OPLCalculationNumber = '</t>
    </r>
    <r>
      <rPr>
        <b/>
        <sz val="11"/>
        <color rgb="FFFF0000"/>
        <rFont val="Consolas"/>
        <family val="3"/>
      </rPr>
      <t>00890/OCN/01/12/2022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</si>
  <si>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9186</t>
    </r>
    <r>
      <rPr>
        <sz val="11"/>
        <color theme="1"/>
        <rFont val="Consolas"/>
        <family val="3"/>
      </rPr>
      <t>;</t>
    </r>
  </si>
  <si>
    <t>Revisi data kendaraan #280730</t>
  </si>
  <si>
    <t>0001282/4/01/02/2023</t>
  </si>
  <si>
    <t>REVISI NO MESIN#280769</t>
  </si>
  <si>
    <t>B2415PZE</t>
  </si>
  <si>
    <t>MHKV3BA3JNK062883</t>
  </si>
  <si>
    <t>K3MJ30517</t>
  </si>
  <si>
    <t>Jeffira Afinnaya</t>
  </si>
  <si>
    <t>Produced by Aryo Budi Dwi Prasetyo on February 28, 2023, 8:17 am</t>
  </si>
  <si>
    <t>S0319182</t>
  </si>
  <si>
    <t>Revise Agreement Period &amp; BAST Date #280730</t>
  </si>
  <si>
    <t>S0319182 - Revise Agreement Period &amp; BAST Date #280730</t>
  </si>
  <si>
    <t>S0319183</t>
  </si>
  <si>
    <t>S0319183 - Revise Engine Number #280769</t>
  </si>
  <si>
    <t>Revise Engine Number #280769</t>
  </si>
  <si>
    <t>REVISI TOP #280826</t>
  </si>
  <si>
    <t>Workflow Task Assigment ITD Data Maintenance from Edbert of Jakarta Head Office #279273</t>
  </si>
  <si>
    <t>S0319196</t>
  </si>
  <si>
    <t>S0319196 - Mengganti nama Unit Kendaraan #279273</t>
  </si>
  <si>
    <t>Mengganti nama Unit Kendaraan #279273</t>
  </si>
  <si>
    <t>REVISI INVOICE KARYA NIAGA ABADI. PT</t>
  </si>
  <si>
    <t>No. Perjanjian</t>
  </si>
  <si>
    <t>Periode Sewa</t>
  </si>
  <si>
    <t>0000020/4/03/04/2020</t>
  </si>
  <si>
    <t>01 - 28 Februari 2023 (1 bulan)</t>
  </si>
  <si>
    <t>0000021/4/03/04/2020</t>
  </si>
  <si>
    <t>0000022/4/03/08/2020</t>
  </si>
  <si>
    <t>0000028/4/03/12/2020</t>
  </si>
  <si>
    <t>0000029/4/03/01/2021</t>
  </si>
  <si>
    <t>0000030/4/03/01/2021</t>
  </si>
  <si>
    <t>0000039/4/03/04/2021</t>
  </si>
  <si>
    <t>0000040/4/03/04/2021</t>
  </si>
  <si>
    <t>0000041/4/03/04/2021</t>
  </si>
  <si>
    <t>0000060/4/03/08/2021</t>
  </si>
  <si>
    <t>0000061/4/03/08/2021</t>
  </si>
  <si>
    <t>0000062/4/03/08/2021</t>
  </si>
  <si>
    <t>0000064/4/03/09/2021</t>
  </si>
  <si>
    <t>0000065/4/03/09/2021</t>
  </si>
  <si>
    <t>0000066/4/03/10/2021</t>
  </si>
  <si>
    <t>0000119/4/03/03/2022</t>
  </si>
  <si>
    <t>0000121/4/03/03/2022</t>
  </si>
  <si>
    <t>0000118/4/03/04/2022</t>
  </si>
  <si>
    <t>0000120/4/03/04/2022</t>
  </si>
  <si>
    <t>0000122/4/03/04/2022</t>
  </si>
  <si>
    <t>0000130/4/03/04/2022</t>
  </si>
  <si>
    <t>0000131/4/03/04/2022</t>
  </si>
  <si>
    <t>0000132/4/03/06/2022</t>
  </si>
  <si>
    <t xml:space="preserve">0000133/4/03/06/2022 </t>
  </si>
  <si>
    <t xml:space="preserve">0000134/4/03/06/2022 </t>
  </si>
  <si>
    <t>S0319206</t>
  </si>
  <si>
    <t>Revise TOP #280826</t>
  </si>
  <si>
    <t>S0319206 - Revise TOP #280826</t>
  </si>
  <si>
    <t>[Request] Monthly Report OLS - February 2023</t>
  </si>
  <si>
    <t>REVISI PERIODE INVOICE G4S, PINUS DAN INDOTRUCK</t>
  </si>
  <si>
    <t>-</t>
  </si>
  <si>
    <t>PINUS MERAH ABADI. PT</t>
  </si>
  <si>
    <t>0000108/4/04/12/2021</t>
  </si>
  <si>
    <t>0000109/4/04/12/2021</t>
  </si>
  <si>
    <t>0000110/4/04/12/2021</t>
  </si>
  <si>
    <t>0000111/4/04/12/2021</t>
  </si>
  <si>
    <t>0000112/4/04/12/2021</t>
  </si>
  <si>
    <t>0000113/4/04/12/2021</t>
  </si>
  <si>
    <t>0000114/4/04/12/2021</t>
  </si>
  <si>
    <t>0000115/4/04/12/2021</t>
  </si>
  <si>
    <t>0000116/4/04/12/2021</t>
  </si>
  <si>
    <t>0000117/4/04/12/2021</t>
  </si>
  <si>
    <t>0000118/4/04/12/2021</t>
  </si>
  <si>
    <t>0000998/4/01/03/2022</t>
  </si>
  <si>
    <t>0000999/4/01/03/2022</t>
  </si>
  <si>
    <t>0001000/4/01/03/2022</t>
  </si>
  <si>
    <t>0001001/4/01/03/2022</t>
  </si>
  <si>
    <t>0001002/4/01/03/2022</t>
  </si>
  <si>
    <t>0001003/4/01/03/2022</t>
  </si>
  <si>
    <t>0001055/4/01/06/2022</t>
  </si>
  <si>
    <t>0001056/4/01/06/2022</t>
  </si>
  <si>
    <t>0001061/4/01/06/2022</t>
  </si>
  <si>
    <t>0001062/4/01/06/2022</t>
  </si>
  <si>
    <t>0001063/4/01/06/2022</t>
  </si>
  <si>
    <t>0001064/4/01/06/2022</t>
  </si>
  <si>
    <t>0001065/4/01/06/2022</t>
  </si>
  <si>
    <t>0001066/4/01/06/2022</t>
  </si>
  <si>
    <t>0001067/4/01/06/2022</t>
  </si>
  <si>
    <t>0001068/4/01/06/2022</t>
  </si>
  <si>
    <t>0001118/4/01/09/2022</t>
  </si>
  <si>
    <t>0001119/4/01/09/2022</t>
  </si>
  <si>
    <t>0001161/4/01/10/2022</t>
  </si>
  <si>
    <t>0001163/4/01/10/2022</t>
  </si>
  <si>
    <t>PT. G4S SECURITY SERVICES</t>
  </si>
  <si>
    <t>0000844/4/01/08/2021</t>
  </si>
  <si>
    <t>0000909/4/01/12/2021</t>
  </si>
  <si>
    <t>0000910/4/01/12/2021</t>
  </si>
  <si>
    <t>0000916/4/01/12/2021</t>
  </si>
  <si>
    <t>0000960/4/01/01/2022</t>
  </si>
  <si>
    <t>0000961/4/01/01/2022</t>
  </si>
  <si>
    <t>0000962/4/01/01/2022</t>
  </si>
  <si>
    <t>0000963/4/01/01/2022</t>
  </si>
  <si>
    <t>0000964/4/01/01/2022</t>
  </si>
  <si>
    <t>0000974/4/01/02/2022</t>
  </si>
  <si>
    <t>0000975/4/01/02/2022</t>
  </si>
  <si>
    <t>0000995/4/01/03/2022</t>
  </si>
  <si>
    <t>0001015/4/01/04/2022</t>
  </si>
  <si>
    <t>0001016/4/01/04/2022</t>
  </si>
  <si>
    <t>0001017/4/01/04/2022</t>
  </si>
  <si>
    <t>0001018/4/01/04/2022</t>
  </si>
  <si>
    <t>0001057/4/01/05/2022</t>
  </si>
  <si>
    <t>0001124/4/01/07/2022</t>
  </si>
  <si>
    <t>0001125/4/01/07/2022</t>
  </si>
  <si>
    <t>0001127/4/01/08/2022</t>
  </si>
  <si>
    <t>0001128/4/01/08/2022</t>
  </si>
  <si>
    <t>0001129/4/01/08/2022</t>
  </si>
  <si>
    <t>0001236/4/01/12/2022</t>
  </si>
  <si>
    <t xml:space="preserve">0001237/4/01/12/2022 </t>
  </si>
  <si>
    <t>0001238/4/01/12/2022</t>
  </si>
  <si>
    <t>0001239/4/01/12/2022</t>
  </si>
  <si>
    <t>0001240/4/01/12/2022</t>
  </si>
  <si>
    <t>0001241/4/01/12/2022</t>
  </si>
  <si>
    <t>0001242/4/01/12/2022</t>
  </si>
  <si>
    <t>0001243/4/01/12/2022</t>
  </si>
  <si>
    <t>0000375/4/08/08/2020</t>
  </si>
  <si>
    <t>0000376/4/08/08/2020</t>
  </si>
  <si>
    <t>0000382/4/08/08/2020</t>
  </si>
  <si>
    <t>0000399/4/08/10/2020</t>
  </si>
  <si>
    <t>0000408/4/08/11/2020</t>
  </si>
  <si>
    <t>0000416/4/08/11/2020</t>
  </si>
  <si>
    <t>0000425/4/08/11/2020</t>
  </si>
  <si>
    <t>0000426/4/08/11/2020</t>
  </si>
  <si>
    <t>0000427/4/08/11/2020</t>
  </si>
  <si>
    <t>0000428/4/08/11/2020</t>
  </si>
  <si>
    <t>0000429/4/08/11/2020</t>
  </si>
  <si>
    <t>0000446/4/08/12/2020</t>
  </si>
  <si>
    <t>0000450/4/08/01/2021</t>
  </si>
  <si>
    <t>0000810/4/08/10/2022</t>
  </si>
  <si>
    <t>0000818/4/08/10/2022</t>
  </si>
  <si>
    <t>Revisi kode bulan di agreement #280843</t>
  </si>
  <si>
    <t>0001283/4/01/02/2023</t>
  </si>
  <si>
    <t>0001283/4/01/01/2023</t>
  </si>
  <si>
    <t>S0319210</t>
  </si>
  <si>
    <t>Revise Agreement Number #280843</t>
  </si>
  <si>
    <t>S0319210 - Revise Agreement Number #280843</t>
  </si>
  <si>
    <t>D:\OPERATION-OLS\CMDB-TICKETS\S0319210 - Revise Agreement Number #280843</t>
  </si>
  <si>
    <r>
      <t>where a.AgreementNumber = '</t>
    </r>
    <r>
      <rPr>
        <b/>
        <sz val="11"/>
        <color rgb="FFFF0000"/>
        <rFont val="Consolas"/>
        <family val="3"/>
      </rPr>
      <t>0001283/4/01/02/2023</t>
    </r>
    <r>
      <rPr>
        <sz val="11"/>
        <color theme="1"/>
        <rFont val="Consolas"/>
        <family val="3"/>
      </rPr>
      <t>'</t>
    </r>
  </si>
  <si>
    <r>
      <t xml:space="preserve">or a.IdOPLAgreement = </t>
    </r>
    <r>
      <rPr>
        <b/>
        <sz val="11"/>
        <color rgb="FFFF0000"/>
        <rFont val="Consolas"/>
        <family val="3"/>
      </rPr>
      <t>4998</t>
    </r>
    <r>
      <rPr>
        <sz val="11"/>
        <color theme="1"/>
        <rFont val="Consolas"/>
        <family val="3"/>
      </rPr>
      <t>;</t>
    </r>
  </si>
  <si>
    <t>AgreementNumber = '0001283/4/01/01/2023', -- 0001283/4/01/02/2023</t>
  </si>
  <si>
    <t>RemarksSys = case when RemarksSys is null then 'S0319210' else RemarksSys + '-S0319210' end</t>
  </si>
  <si>
    <t>where IdOPLAgreement = 4998;</t>
  </si>
  <si>
    <t>RE: Service Request S0319210  RE: Revisi kode bulan di agreement #280843</t>
  </si>
  <si>
    <t>RE: REVISI INVOICE KARYA NIAGA ABADI. PT</t>
  </si>
  <si>
    <t>RE: REVISI PERIODE INVOICE G4S, PINUS DAN INDOTRUCK</t>
  </si>
  <si>
    <r>
      <t>where a.AgreementNumber = '</t>
    </r>
    <r>
      <rPr>
        <b/>
        <sz val="11"/>
        <color rgb="FFFF0000"/>
        <rFont val="Consolas"/>
        <family val="3"/>
      </rPr>
      <t>0001282/4/01/02/2023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</si>
  <si>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4997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</si>
  <si>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5810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</si>
  <si>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S0319182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-S0319182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</si>
  <si>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2023-02-15</t>
    </r>
    <r>
      <rPr>
        <sz val="11"/>
        <color theme="1"/>
        <rFont val="Consolas"/>
        <family val="3"/>
      </rPr>
      <t>', -- 2023-02-25</t>
    </r>
  </si>
  <si>
    <r>
      <t>EndPeriodDate = '</t>
    </r>
    <r>
      <rPr>
        <b/>
        <sz val="11"/>
        <color theme="1"/>
        <rFont val="Consolas"/>
        <family val="3"/>
      </rPr>
      <t>2027-02-14</t>
    </r>
    <r>
      <rPr>
        <sz val="11"/>
        <color theme="1"/>
        <rFont val="Consolas"/>
        <family val="3"/>
      </rPr>
      <t>', -- 2027-02-24</t>
    </r>
  </si>
  <si>
    <r>
      <t>BASTDate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-- 2023-02-24</t>
    </r>
  </si>
  <si>
    <r>
      <t>BASTActualDate = '</t>
    </r>
    <r>
      <rPr>
        <b/>
        <sz val="11"/>
        <color theme="1"/>
        <rFont val="Consolas"/>
        <family val="3"/>
      </rPr>
      <t>2023-02-14</t>
    </r>
    <r>
      <rPr>
        <sz val="11"/>
        <color theme="1"/>
        <rFont val="Consolas"/>
        <family val="3"/>
      </rPr>
      <t>', -- 2023-02-24</t>
    </r>
  </si>
  <si>
    <r>
      <t>AgreementDate = '</t>
    </r>
    <r>
      <rPr>
        <b/>
        <sz val="11"/>
        <color theme="1"/>
        <rFont val="Consolas"/>
        <family val="3"/>
      </rPr>
      <t>2023-02-01</t>
    </r>
    <r>
      <rPr>
        <sz val="11"/>
        <color theme="1"/>
        <rFont val="Consolas"/>
        <family val="3"/>
      </rPr>
      <t>', -- 2023-02-22</t>
    </r>
  </si>
  <si>
    <r>
      <t xml:space="preserve">join </t>
    </r>
    <r>
      <rPr>
        <b/>
        <sz val="11"/>
        <color rgb="FFFF0000"/>
        <rFont val="Consolas"/>
        <family val="3"/>
      </rPr>
      <t>Tb_PRO_PO</t>
    </r>
    <r>
      <rPr>
        <sz val="11"/>
        <color theme="1"/>
        <rFont val="Consolas"/>
        <family val="3"/>
      </rPr>
      <t xml:space="preserve"> c</t>
    </r>
  </si>
  <si>
    <t>c.IdTb_PRO_PO,</t>
  </si>
  <si>
    <t>c.PONumber,</t>
  </si>
  <si>
    <t>c.PODate,</t>
  </si>
  <si>
    <t>a.BASTDate, a.RemarksSys,</t>
  </si>
  <si>
    <t>c.RemarksSys,</t>
  </si>
  <si>
    <t>--c.IdTb_PRO_PO,</t>
  </si>
  <si>
    <t>--c.PONumber,</t>
  </si>
  <si>
    <t>--c.PODate,</t>
  </si>
  <si>
    <t>--c.RemarksSys,</t>
  </si>
  <si>
    <r>
      <t xml:space="preserve">--join </t>
    </r>
    <r>
      <rPr>
        <b/>
        <sz val="11"/>
        <color rgb="FFFF0000"/>
        <rFont val="Consolas"/>
        <family val="3"/>
      </rPr>
      <t>Tb_PRO_PO</t>
    </r>
    <r>
      <rPr>
        <sz val="11"/>
        <color theme="1"/>
        <rFont val="Consolas"/>
        <family val="3"/>
      </rPr>
      <t xml:space="preserve"> c</t>
    </r>
  </si>
  <si>
    <t>--on a.IdOPLAgreement = c.IdOPLAgreement</t>
  </si>
  <si>
    <t>RE: Service Request S0319182 RE: Revisi data kendaraan #280730</t>
  </si>
  <si>
    <t xml:space="preserve">Staging invoice gabungan LION EXPRESS. PT </t>
  </si>
  <si>
    <t xml:space="preserve">RE: Staging invoice gabungan LION EXPRESS. PT </t>
  </si>
  <si>
    <t>D:\OPERATION-OLS\CMDB-TICKETS\S0319183 - Revise Engine Number #280769</t>
  </si>
  <si>
    <t>d.InvoiceNoInstalment,</t>
  </si>
  <si>
    <t>--c.PaymentSchedule,</t>
  </si>
  <si>
    <t>--c.BillingAmt, c.ExpectationCollectionAmount, c.CollectionAmt,</t>
  </si>
  <si>
    <t>--c.VATAmt, c.PPHAmt,</t>
  </si>
  <si>
    <t>--e.InvoiceReceiptDate, --&gt; REVISI UTK END PERIOD --&gt; BISA DIREVISI SENDIRI OLEH USER</t>
  </si>
  <si>
    <t>--c.IdTb_BIL_PayScheduleDtl,</t>
  </si>
  <si>
    <t>--d.IdTb_BIL_InvoiceReceipt,</t>
  </si>
  <si>
    <t>--c.CreatedDate,</t>
  </si>
  <si>
    <t>left join Tb_BIL_PayScheduleDtlRevision e</t>
  </si>
  <si>
    <t>on c.IdTb_BIL_PayScheduleDtl = e.IdTb_BIL_PayScheduleDtl</t>
  </si>
  <si>
    <t>'0000020/4/03/04/2020',</t>
  </si>
  <si>
    <t>'0000021/4/03/04/2020',</t>
  </si>
  <si>
    <t>'0000022/4/03/08/2020',</t>
  </si>
  <si>
    <t>'0000028/4/03/12/2020',</t>
  </si>
  <si>
    <t>'0000029/4/03/01/2021',</t>
  </si>
  <si>
    <t>'0000030/4/03/01/2021',</t>
  </si>
  <si>
    <t>'0000039/4/03/04/2021',</t>
  </si>
  <si>
    <t>'0000040/4/03/04/2021',</t>
  </si>
  <si>
    <t>'0000041/4/03/04/2021',</t>
  </si>
  <si>
    <t>'0000060/4/03/08/2021',</t>
  </si>
  <si>
    <t>'0000061/4/03/08/2021',</t>
  </si>
  <si>
    <t>'0000062/4/03/08/2021',</t>
  </si>
  <si>
    <t>'0000063/4/03/09/2021',</t>
  </si>
  <si>
    <t>'0000064/4/03/09/2021',</t>
  </si>
  <si>
    <t>'0000065/4/03/09/2021',</t>
  </si>
  <si>
    <t>'0000066/4/03/10/2021',</t>
  </si>
  <si>
    <t>'0000119/4/03/03/2022',</t>
  </si>
  <si>
    <t>'0000121/4/03/03/2022',</t>
  </si>
  <si>
    <t>'0000118/4/03/04/2022',</t>
  </si>
  <si>
    <t>'0000120/4/03/04/2022',</t>
  </si>
  <si>
    <t>'0000122/4/03/04/2022',</t>
  </si>
  <si>
    <t>'0000130/4/03/04/2022',</t>
  </si>
  <si>
    <t>'0000131/4/03/04/2022',</t>
  </si>
  <si>
    <t>'0000132/4/03/06/2022',</t>
  </si>
  <si>
    <t>'0000133/4/03/06/2022',</t>
  </si>
  <si>
    <t>'0000134/4/03/06/2022'</t>
  </si>
  <si>
    <t>and c.StartPeriod = '2023-02-01'</t>
  </si>
  <si>
    <t>and c.EndPeriod = '2023-02-28'</t>
  </si>
  <si>
    <t>order by a.AgreementNumber, c.EndPeriod;</t>
  </si>
  <si>
    <t>00052/DSF/INV/4/02/2023</t>
  </si>
  <si>
    <t>from [olss_mfappl]..[OLSS_MFAPPL].[TB_INVOICENUMBER] a</t>
  </si>
  <si>
    <t>where a.InvoiceNoInstalment = '00052/DSF/INV/4/02/2023'</t>
  </si>
  <si>
    <t>a.IdUObjLease, a.Remarks, a.RemarksSys,</t>
  </si>
  <si>
    <t>b.IdTb_OPL_Unit, b.EngineNumber, b.RemarksSys</t>
  </si>
  <si>
    <t>from OPLUObjectLease a</t>
  </si>
  <si>
    <t>join Tb_OPL_Unit b</t>
  </si>
  <si>
    <t>on a.IdTb_OPL_Unit = b.IdTb_OPL_Unit</t>
  </si>
  <si>
    <t>where a.IdentityPoliceNumber = 'B2415PZE'</t>
  </si>
  <si>
    <t>and b.PoliceNumber = 'B2415PZE'</t>
  </si>
  <si>
    <t>and b.PoliceNumberAct = 'B2415PZE';</t>
  </si>
  <si>
    <t>Remarks = 'K3MJ30517', -- MHKV3BA3JNK062883</t>
  </si>
  <si>
    <t>RemarksSys = case when RemarksSys is null then 'S0319183' else RemarksSys + '-S0319183' end</t>
  </si>
  <si>
    <t>where IdUObjLease = 20282;</t>
  </si>
  <si>
    <t>EngineNumber = 'K3MJ30517', -- MHKV3BA3JNK062883</t>
  </si>
  <si>
    <t>where IdTb_OPL_Unit = 19598;</t>
  </si>
  <si>
    <t>RE: Service Request S0319183 RE: REVISI NO MESIN#280769</t>
  </si>
  <si>
    <t>REVISI PERIODE INVOICE KOPPSI, INBISCO, MAHIZA, NUSANTARA.</t>
  </si>
  <si>
    <t>JASA PEGAWAI PT SWADHARMA SARANA I. KOPERASI</t>
  </si>
  <si>
    <t>0000495/4/10/07/2022</t>
  </si>
  <si>
    <t>0000496/4/10/07/2022</t>
  </si>
  <si>
    <t>0000497/4/10/07/2022</t>
  </si>
  <si>
    <t>0000499/4/10/07/2022</t>
  </si>
  <si>
    <t>0000500/4/10/07/2022</t>
  </si>
  <si>
    <t>0000501/4/10/07/2022</t>
  </si>
  <si>
    <t>0000502/4/10/07/2022</t>
  </si>
  <si>
    <t>INBISCO NIAGATAMA SEMESTA. PT</t>
  </si>
  <si>
    <t>0000405/4/08/11/2020</t>
  </si>
  <si>
    <t>0000406/4/08/11/2020</t>
  </si>
  <si>
    <t>0000407/4/08/11/2020</t>
  </si>
  <si>
    <t>MAHIZA KARYA MANDIRI. PT</t>
  </si>
  <si>
    <t>0000298/4/08/02/2020</t>
  </si>
  <si>
    <t>0000451/4/08/01/2021</t>
  </si>
  <si>
    <t>0000452/4/08/01/2021</t>
  </si>
  <si>
    <t>NUSANTARA EKSPRES KILAT. PT</t>
  </si>
  <si>
    <t>0000010/4/34/07/2022</t>
  </si>
  <si>
    <t>0000011/4/34/07/2022</t>
  </si>
  <si>
    <t>0000013/4/34/07/2022</t>
  </si>
  <si>
    <t>0000014/4/34/07/2022</t>
  </si>
  <si>
    <t>0000015/4/34/07/2022</t>
  </si>
  <si>
    <t>0000016/4/34/08/2022</t>
  </si>
  <si>
    <t>0000018/4/34/08/2022</t>
  </si>
  <si>
    <t>0000019/4/34/08/2022</t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</si>
  <si>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</si>
  <si>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</si>
  <si>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</si>
  <si>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</si>
  <si>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</si>
  <si>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</si>
  <si>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0000479/4/10/06/2022</t>
  </si>
  <si>
    <t>0000482/4/10/06/2022</t>
  </si>
  <si>
    <t>0000511/4/10/06/2022</t>
  </si>
  <si>
    <t>0000523/4/10/06/2022</t>
  </si>
  <si>
    <t>RE: REVISI PERIODE INVOICE KOPPSI, INBISCO, MAHIZA, NUSANTARA.</t>
  </si>
  <si>
    <t>--a.IdOPLAgreement, a.AgreementNumber,</t>
  </si>
  <si>
    <t>--a.StartPeriodDate, a.EndPeriodDate,</t>
  </si>
  <si>
    <t>--a.BASTDate, a.RemarksSys,</t>
  </si>
  <si>
    <r>
      <t xml:space="preserve">--join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</si>
  <si>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D:\OPERATION-OLS\CMDB-TICKETS\S0319182 - Revise Agreement Period &amp; BAST Date #280730</t>
  </si>
  <si>
    <t>PODate = '2023-02-01', -- 2023-02-22</t>
  </si>
  <si>
    <t>RemarksSys = case when RemarksSys is null then 'S0319182' else RemarksSys + '-S0319182' end</t>
  </si>
  <si>
    <t>where IdTb_PRO_PO = 4724;</t>
  </si>
  <si>
    <t>Revisi TOP DAY #281096</t>
  </si>
  <si>
    <t>Revisi  invoice gabungan SANY PERKASA. PT</t>
  </si>
  <si>
    <t>RE: Revisi  invoice gabungan SANY PERKASA. PT</t>
  </si>
  <si>
    <t>S0319268</t>
  </si>
  <si>
    <t>Revise TOP DAY #281096</t>
  </si>
  <si>
    <t>S0319268 - Revise TOP DAY #281096</t>
  </si>
  <si>
    <t>00053/DSF/INV/4/02/2023</t>
  </si>
  <si>
    <t>where d.InvoiceNoInstalment = '00053/DSF/INV/4/02/2023';</t>
  </si>
  <si>
    <t>select f.CustomerName,</t>
  </si>
  <si>
    <t>join Customer f</t>
  </si>
  <si>
    <t>on a.CustomerCode = f.CustomerCode</t>
  </si>
  <si>
    <t>'0000496/4/10/07/2022',</t>
  </si>
  <si>
    <t>'0000497/4/10/07/2022',</t>
  </si>
  <si>
    <t>'0000501/4/10/07/2022',</t>
  </si>
  <si>
    <t>'0000405/4/08/11/2020',</t>
  </si>
  <si>
    <t>'0000406/4/08/11/2020',</t>
  </si>
  <si>
    <t>'0000407/4/08/11/2020',</t>
  </si>
  <si>
    <t>'0000298/4/08/02/2020',</t>
  </si>
  <si>
    <t>'0000451/4/08/01/2021',</t>
  </si>
  <si>
    <t>'0000452/4/08/01/2021',</t>
  </si>
  <si>
    <t>'0000010/4/34/07/2022',</t>
  </si>
  <si>
    <t>'0000011/4/34/07/2022',</t>
  </si>
  <si>
    <t>'0000013/4/34/07/2022',</t>
  </si>
  <si>
    <t>'0000014/4/34/07/2022',</t>
  </si>
  <si>
    <t>'0000015/4/34/07/2022',</t>
  </si>
  <si>
    <t>'0000016/4/34/08/2022',</t>
  </si>
  <si>
    <t>'0000018/4/34/08/2022',</t>
  </si>
  <si>
    <t>'0000019/4/34/08/2022',</t>
  </si>
  <si>
    <t>'0000020/4/34/07/2022',</t>
  </si>
  <si>
    <t>'0000021/4/34/07/2022',</t>
  </si>
  <si>
    <t>'0000022/4/34/08/2022',</t>
  </si>
  <si>
    <t>'0000023/4/34/08/2022',</t>
  </si>
  <si>
    <t>'0000024/4/34/07/2022',</t>
  </si>
  <si>
    <t>'0000025/4/34/08/2022',</t>
  </si>
  <si>
    <t>'0000479/4/10/06/2022',</t>
  </si>
  <si>
    <t>'0000482/4/10/06/2022',</t>
  </si>
  <si>
    <t>'0000511/4/10/06/2022',</t>
  </si>
  <si>
    <t>'0000523/4/10/06/2022'</t>
  </si>
  <si>
    <t>order by f.CustomerName, a.AgreementNumber, c.EndPeriod;</t>
  </si>
  <si>
    <t>FW: 279515 – A2154 - Deactivation Request : Emmanuela Epifania Manao - DSF JHO</t>
  </si>
  <si>
    <t>S0319290</t>
  </si>
  <si>
    <t>S0319290 - 279515 - A2154 - Deactivation Request : Emmanuela Epifania Manao - DSF JHO</t>
  </si>
  <si>
    <t>279515 - A2154 - Deactivation Request : Emmanuela Epifania Manao - DSF JHO</t>
  </si>
  <si>
    <t>a.EmployeeNo, a.EmployeeName,</t>
  </si>
  <si>
    <t>b.IdUser, b.IsActive, b.IsDeleted,</t>
  </si>
  <si>
    <t>on a.IdUser = b.IdUser</t>
  </si>
  <si>
    <r>
      <t>where a.EmployeeName like '%</t>
    </r>
    <r>
      <rPr>
        <b/>
        <sz val="11"/>
        <color rgb="FFFF0000"/>
        <rFont val="Consolas"/>
        <family val="3"/>
      </rPr>
      <t>EMMANUELA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EPIFANIA</t>
    </r>
    <r>
      <rPr>
        <sz val="11"/>
        <color theme="1"/>
        <rFont val="Consolas"/>
        <family val="3"/>
      </rPr>
      <t>%';</t>
    </r>
  </si>
  <si>
    <t>D:\OPERATION-OLS\CMDB-TICKETS\S0319290 - 279515 - A2154 - Deactivation Request  Emmanuela Epifania Manao - DSF JHO</t>
  </si>
  <si>
    <r>
      <rPr>
        <b/>
        <sz val="11"/>
        <color rgb="FFFF0000"/>
        <rFont val="Calibri"/>
        <family val="2"/>
        <scheme val="minor"/>
      </rPr>
      <t>20230302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</si>
  <si>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</si>
  <si>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</si>
  <si>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2023-03-03</t>
    </r>
    <r>
      <rPr>
        <sz val="11"/>
        <color theme="1"/>
        <rFont val="Consolas"/>
        <family val="3"/>
      </rPr>
      <t>'</t>
    </r>
  </si>
  <si>
    <t>IsActive = 0</t>
  </si>
  <si>
    <t>IsActive = 0,</t>
  </si>
  <si>
    <t>IsDeleted = 1</t>
  </si>
  <si>
    <r>
      <t xml:space="preserve">where IdTb_OPL_Employee = </t>
    </r>
    <r>
      <rPr>
        <b/>
        <sz val="11"/>
        <color rgb="FFFF0000"/>
        <rFont val="Consolas"/>
        <family val="3"/>
      </rPr>
      <t>2046</t>
    </r>
    <r>
      <rPr>
        <sz val="11"/>
        <color theme="1"/>
        <rFont val="Consolas"/>
        <family val="3"/>
      </rPr>
      <t>;</t>
    </r>
  </si>
  <si>
    <r>
      <t xml:space="preserve">where IdUser = </t>
    </r>
    <r>
      <rPr>
        <b/>
        <sz val="11"/>
        <color rgb="FFFF0000"/>
        <rFont val="Consolas"/>
        <family val="3"/>
      </rPr>
      <t>240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</si>
  <si>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FF0000"/>
        <rFont val="Consolas"/>
        <family val="3"/>
      </rPr>
      <t>Tb_OPL_Employee</t>
    </r>
  </si>
  <si>
    <r>
      <t>update [</t>
    </r>
    <r>
      <rPr>
        <b/>
        <sz val="11"/>
        <color rgb="FFFF0000"/>
        <rFont val="Consolas"/>
        <family val="3"/>
      </rPr>
      <t>User</t>
    </r>
    <r>
      <rPr>
        <sz val="11"/>
        <color theme="1"/>
        <rFont val="Consolas"/>
        <family val="3"/>
      </rPr>
      <t>]</t>
    </r>
  </si>
  <si>
    <r>
      <t xml:space="preserve">from 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 xml:space="preserve"> a</t>
    </r>
  </si>
  <si>
    <r>
      <t>join [</t>
    </r>
    <r>
      <rPr>
        <b/>
        <sz val="11"/>
        <color rgb="FFFF0000"/>
        <rFont val="Consolas"/>
        <family val="3"/>
      </rPr>
      <t>User</t>
    </r>
    <r>
      <rPr>
        <sz val="11"/>
        <color theme="1"/>
        <rFont val="Consolas"/>
        <family val="3"/>
      </rPr>
      <t>] b</t>
    </r>
  </si>
  <si>
    <t>--c.invoicenoinstalment,</t>
  </si>
  <si>
    <t>--b.billingamt, b.expectationcollectionamount, b.collectionamt,</t>
  </si>
  <si>
    <t>--b.vatamt, b.pphamt,</t>
  </si>
  <si>
    <t>c.invoicenoinstalment,</t>
  </si>
  <si>
    <t>join [olss_mfappl]..[OLSS_MFAPPL].[TB_BIL_PAYSCHEDULEDTL] b</t>
  </si>
  <si>
    <t>left join [olss_mfappl]..[OLSS_MFAPPL].[TB_INVOICENUMBER] c</t>
  </si>
  <si>
    <t>where c.InvoiceNoInstalment = '00053/DSF/INV/4/02/2023'</t>
  </si>
  <si>
    <t>order by c.endperiod;</t>
  </si>
  <si>
    <t>where d.InvoiceNoInstalment = '00053/DSF/INV/4/02/2023'</t>
  </si>
  <si>
    <t>select a.IdProduct, a.ModelName,</t>
  </si>
  <si>
    <t>b.IdProductModel, b.ProductModelName</t>
  </si>
  <si>
    <t>join ProductModel b</t>
  </si>
  <si>
    <t>on a.IdProductModel = b.IdProductModel</t>
  </si>
  <si>
    <t>where a.IdProduct = 1825;</t>
  </si>
  <si>
    <t>CANTER FE 74L N (4X2) M/T</t>
  </si>
  <si>
    <t>ProductModelName</t>
  </si>
  <si>
    <t>MITSUBISHI COLT DIESEL FE74 HD (2023)</t>
  </si>
  <si>
    <r>
      <t>ModelName = '</t>
    </r>
    <r>
      <rPr>
        <b/>
        <sz val="11"/>
        <color rgb="FFFF0000"/>
        <rFont val="Consolas"/>
        <family val="3"/>
      </rPr>
      <t>MITSUBISHI COLT DIESEL FE74 HD (2023)</t>
    </r>
    <r>
      <rPr>
        <sz val="11"/>
        <color theme="1"/>
        <rFont val="Consolas"/>
        <family val="3"/>
      </rPr>
      <t>' -- CANTER FE 74L N (4X2) M/T</t>
    </r>
  </si>
  <si>
    <r>
      <t xml:space="preserve">where IdProduct = </t>
    </r>
    <r>
      <rPr>
        <b/>
        <sz val="11"/>
        <color rgb="FFFF0000"/>
        <rFont val="Consolas"/>
        <family val="3"/>
      </rPr>
      <t>1825</t>
    </r>
    <r>
      <rPr>
        <sz val="11"/>
        <color theme="1"/>
        <rFont val="Consolas"/>
        <family val="3"/>
      </rPr>
      <t>;</t>
    </r>
  </si>
  <si>
    <r>
      <t>ProductModelName = '</t>
    </r>
    <r>
      <rPr>
        <b/>
        <sz val="11"/>
        <color rgb="FFFF0000"/>
        <rFont val="Consolas"/>
        <family val="3"/>
      </rPr>
      <t>MITSUBISHI COLT DIESEL FE74 HD (2023)</t>
    </r>
    <r>
      <rPr>
        <sz val="11"/>
        <color theme="1"/>
        <rFont val="Consolas"/>
        <family val="3"/>
      </rPr>
      <t>' -- CANTER FE 74L N (4X2) M/T</t>
    </r>
  </si>
  <si>
    <r>
      <t xml:space="preserve">where IdProductModel = </t>
    </r>
    <r>
      <rPr>
        <b/>
        <sz val="11"/>
        <color rgb="FFFF0000"/>
        <rFont val="Consolas"/>
        <family val="3"/>
      </rPr>
      <t>5907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</si>
  <si>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FF0000"/>
        <rFont val="Consolas"/>
        <family val="3"/>
      </rPr>
      <t>Product</t>
    </r>
  </si>
  <si>
    <r>
      <t xml:space="preserve">update </t>
    </r>
    <r>
      <rPr>
        <b/>
        <sz val="11"/>
        <color rgb="FFFF0000"/>
        <rFont val="Consolas"/>
        <family val="3"/>
      </rPr>
      <t>ProductModel</t>
    </r>
  </si>
  <si>
    <t>D:\OPERATION-OLS\CMDB-TICKETS\S0319196 - Mengganti nama Unit Kendaraan #279273</t>
  </si>
  <si>
    <t>RE: Service Request S0319196 RE: Workflow Task Assigment ITD Data Maintenance from Edbert of Jakarta Head Office #279273</t>
  </si>
  <si>
    <t>0000363/4/10/05/2022</t>
  </si>
  <si>
    <t>0000389/4/10/06/2022</t>
  </si>
  <si>
    <t>0000401/4/10/07/2022</t>
  </si>
  <si>
    <t>30</t>
  </si>
  <si>
    <t>45</t>
  </si>
  <si>
    <t>RE: Service Request S0319290 RE: 279515 – A2154 - Deactivation Request : Emmanuela Epifania Manao - DSF JHO</t>
  </si>
  <si>
    <t>on a.IdOPLCalculation = d.IdOPLCalculation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</si>
  <si>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</si>
  <si>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</si>
  <si>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</si>
  <si>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</si>
  <si>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</si>
  <si>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</si>
  <si>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</si>
  <si>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</si>
  <si>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t>'0000363/4/10/05/2022',</t>
  </si>
  <si>
    <t>'0000389/4/10/06/2022',</t>
  </si>
  <si>
    <t>'0000401/4/10/07/2022'</t>
  </si>
  <si>
    <t>c.IdOPLCalculation, c.TermPaymentDays,</t>
  </si>
  <si>
    <t>f.SKDNo,</t>
  </si>
  <si>
    <t>g.IdOPLAgreement, g.TermOfPayment, g.RemarksSys</t>
  </si>
  <si>
    <t>Edbert Edbert</t>
  </si>
  <si>
    <t>Produced by Aryo Budi Dwi Prasetyo on March 1, 2023, 9:04 am</t>
  </si>
  <si>
    <t>D:\OPERATION-OLS\CMDB-TICKETS\S0319206 - Revise TOP #280826</t>
  </si>
  <si>
    <t>TermPaymentDays = 45 -- 30</t>
  </si>
  <si>
    <t>where IdOPLCalculation in (6509, 6640, 7719);</t>
  </si>
  <si>
    <t>TermOfPayment = 45, -- 30</t>
  </si>
  <si>
    <t>RemarksSys = case when RemarksSys is null then 'S0319206' else RemarksSys + '-S0319206' end</t>
  </si>
  <si>
    <t>where IdOPLAgreement in (3166, 3238, 3321);</t>
  </si>
  <si>
    <t>RE: Service Request S0319206 RE: REVISI TOP #280826</t>
  </si>
  <si>
    <r>
      <t xml:space="preserve">update </t>
    </r>
    <r>
      <rPr>
        <b/>
        <sz val="11"/>
        <color rgb="FFFF0000"/>
        <rFont val="Consolas"/>
        <family val="3"/>
      </rPr>
      <t>OPLFinanceCondition</t>
    </r>
  </si>
  <si>
    <t>D:\OPERATION-OLS\CMDB-TICKETS\S0319268 - Revise TOP DAY #281096</t>
  </si>
  <si>
    <r>
      <t>'</t>
    </r>
    <r>
      <rPr>
        <b/>
        <sz val="11"/>
        <color rgb="FFFF0000"/>
        <rFont val="Consolas"/>
        <family val="3"/>
      </rPr>
      <t>0001176/4/01/11/2022</t>
    </r>
    <r>
      <rPr>
        <sz val="11"/>
        <color theme="1"/>
        <rFont val="Consolas"/>
        <family val="3"/>
      </rPr>
      <t>'</t>
    </r>
  </si>
  <si>
    <r>
      <t>where IdOPLAgreement in (</t>
    </r>
    <r>
      <rPr>
        <b/>
        <sz val="11"/>
        <color rgb="FFFF0000"/>
        <rFont val="Consolas"/>
        <family val="3"/>
      </rPr>
      <t>4692</t>
    </r>
    <r>
      <rPr>
        <sz val="11"/>
        <color theme="1"/>
        <rFont val="Consolas"/>
        <family val="3"/>
      </rPr>
      <t>);</t>
    </r>
  </si>
  <si>
    <r>
      <t>where IdOPLCalculation in (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</si>
  <si>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S0319268</t>
    </r>
    <r>
      <rPr>
        <sz val="11"/>
        <color theme="1"/>
        <rFont val="Consolas"/>
        <family val="3"/>
      </rPr>
      <t>' else RemarksSys + '</t>
    </r>
    <r>
      <rPr>
        <b/>
        <sz val="11"/>
        <color rgb="FFFF0000"/>
        <rFont val="Consolas"/>
        <family val="3"/>
      </rPr>
      <t>-S0319268</t>
    </r>
    <r>
      <rPr>
        <sz val="11"/>
        <color theme="1"/>
        <rFont val="Consolas"/>
        <family val="3"/>
      </rPr>
      <t>' end</t>
    </r>
  </si>
  <si>
    <r>
      <t xml:space="preserve">TermPaymentDays = </t>
    </r>
    <r>
      <rPr>
        <b/>
        <sz val="11"/>
        <color rgb="FFFF0000"/>
        <rFont val="Consolas"/>
        <family val="3"/>
      </rPr>
      <t>36</t>
    </r>
    <r>
      <rPr>
        <sz val="11"/>
        <color theme="1"/>
        <rFont val="Consolas"/>
        <family val="3"/>
      </rPr>
      <t xml:space="preserve"> -- 60</t>
    </r>
  </si>
  <si>
    <r>
      <t xml:space="preserve">TermOfPayment = </t>
    </r>
    <r>
      <rPr>
        <b/>
        <sz val="11"/>
        <color rgb="FFFF0000"/>
        <rFont val="Consolas"/>
        <family val="3"/>
      </rPr>
      <t>36</t>
    </r>
    <r>
      <rPr>
        <sz val="11"/>
        <color theme="1"/>
        <rFont val="Consolas"/>
        <family val="3"/>
      </rPr>
      <t>, -- 60</t>
    </r>
  </si>
  <si>
    <t>RE: Service Request S0319268  RE: Revisi TOP DAY #281096</t>
  </si>
  <si>
    <t>D:\olss\log</t>
  </si>
  <si>
    <t>Monthly Report 2023/03</t>
  </si>
  <si>
    <t>D:\OPERATION-OLS\CMDB-TICKETS\Monthly Report 202302</t>
  </si>
  <si>
    <t xml:space="preserve">RE: Service Request S0317140 - RE: Info Case Agreement </t>
  </si>
  <si>
    <t>Revisi tipe unit kendaraan #281712</t>
  </si>
  <si>
    <t>S0319503</t>
  </si>
  <si>
    <t>RE: Revisi tipe unit kendaraan #281712</t>
  </si>
  <si>
    <t>Revise Vehicle Model #281712</t>
  </si>
  <si>
    <t>S0319503 - Revise Vehicle Model #281712</t>
  </si>
  <si>
    <t>D:\OPERATION-OLS\CMDB-TICKETS\S0319503 - Revise Vehicle Model #281712</t>
  </si>
  <si>
    <t>0001117/4/01/08/2022</t>
  </si>
  <si>
    <t>F1FLHD</t>
  </si>
  <si>
    <t>FUSO TRUCK  FN 527 ML</t>
  </si>
  <si>
    <t>FUSO TRUCK FIGHTER FN61FL HD (6X2) M/T </t>
  </si>
  <si>
    <r>
      <t xml:space="preserve">--ModelCode = </t>
    </r>
    <r>
      <rPr>
        <b/>
        <sz val="11"/>
        <color theme="1"/>
        <rFont val="Calibri"/>
        <family val="2"/>
        <scheme val="minor"/>
      </rPr>
      <t>F1FLHD</t>
    </r>
  </si>
  <si>
    <r>
      <t xml:space="preserve">--ModelName = </t>
    </r>
    <r>
      <rPr>
        <b/>
        <sz val="11"/>
        <color theme="1"/>
        <rFont val="Calibri"/>
        <family val="2"/>
        <scheme val="minor"/>
      </rPr>
      <t>FUSO TRUCK FIGHTER FN61FL HD (6X2) M/T</t>
    </r>
  </si>
  <si>
    <r>
      <t xml:space="preserve">--ModelYear = </t>
    </r>
    <r>
      <rPr>
        <b/>
        <sz val="11"/>
        <color theme="1"/>
        <rFont val="Calibri"/>
        <family val="2"/>
        <scheme val="minor"/>
      </rPr>
      <t>2022-01-01</t>
    </r>
  </si>
  <si>
    <t>select a.IdProduct,</t>
  </si>
  <si>
    <t>a.ModelCode, a.ModelName,</t>
  </si>
  <si>
    <t>where a.IdProduct = 1522;</t>
  </si>
  <si>
    <t>ModelCode = 'F1FLHD',</t>
  </si>
  <si>
    <t>ModelName = 'FUSO TRUCK FIGHTER FN61FL HD (6X2) M/T',</t>
  </si>
  <si>
    <t>ModelYear = '2022-01-01'</t>
  </si>
  <si>
    <t>where IdProduct = 1522;</t>
  </si>
  <si>
    <t>RE: Service Request S0319503 - RE: Revisi tipe unit kendaraan #281712</t>
  </si>
  <si>
    <r>
      <rPr>
        <b/>
        <sz val="11"/>
        <color rgb="FFFF0000"/>
        <rFont val="Calibri"/>
        <family val="2"/>
        <scheme val="minor"/>
      </rPr>
      <t>20230303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</si>
  <si>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</si>
  <si>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</si>
  <si>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</si>
  <si>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20230306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</si>
  <si>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</si>
  <si>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</si>
  <si>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2023-03-07</t>
    </r>
    <r>
      <rPr>
        <sz val="11"/>
        <color theme="1"/>
        <rFont val="Consolas"/>
        <family val="3"/>
      </rPr>
      <t>'</t>
    </r>
  </si>
  <si>
    <t>Produced by Aryo Budi Dwi Prasetyo on March 2, 2023, 9:20 am</t>
  </si>
  <si>
    <t>Revisi data kendaraan #282126</t>
  </si>
  <si>
    <t>S0319576</t>
  </si>
  <si>
    <t>Revise Unit Quantity in Monitoring Preparation #282126</t>
  </si>
  <si>
    <t>S0319576 - Revise Unit Quantity in Monitoring Preparation #282126</t>
  </si>
  <si>
    <t>g.IdTb_PRO_PODtl, g.Qty, g.RemarksSys,</t>
  </si>
  <si>
    <t>on c.IdOPLAgreement = f.IdOPLAgreement</t>
  </si>
  <si>
    <t>on f.IdTb_PRO_PO = g.IdTb_PRO_PO</t>
  </si>
  <si>
    <r>
      <t xml:space="preserve">from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</si>
  <si>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</si>
  <si>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c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</si>
  <si>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</si>
  <si>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</si>
  <si>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Tb_PRO_PO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</si>
  <si>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FF0000"/>
        <rFont val="Consolas"/>
        <family val="3"/>
      </rPr>
      <t>Tb_PRO_PODtl</t>
    </r>
    <r>
      <rPr>
        <sz val="11"/>
        <color theme="1"/>
        <rFont val="Consolas"/>
        <family val="3"/>
      </rPr>
      <t xml:space="preserve"> g</t>
    </r>
  </si>
  <si>
    <r>
      <t xml:space="preserve">update </t>
    </r>
    <r>
      <rPr>
        <b/>
        <sz val="11"/>
        <color rgb="FFFF0000"/>
        <rFont val="Consolas"/>
        <family val="3"/>
      </rPr>
      <t>Tb_MKT_SKD_Dtl</t>
    </r>
  </si>
  <si>
    <r>
      <t xml:space="preserve">update </t>
    </r>
    <r>
      <rPr>
        <b/>
        <sz val="11"/>
        <color rgb="FFFF0000"/>
        <rFont val="Consolas"/>
        <family val="3"/>
      </rPr>
      <t>OPLAgreementDetails</t>
    </r>
  </si>
  <si>
    <r>
      <t xml:space="preserve">update </t>
    </r>
    <r>
      <rPr>
        <b/>
        <sz val="11"/>
        <color rgb="FFFF0000"/>
        <rFont val="Consolas"/>
        <family val="3"/>
      </rPr>
      <t>Tb_PRO_PODtl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</si>
  <si>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S0318311</t>
    </r>
    <r>
      <rPr>
        <sz val="11"/>
        <color theme="1"/>
        <rFont val="Consolas"/>
        <family val="3"/>
      </rPr>
      <t>' else RemarksSys + '</t>
    </r>
    <r>
      <rPr>
        <b/>
        <sz val="11"/>
        <color rgb="FFFF0000"/>
        <rFont val="Consolas"/>
        <family val="3"/>
      </rPr>
      <t>-S0318311</t>
    </r>
    <r>
      <rPr>
        <sz val="11"/>
        <color theme="1"/>
        <rFont val="Consolas"/>
        <family val="3"/>
      </rPr>
      <t>' end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</si>
  <si>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</si>
  <si>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t>D:\OPERATION-OLS\CMDB-TICKETS\S0319576 - Revise Unit Quantity in Monitoring Preparation #282126</t>
  </si>
  <si>
    <r>
      <t xml:space="preserve">where </t>
    </r>
    <r>
      <rPr>
        <b/>
        <sz val="11"/>
        <color rgb="FF0000FF"/>
        <rFont val="Consolas"/>
        <family val="3"/>
      </rPr>
      <t>IdTb_MGT_UnitPrep</t>
    </r>
    <r>
      <rPr>
        <sz val="11"/>
        <color theme="1"/>
        <rFont val="Consolas"/>
        <family val="3"/>
      </rPr>
      <t xml:space="preserve"> in (</t>
    </r>
    <r>
      <rPr>
        <b/>
        <sz val="11"/>
        <color rgb="FFFF0000"/>
        <rFont val="Consolas"/>
        <family val="3"/>
      </rPr>
      <t>5766</t>
    </r>
    <r>
      <rPr>
        <sz val="11"/>
        <color theme="1"/>
        <rFont val="Consolas"/>
        <family val="3"/>
      </rPr>
      <t>);</t>
    </r>
  </si>
  <si>
    <r>
      <t xml:space="preserve">where </t>
    </r>
    <r>
      <rPr>
        <b/>
        <sz val="11"/>
        <color rgb="FF0000FF"/>
        <rFont val="Consolas"/>
        <family val="3"/>
      </rPr>
      <t>IdTb_PRO_PODtl</t>
    </r>
    <r>
      <rPr>
        <sz val="11"/>
        <color theme="1"/>
        <rFont val="Consolas"/>
        <family val="3"/>
      </rPr>
      <t xml:space="preserve"> in (</t>
    </r>
    <r>
      <rPr>
        <b/>
        <sz val="11"/>
        <color rgb="FFFF0000"/>
        <rFont val="Consolas"/>
        <family val="3"/>
      </rPr>
      <t>5809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5810</t>
    </r>
    <r>
      <rPr>
        <sz val="11"/>
        <color theme="1"/>
        <rFont val="Consolas"/>
        <family val="3"/>
      </rPr>
      <t>);</t>
    </r>
  </si>
  <si>
    <r>
      <t xml:space="preserve">where </t>
    </r>
    <r>
      <rPr>
        <b/>
        <sz val="11"/>
        <color rgb="FF0000FF"/>
        <rFont val="Consolas"/>
        <family val="3"/>
      </rPr>
      <t>IdOPLAgreementDetails</t>
    </r>
    <r>
      <rPr>
        <sz val="11"/>
        <color theme="1"/>
        <rFont val="Consolas"/>
        <family val="3"/>
      </rPr>
      <t xml:space="preserve"> in (</t>
    </r>
    <r>
      <rPr>
        <b/>
        <sz val="11"/>
        <color rgb="FFFF0000"/>
        <rFont val="Consolas"/>
        <family val="3"/>
      </rPr>
      <t>243438</t>
    </r>
    <r>
      <rPr>
        <sz val="11"/>
        <color theme="1"/>
        <rFont val="Consolas"/>
        <family val="3"/>
      </rPr>
      <t>);</t>
    </r>
  </si>
  <si>
    <r>
      <t xml:space="preserve">where </t>
    </r>
    <r>
      <rPr>
        <b/>
        <sz val="11"/>
        <color rgb="FF0000FF"/>
        <rFont val="Consolas"/>
        <family val="3"/>
      </rPr>
      <t>IdTb_MKT_SKD_Dtl</t>
    </r>
    <r>
      <rPr>
        <sz val="11"/>
        <color theme="1"/>
        <rFont val="Consolas"/>
        <family val="3"/>
      </rPr>
      <t xml:space="preserve"> in (</t>
    </r>
    <r>
      <rPr>
        <b/>
        <sz val="11"/>
        <color rgb="FFFF0000"/>
        <rFont val="Consolas"/>
        <family val="3"/>
      </rPr>
      <t>209314</t>
    </r>
    <r>
      <rPr>
        <sz val="11"/>
        <color theme="1"/>
        <rFont val="Consolas"/>
        <family val="3"/>
      </rPr>
      <t>);</t>
    </r>
  </si>
  <si>
    <t>RE: Service Request S0319576  RE: Revisi data kendaraan #282126</t>
  </si>
  <si>
    <r>
      <t xml:space="preserve">BASTTotal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</si>
  <si>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t>e.IdTb_MGT_UnitPrep, e.Qty, e.BASTTotal, e.BASTRemaining, e.RemarksSys,</t>
  </si>
  <si>
    <r>
      <t>where c.AgreementNumber = '</t>
    </r>
    <r>
      <rPr>
        <b/>
        <sz val="11"/>
        <color theme="5" tint="-0.249977111117893"/>
        <rFont val="Consolas"/>
        <family val="3"/>
      </rPr>
      <t>0001215/4/01/01/2023</t>
    </r>
    <r>
      <rPr>
        <sz val="11"/>
        <color theme="1"/>
        <rFont val="Consolas"/>
        <family val="3"/>
      </rPr>
      <t>';</t>
    </r>
  </si>
  <si>
    <r>
      <t xml:space="preserve">BASTRemaining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</si>
  <si>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t>Revisi Start Date dan End Date #282301</t>
  </si>
  <si>
    <t>0000593/4/10/01/2023</t>
  </si>
  <si>
    <t>RE: Revisi Start Date dan End Date #282301</t>
  </si>
  <si>
    <r>
      <t>2023-02-</t>
    </r>
    <r>
      <rPr>
        <b/>
        <sz val="11"/>
        <color rgb="FFFF0000"/>
        <rFont val="Calibri"/>
        <family val="2"/>
        <scheme val="minor"/>
      </rPr>
      <t>29</t>
    </r>
  </si>
  <si>
    <t>2026-02-28</t>
  </si>
  <si>
    <r>
      <t>where a.AgreementNumber = '</t>
    </r>
    <r>
      <rPr>
        <b/>
        <sz val="11"/>
        <color rgb="FFFF0000"/>
        <rFont val="Consolas"/>
        <family val="3"/>
      </rPr>
      <t>0000593/4/10/01/2023</t>
    </r>
    <r>
      <rPr>
        <sz val="11"/>
        <color theme="1"/>
        <rFont val="Consolas"/>
        <family val="3"/>
      </rPr>
      <t>';</t>
    </r>
  </si>
  <si>
    <t>2023-03-01</t>
  </si>
  <si>
    <t>BASTActualDate</t>
  </si>
  <si>
    <r>
      <t>StartPeriodDate = '</t>
    </r>
    <r>
      <rPr>
        <b/>
        <sz val="11"/>
        <color theme="1"/>
        <rFont val="Consolas"/>
        <family val="3"/>
      </rPr>
      <t>2023-03-01</t>
    </r>
    <r>
      <rPr>
        <sz val="11"/>
        <color theme="1"/>
        <rFont val="Consolas"/>
        <family val="3"/>
      </rPr>
      <t>', -- null</t>
    </r>
  </si>
  <si>
    <r>
      <t>EndPeriodDate = '</t>
    </r>
    <r>
      <rPr>
        <b/>
        <sz val="11"/>
        <color theme="1"/>
        <rFont val="Consolas"/>
        <family val="3"/>
      </rPr>
      <t>2026-02-28</t>
    </r>
    <r>
      <rPr>
        <sz val="11"/>
        <color theme="1"/>
        <rFont val="Consolas"/>
        <family val="3"/>
      </rPr>
      <t>', -- null</t>
    </r>
  </si>
  <si>
    <r>
      <t>BASTDate = '</t>
    </r>
    <r>
      <rPr>
        <b/>
        <sz val="11"/>
        <color theme="1"/>
        <rFont val="Consolas"/>
        <family val="3"/>
      </rPr>
      <t>2023-02-28</t>
    </r>
    <r>
      <rPr>
        <sz val="11"/>
        <color theme="1"/>
        <rFont val="Consolas"/>
        <family val="3"/>
      </rPr>
      <t>', -- null</t>
    </r>
  </si>
  <si>
    <t>a.BASTDate, a.RemarksSys RemarksSys,</t>
  </si>
  <si>
    <t>b.RemarksSys RemarksSys,</t>
  </si>
  <si>
    <t>S0319619</t>
  </si>
  <si>
    <t>Revise Agreement Period and BAST Date #282301</t>
  </si>
  <si>
    <t>S0319619 - Revise Agreement Period and BAST Date #282301</t>
  </si>
  <si>
    <t>D:\OPERATION-OLS\CMDB-TICKETS\S0319619 - Revise Agreement Period and BAST Date #282301</t>
  </si>
  <si>
    <r>
      <t>BASTActualDate = '</t>
    </r>
    <r>
      <rPr>
        <b/>
        <sz val="11"/>
        <color theme="1"/>
        <rFont val="Consolas"/>
        <family val="3"/>
      </rPr>
      <t>2023-02-28</t>
    </r>
    <r>
      <rPr>
        <sz val="11"/>
        <color theme="1"/>
        <rFont val="Consolas"/>
        <family val="3"/>
      </rPr>
      <t>', -- 2023-02-28</t>
    </r>
  </si>
  <si>
    <r>
      <t>RemarksSys = case when RemarksSys is null then '</t>
    </r>
    <r>
      <rPr>
        <b/>
        <sz val="11"/>
        <color theme="1"/>
        <rFont val="Consolas"/>
        <family val="3"/>
      </rPr>
      <t>S0319619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-S0319619</t>
    </r>
    <r>
      <rPr>
        <sz val="11"/>
        <color theme="1"/>
        <rFont val="Consolas"/>
        <family val="3"/>
      </rPr>
      <t>' end</t>
    </r>
  </si>
  <si>
    <r>
      <t>where IdTb_MGT_UnitPrep in (</t>
    </r>
    <r>
      <rPr>
        <b/>
        <sz val="11"/>
        <color rgb="FFFF0000"/>
        <rFont val="Consolas"/>
        <family val="3"/>
      </rPr>
      <t>5583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5584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5585</t>
    </r>
    <r>
      <rPr>
        <sz val="11"/>
        <color theme="1"/>
        <rFont val="Consolas"/>
        <family val="3"/>
      </rPr>
      <t>);</t>
    </r>
  </si>
  <si>
    <r>
      <t xml:space="preserve">where IdOPLAgreement = </t>
    </r>
    <r>
      <rPr>
        <b/>
        <sz val="11"/>
        <color rgb="FFFF0000"/>
        <rFont val="Consolas"/>
        <family val="3"/>
      </rPr>
      <t>4804</t>
    </r>
    <r>
      <rPr>
        <sz val="11"/>
        <color theme="1"/>
        <rFont val="Consolas"/>
        <family val="3"/>
      </rPr>
      <t>;</t>
    </r>
  </si>
  <si>
    <t>RE: Service Request S0319619 RE: Revisi Start Date dan End Date #282301</t>
  </si>
  <si>
    <t>revisi tanggal #282386</t>
  </si>
  <si>
    <t>2023-02-14</t>
  </si>
  <si>
    <t>2023-02-13</t>
  </si>
  <si>
    <t>S0319633</t>
  </si>
  <si>
    <t>Revise Agreement Period &amp; BAST Date #282386</t>
  </si>
  <si>
    <t>S0319633 - Revise Agreement Period &amp; BAST Date #282386</t>
  </si>
  <si>
    <t>D:\OPERATION-OLS\CMDB-TICKETS\S0319633 - Revise Agreement Period &amp; BAST Date #282386</t>
  </si>
  <si>
    <r>
      <t>RemarksSys = case when RemarksSys is null then '</t>
    </r>
    <r>
      <rPr>
        <b/>
        <sz val="11"/>
        <color theme="1"/>
        <rFont val="Consolas"/>
        <family val="3"/>
      </rPr>
      <t>S0319633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S0319633</t>
    </r>
    <r>
      <rPr>
        <sz val="11"/>
        <color theme="1"/>
        <rFont val="Consolas"/>
        <family val="3"/>
      </rPr>
      <t>' end</t>
    </r>
  </si>
  <si>
    <r>
      <t>RemarksSys = case when RemarksSys is null then '</t>
    </r>
    <r>
      <rPr>
        <b/>
        <sz val="11"/>
        <color theme="1"/>
        <rFont val="Consolas"/>
        <family val="3"/>
      </rPr>
      <t>S0319633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-S0319633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</si>
  <si>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2023-02-14</t>
    </r>
    <r>
      <rPr>
        <sz val="11"/>
        <color theme="1"/>
        <rFont val="Consolas"/>
        <family val="3"/>
      </rPr>
      <t>', -- 2023-01-14</t>
    </r>
  </si>
  <si>
    <t>RE: Service Request S0319633  RE: revisi tanggal #282386</t>
  </si>
  <si>
    <r>
      <t>BASTDate = '</t>
    </r>
    <r>
      <rPr>
        <b/>
        <sz val="11"/>
        <color theme="1"/>
        <rFont val="Consolas"/>
        <family val="3"/>
      </rPr>
      <t>2023-02-13</t>
    </r>
    <r>
      <rPr>
        <sz val="11"/>
        <color theme="1"/>
        <rFont val="Consolas"/>
        <family val="3"/>
      </rPr>
      <t>', -- 2023-01-14</t>
    </r>
  </si>
  <si>
    <r>
      <t>BASTActualDate = '</t>
    </r>
    <r>
      <rPr>
        <b/>
        <sz val="11"/>
        <color theme="1"/>
        <rFont val="Consolas"/>
        <family val="3"/>
      </rPr>
      <t>2023-02-13</t>
    </r>
    <r>
      <rPr>
        <sz val="11"/>
        <color theme="1"/>
        <rFont val="Consolas"/>
        <family val="3"/>
      </rPr>
      <t>', -- 2023-01-14</t>
    </r>
  </si>
  <si>
    <t>Request by Bu Jeffira</t>
  </si>
  <si>
    <t>00881/OCN/01/12/2022</t>
  </si>
  <si>
    <r>
      <t>where a.OPLCalculationNumber = '</t>
    </r>
    <r>
      <rPr>
        <b/>
        <sz val="11"/>
        <color rgb="FFFF0000"/>
        <rFont val="Consolas"/>
        <family val="3"/>
      </rPr>
      <t>00881/OCN/01/12/2022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</si>
  <si>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9177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</si>
  <si>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2026-02-13</t>
    </r>
    <r>
      <rPr>
        <sz val="11"/>
        <color theme="1"/>
        <rFont val="Consolas"/>
        <family val="3"/>
      </rPr>
      <t>', -- 2026-01-14</t>
    </r>
  </si>
  <si>
    <t>Revisi end contract #282453</t>
  </si>
  <si>
    <t>PENGHAPUSAN PO #282490</t>
  </si>
  <si>
    <t>0000598/4/10/01/2023</t>
  </si>
  <si>
    <t>PONumber</t>
  </si>
  <si>
    <t>00064/PO/UNM/JKS/03/2023</t>
  </si>
  <si>
    <t>where a.AgreementNumber = '0000598/4/10/01/2023'</t>
  </si>
  <si>
    <t>and b.PONumber = '00064/PO/UNM/JKS/03/2023';</t>
  </si>
  <si>
    <t>Revisi Noka Nosin #282496</t>
  </si>
  <si>
    <t>RE: PENGHAPUSAN PO #282490</t>
  </si>
  <si>
    <t>S0319644 - Revise Agreement End Period Date #282453</t>
  </si>
  <si>
    <t>S0319654 - Revise Chassis &amp; Engine Number #282496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</si>
</sst>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d\-mmm\-yy\ h:mm\ AM/PM"/>
  </numFmts>
  <fonts count="11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i/>
      <sz val="11"/>
      <color theme="1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theme="1"/>
      <name val="Calibri"/>
      <family val="3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ED7D31"/>
      <name val="Consolas"/>
      <family val="3"/>
    </font>
    <font>
      <b/>
      <sz val="11"/>
      <color theme="5" tint="-0.249977111117893"/>
      <name val="Consolas"/>
      <family val="3"/>
    </font>
    <font>
      <i/>
      <sz val="11"/>
      <color rgb="FF00B050"/>
      <name val="Consolas"/>
      <family val="3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444444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i/>
      <sz val="11"/>
      <color rgb="FF0000FF"/>
      <name val="Consolas"/>
      <family val="3"/>
    </font>
    <font>
      <sz val="11"/>
      <color rgb="FF000000"/>
      <name val="Calibri"/>
    </font>
    <font>
      <b/>
      <sz val="11"/>
      <color rgb="FFFFFFFF"/>
      <name val="Calibri"/>
    </font>
    <font>
      <b/>
      <sz val="14"/>
      <color rgb="FF000000"/>
      <name val="Calibri"/>
    </font>
  </fonts>
  <fills count="2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6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5" fillId="0" borderId="0"/>
    <xf numFmtId="0" fontId="56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6" fillId="0" borderId="0"/>
    <xf numFmtId="0" fontId="67" fillId="0" borderId="0"/>
    <xf numFmtId="0" fontId="68" fillId="0" borderId="0"/>
    <xf numFmtId="0" fontId="71" fillId="0" borderId="0"/>
    <xf numFmtId="0" fontId="74" fillId="0" borderId="0"/>
    <xf numFmtId="0" fontId="77" fillId="0" borderId="0"/>
    <xf numFmtId="0" fontId="82" fillId="0" borderId="0"/>
    <xf numFmtId="0" fontId="85" fillId="0" borderId="0"/>
    <xf numFmtId="0" fontId="89" fillId="0" borderId="0"/>
    <xf numFmtId="0" fontId="95" fillId="0" borderId="0"/>
    <xf numFmtId="0" fontId="99" fillId="0" borderId="0"/>
    <xf numFmtId="0" fontId="103" fillId="0" borderId="0"/>
    <xf numFmtId="0" fontId="107" fillId="0" borderId="0"/>
  </cellStyleXfs>
  <cellXfs count="471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8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4" borderId="1" xfId="47" applyFont="1" applyFill="1" applyBorder="1" applyAlignment="1">
      <alignment horizontal="center" vertical="center" wrapText="1"/>
    </xf>
    <xf numFmtId="0" fontId="46" fillId="15" borderId="1" xfId="47" applyFill="1" applyBorder="1" applyAlignment="1">
      <alignment vertical="top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18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7" fillId="0" borderId="0" xfId="0" quotePrefix="1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6" fillId="19" borderId="1" xfId="47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5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14" fontId="46" fillId="16" borderId="1" xfId="47" applyNumberFormat="1" applyFill="1" applyBorder="1" applyAlignment="1">
      <alignment vertical="top" wrapText="1"/>
    </xf>
    <xf numFmtId="0" fontId="46" fillId="21" borderId="1" xfId="47" applyFill="1" applyBorder="1" applyAlignment="1">
      <alignment vertical="top" wrapText="1"/>
    </xf>
    <xf numFmtId="14" fontId="46" fillId="21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46" fillId="22" borderId="1" xfId="47" applyFill="1" applyBorder="1" applyAlignment="1">
      <alignment vertical="top" wrapText="1"/>
    </xf>
    <xf numFmtId="14" fontId="46" fillId="22" borderId="1" xfId="47" applyNumberFormat="1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23" borderId="0" xfId="0" applyFont="1" applyFill="1"/>
    <xf numFmtId="0" fontId="0" fillId="8" borderId="0" xfId="0" applyFill="1"/>
    <xf numFmtId="0" fontId="0" fillId="23" borderId="0" xfId="0" applyFill="1"/>
    <xf numFmtId="0" fontId="57" fillId="8" borderId="0" xfId="0" quotePrefix="1" applyFont="1" applyFill="1"/>
    <xf numFmtId="0" fontId="37" fillId="11" borderId="0" xfId="0" applyFont="1" applyFill="1"/>
    <xf numFmtId="0" fontId="0" fillId="11" borderId="0" xfId="0" applyFill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0" fontId="10" fillId="0" borderId="0" xfId="0" applyFont="1" applyFill="1" applyAlignment="1">
      <alignment vertical="top"/>
    </xf>
    <xf numFmtId="0" fontId="68" fillId="0" borderId="0" xfId="75" applyAlignment="1">
      <alignment vertical="top" wrapText="1"/>
    </xf>
    <xf numFmtId="0" fontId="70" fillId="14" borderId="1" xfId="75" applyFont="1" applyFill="1" applyBorder="1" applyAlignment="1">
      <alignment horizontal="center" vertical="center" wrapText="1"/>
    </xf>
    <xf numFmtId="0" fontId="68" fillId="15" borderId="1" xfId="75" applyFill="1" applyBorder="1" applyAlignment="1">
      <alignment vertical="top" wrapText="1"/>
    </xf>
    <xf numFmtId="14" fontId="68" fillId="15" borderId="1" xfId="75" applyNumberFormat="1" applyFill="1" applyBorder="1" applyAlignment="1">
      <alignment vertical="top" wrapText="1"/>
    </xf>
    <xf numFmtId="0" fontId="68" fillId="5" borderId="1" xfId="75" applyFill="1" applyBorder="1" applyAlignment="1">
      <alignment vertical="top" wrapText="1"/>
    </xf>
    <xf numFmtId="14" fontId="68" fillId="5" borderId="1" xfId="75" applyNumberFormat="1" applyFill="1" applyBorder="1" applyAlignment="1">
      <alignment vertical="top" wrapText="1"/>
    </xf>
    <xf numFmtId="0" fontId="68" fillId="17" borderId="1" xfId="75" applyFill="1" applyBorder="1" applyAlignment="1">
      <alignment vertical="top" wrapText="1"/>
    </xf>
    <xf numFmtId="14" fontId="68" fillId="17" borderId="1" xfId="75" applyNumberFormat="1" applyFill="1" applyBorder="1" applyAlignment="1">
      <alignment vertical="top" wrapText="1"/>
    </xf>
    <xf numFmtId="0" fontId="68" fillId="8" borderId="1" xfId="75" applyFill="1" applyBorder="1" applyAlignment="1">
      <alignment vertical="top" wrapText="1"/>
    </xf>
    <xf numFmtId="14" fontId="68" fillId="8" borderId="1" xfId="75" applyNumberFormat="1" applyFill="1" applyBorder="1" applyAlignment="1">
      <alignment vertical="top" wrapText="1"/>
    </xf>
    <xf numFmtId="0" fontId="68" fillId="19" borderId="1" xfId="75" applyFill="1" applyBorder="1" applyAlignment="1">
      <alignment vertical="top" wrapText="1"/>
    </xf>
    <xf numFmtId="0" fontId="68" fillId="9" borderId="1" xfId="75" applyFill="1" applyBorder="1" applyAlignment="1">
      <alignment vertical="top" wrapText="1"/>
    </xf>
    <xf numFmtId="0" fontId="68" fillId="11" borderId="1" xfId="75" applyFill="1" applyBorder="1" applyAlignment="1">
      <alignment vertical="top" wrapText="1"/>
    </xf>
    <xf numFmtId="14" fontId="68" fillId="11" borderId="1" xfId="75" applyNumberFormat="1" applyFill="1" applyBorder="1" applyAlignment="1">
      <alignment vertical="top" wrapText="1"/>
    </xf>
    <xf numFmtId="0" fontId="68" fillId="21" borderId="1" xfId="75" applyFill="1" applyBorder="1" applyAlignment="1">
      <alignment vertical="top" wrapText="1"/>
    </xf>
    <xf numFmtId="14" fontId="68" fillId="21" borderId="1" xfId="75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76" applyAlignment="1">
      <alignment vertical="top" wrapText="1"/>
    </xf>
    <xf numFmtId="0" fontId="72" fillId="14" borderId="1" xfId="76" applyFont="1" applyFill="1" applyBorder="1" applyAlignment="1">
      <alignment horizontal="center" vertical="center" wrapText="1"/>
    </xf>
    <xf numFmtId="0" fontId="71" fillId="17" borderId="1" xfId="76" applyFill="1" applyBorder="1" applyAlignment="1">
      <alignment vertical="top" wrapText="1"/>
    </xf>
    <xf numFmtId="14" fontId="71" fillId="17" borderId="1" xfId="76" applyNumberFormat="1" applyFill="1" applyBorder="1" applyAlignment="1">
      <alignment vertical="top" wrapText="1"/>
    </xf>
    <xf numFmtId="0" fontId="71" fillId="8" borderId="1" xfId="76" applyFill="1" applyBorder="1" applyAlignment="1">
      <alignment vertical="top" wrapText="1"/>
    </xf>
    <xf numFmtId="14" fontId="71" fillId="8" borderId="1" xfId="76" applyNumberFormat="1" applyFill="1" applyBorder="1" applyAlignment="1">
      <alignment vertical="top" wrapText="1"/>
    </xf>
    <xf numFmtId="0" fontId="71" fillId="15" borderId="1" xfId="76" applyFill="1" applyBorder="1" applyAlignment="1">
      <alignment vertical="top" wrapText="1"/>
    </xf>
    <xf numFmtId="14" fontId="71" fillId="15" borderId="1" xfId="76" applyNumberFormat="1" applyFill="1" applyBorder="1" applyAlignment="1">
      <alignment vertical="top" wrapText="1"/>
    </xf>
    <xf numFmtId="0" fontId="71" fillId="5" borderId="1" xfId="76" applyFill="1" applyBorder="1" applyAlignment="1">
      <alignment vertical="top" wrapText="1"/>
    </xf>
    <xf numFmtId="14" fontId="71" fillId="5" borderId="1" xfId="76" applyNumberFormat="1" applyFill="1" applyBorder="1" applyAlignment="1">
      <alignment vertical="top" wrapText="1"/>
    </xf>
    <xf numFmtId="0" fontId="71" fillId="19" borderId="1" xfId="76" applyFill="1" applyBorder="1" applyAlignment="1">
      <alignment vertical="top" wrapText="1"/>
    </xf>
    <xf numFmtId="0" fontId="71" fillId="0" borderId="1" xfId="76" applyFill="1" applyBorder="1" applyAlignment="1">
      <alignment vertical="top" wrapText="1"/>
    </xf>
    <xf numFmtId="14" fontId="71" fillId="0" borderId="1" xfId="76" applyNumberFormat="1" applyFill="1" applyBorder="1" applyAlignment="1">
      <alignment vertical="top" wrapText="1"/>
    </xf>
    <xf numFmtId="0" fontId="46" fillId="0" borderId="1" xfId="76" applyFont="1" applyFill="1" applyBorder="1" applyAlignment="1">
      <alignment vertical="top" wrapText="1"/>
    </xf>
    <xf numFmtId="0" fontId="71" fillId="7" borderId="1" xfId="76" applyFill="1" applyBorder="1" applyAlignment="1">
      <alignment vertical="top" wrapText="1"/>
    </xf>
    <xf numFmtId="0" fontId="0" fillId="0" borderId="0" xfId="0" quotePrefix="1" applyFont="1" applyAlignment="1">
      <alignment vertical="top"/>
    </xf>
    <xf numFmtId="0" fontId="71" fillId="16" borderId="1" xfId="76" applyFill="1" applyBorder="1" applyAlignment="1">
      <alignment vertical="top" wrapText="1"/>
    </xf>
    <xf numFmtId="14" fontId="71" fillId="16" borderId="1" xfId="76" applyNumberFormat="1" applyFill="1" applyBorder="1" applyAlignment="1">
      <alignment vertical="top" wrapText="1"/>
    </xf>
    <xf numFmtId="14" fontId="71" fillId="7" borderId="1" xfId="76" applyNumberFormat="1" applyFill="1" applyBorder="1" applyAlignment="1">
      <alignment vertical="top" wrapText="1"/>
    </xf>
    <xf numFmtId="0" fontId="46" fillId="7" borderId="1" xfId="76" applyFont="1" applyFill="1" applyBorder="1" applyAlignment="1">
      <alignment vertical="top" wrapText="1"/>
    </xf>
    <xf numFmtId="0" fontId="71" fillId="9" borderId="1" xfId="76" applyFill="1" applyBorder="1" applyAlignment="1">
      <alignment vertical="top" wrapText="1"/>
    </xf>
    <xf numFmtId="0" fontId="74" fillId="0" borderId="0" xfId="77" applyAlignment="1">
      <alignment vertical="top" wrapText="1"/>
    </xf>
    <xf numFmtId="0" fontId="75" fillId="14" borderId="1" xfId="77" applyFont="1" applyFill="1" applyBorder="1" applyAlignment="1">
      <alignment horizontal="center" vertical="center" wrapText="1"/>
    </xf>
    <xf numFmtId="0" fontId="74" fillId="17" borderId="1" xfId="77" applyFill="1" applyBorder="1" applyAlignment="1">
      <alignment vertical="top" wrapText="1"/>
    </xf>
    <xf numFmtId="14" fontId="74" fillId="17" borderId="1" xfId="77" applyNumberFormat="1" applyFill="1" applyBorder="1" applyAlignment="1">
      <alignment vertical="top" wrapText="1"/>
    </xf>
    <xf numFmtId="0" fontId="74" fillId="8" borderId="1" xfId="77" applyFill="1" applyBorder="1" applyAlignment="1">
      <alignment vertical="top" wrapText="1"/>
    </xf>
    <xf numFmtId="14" fontId="74" fillId="8" borderId="1" xfId="77" applyNumberFormat="1" applyFill="1" applyBorder="1" applyAlignment="1">
      <alignment vertical="top" wrapText="1"/>
    </xf>
    <xf numFmtId="0" fontId="74" fillId="15" borderId="1" xfId="77" applyFill="1" applyBorder="1" applyAlignment="1">
      <alignment vertical="top" wrapText="1"/>
    </xf>
    <xf numFmtId="14" fontId="74" fillId="15" borderId="1" xfId="77" applyNumberFormat="1" applyFill="1" applyBorder="1" applyAlignment="1">
      <alignment vertical="top" wrapText="1"/>
    </xf>
    <xf numFmtId="0" fontId="74" fillId="5" borderId="1" xfId="77" applyFill="1" applyBorder="1" applyAlignment="1">
      <alignment vertical="top" wrapText="1"/>
    </xf>
    <xf numFmtId="14" fontId="74" fillId="5" borderId="1" xfId="77" applyNumberFormat="1" applyFill="1" applyBorder="1" applyAlignment="1">
      <alignment vertical="top" wrapText="1"/>
    </xf>
    <xf numFmtId="0" fontId="74" fillId="19" borderId="1" xfId="77" applyFill="1" applyBorder="1" applyAlignment="1">
      <alignment vertical="top" wrapText="1"/>
    </xf>
    <xf numFmtId="0" fontId="74" fillId="9" borderId="1" xfId="77" applyFill="1" applyBorder="1" applyAlignment="1">
      <alignment vertical="top" wrapText="1"/>
    </xf>
    <xf numFmtId="0" fontId="74" fillId="0" borderId="1" xfId="77" applyFill="1" applyBorder="1" applyAlignment="1">
      <alignment vertical="top" wrapText="1"/>
    </xf>
    <xf numFmtId="14" fontId="74" fillId="0" borderId="1" xfId="77" applyNumberFormat="1" applyFill="1" applyBorder="1" applyAlignment="1">
      <alignment vertical="top" wrapText="1"/>
    </xf>
    <xf numFmtId="0" fontId="46" fillId="0" borderId="1" xfId="77" applyFont="1" applyFill="1" applyBorder="1" applyAlignment="1">
      <alignment vertical="top" wrapText="1"/>
    </xf>
    <xf numFmtId="0" fontId="74" fillId="21" borderId="1" xfId="77" applyFill="1" applyBorder="1" applyAlignment="1">
      <alignment vertical="top" wrapText="1"/>
    </xf>
    <xf numFmtId="0" fontId="74" fillId="11" borderId="1" xfId="77" applyFill="1" applyBorder="1" applyAlignment="1">
      <alignment vertical="top" wrapText="1"/>
    </xf>
    <xf numFmtId="14" fontId="74" fillId="21" borderId="1" xfId="77" applyNumberFormat="1" applyFill="1" applyBorder="1" applyAlignment="1">
      <alignment vertical="top" wrapText="1"/>
    </xf>
    <xf numFmtId="14" fontId="74" fillId="11" borderId="1" xfId="77" applyNumberFormat="1" applyFill="1" applyBorder="1" applyAlignment="1">
      <alignment vertical="top" wrapText="1"/>
    </xf>
    <xf numFmtId="0" fontId="74" fillId="7" borderId="1" xfId="77" applyFill="1" applyBorder="1" applyAlignment="1">
      <alignment vertical="top" wrapText="1"/>
    </xf>
    <xf numFmtId="14" fontId="74" fillId="7" borderId="1" xfId="77" applyNumberFormat="1" applyFill="1" applyBorder="1" applyAlignment="1">
      <alignment vertical="top" wrapText="1"/>
    </xf>
    <xf numFmtId="0" fontId="46" fillId="7" borderId="1" xfId="7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77" fillId="20" borderId="0" xfId="78" applyFill="1" applyAlignment="1">
      <alignment vertical="top" wrapText="1"/>
    </xf>
    <xf numFmtId="165" fontId="77" fillId="20" borderId="0" xfId="78" applyNumberFormat="1" applyFill="1" applyAlignment="1">
      <alignment vertical="top" wrapText="1"/>
    </xf>
    <xf numFmtId="0" fontId="77" fillId="0" borderId="0" xfId="78" applyAlignment="1">
      <alignment vertical="top" wrapText="1"/>
    </xf>
    <xf numFmtId="165" fontId="77" fillId="0" borderId="0" xfId="78" applyNumberFormat="1" applyAlignment="1">
      <alignment vertical="top" wrapText="1"/>
    </xf>
    <xf numFmtId="0" fontId="77" fillId="20" borderId="0" xfId="78" applyFill="1" applyAlignment="1">
      <alignment vertical="top"/>
    </xf>
    <xf numFmtId="0" fontId="78" fillId="14" borderId="2" xfId="78" applyFont="1" applyFill="1" applyBorder="1" applyAlignment="1">
      <alignment horizontal="center" vertical="top" wrapText="1"/>
    </xf>
    <xf numFmtId="0" fontId="46" fillId="0" borderId="0" xfId="47" applyAlignment="1">
      <alignment vertical="top" wrapText="1"/>
    </xf>
    <xf numFmtId="0" fontId="77" fillId="0" borderId="0" xfId="78" applyAlignment="1">
      <alignment vertical="top" wrapText="1"/>
    </xf>
    <xf numFmtId="0" fontId="77" fillId="0" borderId="0" xfId="78" applyAlignment="1">
      <alignment vertical="top" wrapText="1"/>
    </xf>
    <xf numFmtId="0" fontId="78" fillId="14" borderId="1" xfId="78" applyFont="1" applyFill="1" applyBorder="1" applyAlignment="1">
      <alignment horizontal="center" vertical="center" wrapText="1"/>
    </xf>
    <xf numFmtId="0" fontId="77" fillId="17" borderId="1" xfId="78" applyFill="1" applyBorder="1" applyAlignment="1">
      <alignment vertical="top" wrapText="1"/>
    </xf>
    <xf numFmtId="14" fontId="77" fillId="17" borderId="1" xfId="78" applyNumberFormat="1" applyFill="1" applyBorder="1" applyAlignment="1">
      <alignment vertical="top" wrapText="1"/>
    </xf>
    <xf numFmtId="0" fontId="77" fillId="8" borderId="1" xfId="78" applyFill="1" applyBorder="1" applyAlignment="1">
      <alignment vertical="top" wrapText="1"/>
    </xf>
    <xf numFmtId="14" fontId="77" fillId="8" borderId="1" xfId="78" applyNumberFormat="1" applyFill="1" applyBorder="1" applyAlignment="1">
      <alignment vertical="top" wrapText="1"/>
    </xf>
    <xf numFmtId="0" fontId="77" fillId="15" borderId="1" xfId="78" applyFill="1" applyBorder="1" applyAlignment="1">
      <alignment vertical="top" wrapText="1"/>
    </xf>
    <xf numFmtId="14" fontId="77" fillId="15" borderId="1" xfId="78" applyNumberFormat="1" applyFill="1" applyBorder="1" applyAlignment="1">
      <alignment vertical="top" wrapText="1"/>
    </xf>
    <xf numFmtId="0" fontId="77" fillId="5" borderId="1" xfId="78" applyFill="1" applyBorder="1" applyAlignment="1">
      <alignment vertical="top" wrapText="1"/>
    </xf>
    <xf numFmtId="14" fontId="77" fillId="5" borderId="1" xfId="78" applyNumberFormat="1" applyFill="1" applyBorder="1" applyAlignment="1">
      <alignment vertical="top" wrapText="1"/>
    </xf>
    <xf numFmtId="0" fontId="77" fillId="11" borderId="1" xfId="78" applyFill="1" applyBorder="1" applyAlignment="1">
      <alignment vertical="top" wrapText="1"/>
    </xf>
    <xf numFmtId="0" fontId="77" fillId="0" borderId="1" xfId="78" applyFill="1" applyBorder="1" applyAlignment="1">
      <alignment vertical="top" wrapText="1"/>
    </xf>
    <xf numFmtId="0" fontId="46" fillId="0" borderId="1" xfId="78" applyFont="1" applyFill="1" applyBorder="1" applyAlignment="1">
      <alignment vertical="top" wrapText="1"/>
    </xf>
    <xf numFmtId="14" fontId="77" fillId="0" borderId="1" xfId="78" applyNumberFormat="1" applyFill="1" applyBorder="1" applyAlignment="1">
      <alignment vertical="top" wrapText="1"/>
    </xf>
    <xf numFmtId="0" fontId="77" fillId="7" borderId="1" xfId="78" applyFill="1" applyBorder="1" applyAlignment="1">
      <alignment vertical="top" wrapText="1"/>
    </xf>
    <xf numFmtId="0" fontId="46" fillId="11" borderId="1" xfId="78" applyFont="1" applyFill="1" applyBorder="1" applyAlignment="1">
      <alignment vertical="top" wrapText="1"/>
    </xf>
    <xf numFmtId="0" fontId="77" fillId="16" borderId="1" xfId="78" applyFill="1" applyBorder="1" applyAlignment="1">
      <alignment vertical="top" wrapText="1"/>
    </xf>
    <xf numFmtId="14" fontId="77" fillId="7" borderId="1" xfId="78" applyNumberFormat="1" applyFill="1" applyBorder="1" applyAlignment="1">
      <alignment vertical="top" wrapText="1"/>
    </xf>
    <xf numFmtId="0" fontId="46" fillId="16" borderId="1" xfId="78" applyFont="1" applyFill="1" applyBorder="1" applyAlignment="1">
      <alignment vertical="top" wrapText="1"/>
    </xf>
    <xf numFmtId="14" fontId="77" fillId="16" borderId="1" xfId="78" applyNumberFormat="1" applyFill="1" applyBorder="1" applyAlignment="1">
      <alignment vertical="top" wrapText="1"/>
    </xf>
    <xf numFmtId="14" fontId="77" fillId="11" borderId="1" xfId="78" applyNumberFormat="1" applyFill="1" applyBorder="1" applyAlignment="1">
      <alignment vertical="top" wrapText="1"/>
    </xf>
    <xf numFmtId="0" fontId="46" fillId="7" borderId="1" xfId="78" applyFont="1" applyFill="1" applyBorder="1" applyAlignment="1">
      <alignment vertical="top" wrapText="1"/>
    </xf>
    <xf numFmtId="0" fontId="77" fillId="19" borderId="1" xfId="78" applyFill="1" applyBorder="1" applyAlignment="1">
      <alignment vertical="top" wrapText="1"/>
    </xf>
    <xf numFmtId="0" fontId="77" fillId="9" borderId="1" xfId="78" applyFill="1" applyBorder="1" applyAlignment="1">
      <alignment vertical="top" wrapText="1"/>
    </xf>
    <xf numFmtId="0" fontId="77" fillId="18" borderId="1" xfId="78" applyFill="1" applyBorder="1" applyAlignment="1">
      <alignment vertical="top" wrapText="1"/>
    </xf>
    <xf numFmtId="0" fontId="46" fillId="18" borderId="1" xfId="78" applyFont="1" applyFill="1" applyBorder="1" applyAlignment="1">
      <alignment vertical="top" wrapText="1"/>
    </xf>
    <xf numFmtId="14" fontId="77" fillId="18" borderId="1" xfId="78" applyNumberFormat="1" applyFill="1" applyBorder="1" applyAlignment="1">
      <alignment vertical="top" wrapText="1"/>
    </xf>
    <xf numFmtId="164" fontId="77" fillId="17" borderId="1" xfId="78" applyNumberFormat="1" applyFill="1" applyBorder="1" applyAlignment="1">
      <alignment vertical="top" wrapText="1"/>
    </xf>
    <xf numFmtId="164" fontId="77" fillId="8" borderId="1" xfId="78" applyNumberFormat="1" applyFill="1" applyBorder="1" applyAlignment="1">
      <alignment vertical="top" wrapText="1"/>
    </xf>
    <xf numFmtId="164" fontId="77" fillId="15" borderId="1" xfId="78" applyNumberFormat="1" applyFill="1" applyBorder="1" applyAlignment="1">
      <alignment vertical="top" wrapText="1"/>
    </xf>
    <xf numFmtId="164" fontId="77" fillId="5" borderId="1" xfId="78" applyNumberFormat="1" applyFill="1" applyBorder="1" applyAlignment="1">
      <alignment vertical="top" wrapText="1"/>
    </xf>
    <xf numFmtId="164" fontId="77" fillId="11" borderId="1" xfId="78" applyNumberFormat="1" applyFill="1" applyBorder="1" applyAlignment="1">
      <alignment vertical="top" wrapText="1"/>
    </xf>
    <xf numFmtId="0" fontId="77" fillId="21" borderId="1" xfId="78" applyFill="1" applyBorder="1" applyAlignment="1">
      <alignment vertical="top" wrapText="1"/>
    </xf>
    <xf numFmtId="164" fontId="77" fillId="0" borderId="1" xfId="78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2" fillId="0" borderId="0" xfId="79" applyAlignment="1">
      <alignment vertical="top" wrapText="1"/>
    </xf>
    <xf numFmtId="0" fontId="83" fillId="14" borderId="1" xfId="79" applyFont="1" applyFill="1" applyBorder="1" applyAlignment="1">
      <alignment horizontal="center" vertical="center" wrapText="1"/>
    </xf>
    <xf numFmtId="0" fontId="82" fillId="17" borderId="1" xfId="79" applyFill="1" applyBorder="1" applyAlignment="1">
      <alignment vertical="top" wrapText="1"/>
    </xf>
    <xf numFmtId="14" fontId="82" fillId="17" borderId="1" xfId="79" applyNumberFormat="1" applyFill="1" applyBorder="1" applyAlignment="1">
      <alignment vertical="top" wrapText="1"/>
    </xf>
    <xf numFmtId="0" fontId="82" fillId="8" borderId="1" xfId="79" applyFill="1" applyBorder="1" applyAlignment="1">
      <alignment vertical="top" wrapText="1"/>
    </xf>
    <xf numFmtId="14" fontId="82" fillId="8" borderId="1" xfId="79" applyNumberFormat="1" applyFill="1" applyBorder="1" applyAlignment="1">
      <alignment vertical="top" wrapText="1"/>
    </xf>
    <xf numFmtId="0" fontId="82" fillId="15" borderId="1" xfId="79" applyFill="1" applyBorder="1" applyAlignment="1">
      <alignment vertical="top" wrapText="1"/>
    </xf>
    <xf numFmtId="14" fontId="82" fillId="15" borderId="1" xfId="79" applyNumberFormat="1" applyFill="1" applyBorder="1" applyAlignment="1">
      <alignment vertical="top" wrapText="1"/>
    </xf>
    <xf numFmtId="0" fontId="82" fillId="5" borderId="1" xfId="79" applyFill="1" applyBorder="1" applyAlignment="1">
      <alignment vertical="top" wrapText="1"/>
    </xf>
    <xf numFmtId="14" fontId="82" fillId="5" borderId="1" xfId="79" applyNumberFormat="1" applyFill="1" applyBorder="1" applyAlignment="1">
      <alignment vertical="top" wrapText="1"/>
    </xf>
    <xf numFmtId="0" fontId="82" fillId="16" borderId="1" xfId="79" applyFill="1" applyBorder="1" applyAlignment="1">
      <alignment vertical="top" wrapText="1"/>
    </xf>
    <xf numFmtId="0" fontId="82" fillId="0" borderId="1" xfId="79" applyFill="1" applyBorder="1" applyAlignment="1">
      <alignment vertical="top" wrapText="1"/>
    </xf>
    <xf numFmtId="14" fontId="82" fillId="0" borderId="1" xfId="79" applyNumberFormat="1" applyFill="1" applyBorder="1" applyAlignment="1">
      <alignment vertical="top" wrapText="1"/>
    </xf>
    <xf numFmtId="0" fontId="46" fillId="0" borderId="1" xfId="79" applyFont="1" applyFill="1" applyBorder="1" applyAlignment="1">
      <alignment vertical="top" wrapText="1"/>
    </xf>
    <xf numFmtId="0" fontId="82" fillId="21" borderId="1" xfId="79" applyFill="1" applyBorder="1" applyAlignment="1">
      <alignment vertical="top" wrapText="1"/>
    </xf>
    <xf numFmtId="0" fontId="82" fillId="11" borderId="1" xfId="79" applyFill="1" applyBorder="1" applyAlignment="1">
      <alignment vertical="top" wrapText="1"/>
    </xf>
    <xf numFmtId="14" fontId="82" fillId="21" borderId="1" xfId="79" applyNumberFormat="1" applyFill="1" applyBorder="1" applyAlignment="1">
      <alignment vertical="top" wrapText="1"/>
    </xf>
    <xf numFmtId="14" fontId="82" fillId="11" borderId="1" xfId="79" applyNumberFormat="1" applyFill="1" applyBorder="1" applyAlignment="1">
      <alignment vertical="top" wrapText="1"/>
    </xf>
    <xf numFmtId="0" fontId="82" fillId="19" borderId="1" xfId="79" applyFill="1" applyBorder="1" applyAlignment="1">
      <alignment vertical="top" wrapText="1"/>
    </xf>
    <xf numFmtId="0" fontId="82" fillId="9" borderId="1" xfId="79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5" fillId="0" borderId="0" xfId="80" applyAlignment="1">
      <alignment vertical="top" wrapText="1"/>
    </xf>
    <xf numFmtId="0" fontId="86" fillId="14" borderId="1" xfId="80" applyFont="1" applyFill="1" applyBorder="1" applyAlignment="1">
      <alignment horizontal="center" vertical="center" wrapText="1"/>
    </xf>
    <xf numFmtId="0" fontId="85" fillId="15" borderId="1" xfId="80" applyFill="1" applyBorder="1" applyAlignment="1">
      <alignment vertical="top" wrapText="1"/>
    </xf>
    <xf numFmtId="14" fontId="85" fillId="15" borderId="1" xfId="80" applyNumberFormat="1" applyFill="1" applyBorder="1" applyAlignment="1">
      <alignment vertical="top" wrapText="1"/>
    </xf>
    <xf numFmtId="0" fontId="85" fillId="5" borderId="1" xfId="80" applyFill="1" applyBorder="1" applyAlignment="1">
      <alignment vertical="top" wrapText="1"/>
    </xf>
    <xf numFmtId="14" fontId="85" fillId="5" borderId="1" xfId="80" applyNumberFormat="1" applyFill="1" applyBorder="1" applyAlignment="1">
      <alignment vertical="top" wrapText="1"/>
    </xf>
    <xf numFmtId="0" fontId="85" fillId="17" borderId="1" xfId="80" applyFill="1" applyBorder="1" applyAlignment="1">
      <alignment vertical="top" wrapText="1"/>
    </xf>
    <xf numFmtId="14" fontId="85" fillId="17" borderId="1" xfId="80" applyNumberFormat="1" applyFill="1" applyBorder="1" applyAlignment="1">
      <alignment vertical="top" wrapText="1"/>
    </xf>
    <xf numFmtId="0" fontId="85" fillId="8" borderId="1" xfId="80" applyFill="1" applyBorder="1" applyAlignment="1">
      <alignment vertical="top" wrapText="1"/>
    </xf>
    <xf numFmtId="14" fontId="85" fillId="8" borderId="1" xfId="80" applyNumberFormat="1" applyFill="1" applyBorder="1" applyAlignment="1">
      <alignment vertical="top" wrapText="1"/>
    </xf>
    <xf numFmtId="0" fontId="88" fillId="0" borderId="0" xfId="0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7" fillId="14" borderId="2" xfId="47" applyFont="1" applyFill="1" applyBorder="1" applyAlignment="1">
      <alignment horizontal="center" vertical="center" wrapText="1"/>
    </xf>
    <xf numFmtId="0" fontId="46" fillId="17" borderId="3" xfId="47" applyFill="1" applyBorder="1" applyAlignment="1">
      <alignment vertical="top" wrapText="1"/>
    </xf>
    <xf numFmtId="14" fontId="46" fillId="17" borderId="3" xfId="47" applyNumberFormat="1" applyFill="1" applyBorder="1" applyAlignment="1">
      <alignment vertical="top" wrapText="1"/>
    </xf>
    <xf numFmtId="0" fontId="46" fillId="8" borderId="3" xfId="47" applyFill="1" applyBorder="1" applyAlignment="1">
      <alignment vertical="top" wrapText="1"/>
    </xf>
    <xf numFmtId="14" fontId="46" fillId="8" borderId="3" xfId="47" applyNumberFormat="1" applyFill="1" applyBorder="1" applyAlignment="1">
      <alignment vertical="top" wrapText="1"/>
    </xf>
    <xf numFmtId="0" fontId="46" fillId="15" borderId="3" xfId="47" applyFill="1" applyBorder="1" applyAlignment="1">
      <alignment vertical="top" wrapText="1"/>
    </xf>
    <xf numFmtId="14" fontId="46" fillId="15" borderId="3" xfId="47" applyNumberFormat="1" applyFill="1" applyBorder="1" applyAlignment="1">
      <alignment vertical="top" wrapText="1"/>
    </xf>
    <xf numFmtId="0" fontId="46" fillId="5" borderId="3" xfId="47" applyFill="1" applyBorder="1" applyAlignment="1">
      <alignment vertical="top" wrapText="1"/>
    </xf>
    <xf numFmtId="14" fontId="46" fillId="5" borderId="3" xfId="47" applyNumberFormat="1" applyFill="1" applyBorder="1" applyAlignment="1">
      <alignment vertical="top" wrapText="1"/>
    </xf>
    <xf numFmtId="0" fontId="46" fillId="19" borderId="3" xfId="47" applyFill="1" applyBorder="1" applyAlignment="1">
      <alignment vertical="top" wrapText="1"/>
    </xf>
    <xf numFmtId="0" fontId="46" fillId="9" borderId="3" xfId="47" applyFill="1" applyBorder="1" applyAlignment="1">
      <alignment vertical="top" wrapText="1"/>
    </xf>
    <xf numFmtId="0" fontId="46" fillId="16" borderId="3" xfId="47" applyFill="1" applyBorder="1" applyAlignment="1">
      <alignment vertical="top" wrapText="1"/>
    </xf>
    <xf numFmtId="14" fontId="46" fillId="16" borderId="3" xfId="47" applyNumberFormat="1" applyFill="1" applyBorder="1" applyAlignment="1">
      <alignment vertical="top" wrapText="1"/>
    </xf>
    <xf numFmtId="0" fontId="46" fillId="11" borderId="3" xfId="47" applyFill="1" applyBorder="1" applyAlignment="1">
      <alignment vertical="top" wrapText="1"/>
    </xf>
    <xf numFmtId="0" fontId="46" fillId="21" borderId="3" xfId="47" applyFill="1" applyBorder="1" applyAlignment="1">
      <alignment vertical="top" wrapText="1"/>
    </xf>
    <xf numFmtId="0" fontId="46" fillId="0" borderId="3" xfId="47" applyFill="1" applyBorder="1" applyAlignment="1">
      <alignment vertical="top" wrapText="1"/>
    </xf>
    <xf numFmtId="14" fontId="46" fillId="0" borderId="3" xfId="47" applyNumberFormat="1" applyFill="1" applyBorder="1" applyAlignment="1">
      <alignment vertical="top" wrapText="1"/>
    </xf>
    <xf numFmtId="0" fontId="0" fillId="5" borderId="0" xfId="0" applyFont="1" applyFill="1" applyAlignment="1">
      <alignment vertical="top"/>
    </xf>
    <xf numFmtId="0" fontId="46" fillId="7" borderId="3" xfId="47" applyFill="1" applyBorder="1" applyAlignment="1">
      <alignment vertical="top" wrapText="1"/>
    </xf>
    <xf numFmtId="14" fontId="46" fillId="7" borderId="3" xfId="47" applyNumberFormat="1" applyFill="1" applyBorder="1" applyAlignment="1">
      <alignment vertical="top" wrapText="1"/>
    </xf>
    <xf numFmtId="14" fontId="46" fillId="11" borderId="3" xfId="47" applyNumberFormat="1" applyFill="1" applyBorder="1" applyAlignment="1">
      <alignment vertical="top" wrapText="1"/>
    </xf>
    <xf numFmtId="14" fontId="46" fillId="21" borderId="3" xfId="47" applyNumberFormat="1" applyFill="1" applyBorder="1" applyAlignment="1">
      <alignment vertical="top" wrapText="1"/>
    </xf>
    <xf numFmtId="0" fontId="89" fillId="0" borderId="0" xfId="81" applyAlignment="1">
      <alignment vertical="top" wrapText="1"/>
    </xf>
    <xf numFmtId="0" fontId="90" fillId="14" borderId="1" xfId="81" applyFont="1" applyFill="1" applyBorder="1" applyAlignment="1">
      <alignment horizontal="center" vertical="center" wrapText="1"/>
    </xf>
    <xf numFmtId="0" fontId="89" fillId="17" borderId="1" xfId="81" applyFill="1" applyBorder="1" applyAlignment="1">
      <alignment vertical="top" wrapText="1"/>
    </xf>
    <xf numFmtId="14" fontId="89" fillId="17" borderId="1" xfId="81" applyNumberFormat="1" applyFill="1" applyBorder="1" applyAlignment="1">
      <alignment vertical="top" wrapText="1"/>
    </xf>
    <xf numFmtId="0" fontId="89" fillId="8" borderId="1" xfId="81" applyFill="1" applyBorder="1" applyAlignment="1">
      <alignment vertical="top" wrapText="1"/>
    </xf>
    <xf numFmtId="14" fontId="89" fillId="8" borderId="1" xfId="81" applyNumberFormat="1" applyFill="1" applyBorder="1" applyAlignment="1">
      <alignment vertical="top" wrapText="1"/>
    </xf>
    <xf numFmtId="0" fontId="89" fillId="15" borderId="1" xfId="81" applyFill="1" applyBorder="1" applyAlignment="1">
      <alignment vertical="top" wrapText="1"/>
    </xf>
    <xf numFmtId="14" fontId="89" fillId="15" borderId="1" xfId="81" applyNumberFormat="1" applyFill="1" applyBorder="1" applyAlignment="1">
      <alignment vertical="top" wrapText="1"/>
    </xf>
    <xf numFmtId="0" fontId="89" fillId="5" borderId="1" xfId="81" applyFill="1" applyBorder="1" applyAlignment="1">
      <alignment vertical="top" wrapText="1"/>
    </xf>
    <xf numFmtId="14" fontId="89" fillId="5" borderId="1" xfId="81" applyNumberFormat="1" applyFill="1" applyBorder="1" applyAlignment="1">
      <alignment vertical="top" wrapText="1"/>
    </xf>
    <xf numFmtId="0" fontId="89" fillId="7" borderId="1" xfId="81" applyFill="1" applyBorder="1" applyAlignment="1">
      <alignment vertical="top" wrapText="1"/>
    </xf>
    <xf numFmtId="0" fontId="89" fillId="16" borderId="1" xfId="81" applyFill="1" applyBorder="1" applyAlignment="1">
      <alignment vertical="top" wrapText="1"/>
    </xf>
    <xf numFmtId="0" fontId="89" fillId="9" borderId="1" xfId="81" applyFill="1" applyBorder="1" applyAlignment="1">
      <alignment vertical="top" wrapText="1"/>
    </xf>
    <xf numFmtId="0" fontId="89" fillId="19" borderId="1" xfId="81" applyFill="1" applyBorder="1" applyAlignment="1">
      <alignment vertical="top" wrapText="1"/>
    </xf>
    <xf numFmtId="0" fontId="89" fillId="21" borderId="1" xfId="81" applyFill="1" applyBorder="1" applyAlignment="1">
      <alignment vertical="top" wrapText="1"/>
    </xf>
    <xf numFmtId="0" fontId="89" fillId="11" borderId="1" xfId="81" applyFill="1" applyBorder="1" applyAlignment="1">
      <alignment vertical="top" wrapText="1"/>
    </xf>
    <xf numFmtId="14" fontId="89" fillId="7" borderId="1" xfId="81" applyNumberFormat="1" applyFill="1" applyBorder="1" applyAlignment="1">
      <alignment vertical="top" wrapText="1"/>
    </xf>
    <xf numFmtId="14" fontId="89" fillId="16" borderId="1" xfId="81" applyNumberFormat="1" applyFill="1" applyBorder="1" applyAlignment="1">
      <alignment vertical="top" wrapText="1"/>
    </xf>
    <xf numFmtId="14" fontId="89" fillId="11" borderId="1" xfId="81" applyNumberFormat="1" applyFill="1" applyBorder="1" applyAlignment="1">
      <alignment vertical="top" wrapText="1"/>
    </xf>
    <xf numFmtId="14" fontId="89" fillId="21" borderId="1" xfId="81" applyNumberFormat="1" applyFill="1" applyBorder="1" applyAlignment="1">
      <alignment vertical="top" wrapText="1"/>
    </xf>
    <xf numFmtId="0" fontId="0" fillId="0" borderId="0" xfId="0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Border="1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46" fillId="0" borderId="0" xfId="47" applyAlignment="1">
      <alignment vertical="top" wrapText="1"/>
    </xf>
    <xf numFmtId="0" fontId="46" fillId="15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5" fontId="0" fillId="0" borderId="0" xfId="0" quotePrefix="1" applyNumberFormat="1" applyAlignment="1">
      <alignment vertical="top"/>
    </xf>
    <xf numFmtId="0" fontId="37" fillId="9" borderId="0" xfId="0" quotePrefix="1" applyFont="1" applyFill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0" fillId="0" borderId="0" xfId="0" applyAlignment="1">
      <alignment vertical="center"/>
    </xf>
    <xf numFmtId="0" fontId="95" fillId="0" borderId="0" xfId="82" applyAlignment="1">
      <alignment vertical="top" wrapText="1"/>
    </xf>
    <xf numFmtId="0" fontId="95" fillId="0" borderId="0" xfId="82" applyAlignment="1">
      <alignment vertical="top" wrapText="1"/>
    </xf>
    <xf numFmtId="0" fontId="97" fillId="14" borderId="1" xfId="82" applyFont="1" applyFill="1" applyBorder="1" applyAlignment="1">
      <alignment horizontal="center" vertical="center" wrapText="1"/>
    </xf>
    <xf numFmtId="0" fontId="95" fillId="17" borderId="1" xfId="82" applyFill="1" applyBorder="1" applyAlignment="1">
      <alignment vertical="top" wrapText="1"/>
    </xf>
    <xf numFmtId="14" fontId="95" fillId="17" borderId="1" xfId="82" applyNumberFormat="1" applyFill="1" applyBorder="1" applyAlignment="1">
      <alignment vertical="top" wrapText="1"/>
    </xf>
    <xf numFmtId="0" fontId="95" fillId="8" borderId="1" xfId="82" applyFill="1" applyBorder="1" applyAlignment="1">
      <alignment vertical="top" wrapText="1"/>
    </xf>
    <xf numFmtId="14" fontId="95" fillId="8" borderId="1" xfId="82" applyNumberFormat="1" applyFill="1" applyBorder="1" applyAlignment="1">
      <alignment vertical="top" wrapText="1"/>
    </xf>
    <xf numFmtId="0" fontId="95" fillId="15" borderId="1" xfId="82" applyFill="1" applyBorder="1" applyAlignment="1">
      <alignment vertical="top" wrapText="1"/>
    </xf>
    <xf numFmtId="14" fontId="95" fillId="15" borderId="1" xfId="82" applyNumberFormat="1" applyFill="1" applyBorder="1" applyAlignment="1">
      <alignment vertical="top" wrapText="1"/>
    </xf>
    <xf numFmtId="0" fontId="95" fillId="5" borderId="1" xfId="82" applyFill="1" applyBorder="1" applyAlignment="1">
      <alignment vertical="top" wrapText="1"/>
    </xf>
    <xf numFmtId="14" fontId="95" fillId="5" borderId="1" xfId="82" applyNumberFormat="1" applyFill="1" applyBorder="1" applyAlignment="1">
      <alignment vertical="top" wrapText="1"/>
    </xf>
    <xf numFmtId="0" fontId="95" fillId="0" borderId="1" xfId="82" applyFill="1" applyBorder="1" applyAlignment="1">
      <alignment vertical="top" wrapText="1"/>
    </xf>
    <xf numFmtId="14" fontId="95" fillId="0" borderId="1" xfId="82" applyNumberFormat="1" applyFill="1" applyBorder="1" applyAlignment="1">
      <alignment vertical="top" wrapText="1"/>
    </xf>
    <xf numFmtId="0" fontId="46" fillId="0" borderId="1" xfId="82" applyFont="1" applyFill="1" applyBorder="1" applyAlignment="1">
      <alignment vertical="top" wrapText="1"/>
    </xf>
    <xf numFmtId="0" fontId="95" fillId="7" borderId="1" xfId="82" applyFill="1" applyBorder="1" applyAlignment="1">
      <alignment vertical="top" wrapText="1"/>
    </xf>
    <xf numFmtId="14" fontId="95" fillId="7" borderId="1" xfId="82" applyNumberFormat="1" applyFill="1" applyBorder="1" applyAlignment="1">
      <alignment vertical="top" wrapText="1"/>
    </xf>
    <xf numFmtId="0" fontId="46" fillId="7" borderId="1" xfId="82" applyFont="1" applyFill="1" applyBorder="1" applyAlignment="1">
      <alignment vertical="top" wrapText="1"/>
    </xf>
    <xf numFmtId="0" fontId="95" fillId="24" borderId="1" xfId="82" applyFill="1" applyBorder="1" applyAlignment="1">
      <alignment vertical="top" wrapText="1"/>
    </xf>
    <xf numFmtId="14" fontId="95" fillId="24" borderId="1" xfId="82" applyNumberFormat="1" applyFill="1" applyBorder="1" applyAlignment="1">
      <alignment vertical="top" wrapText="1"/>
    </xf>
    <xf numFmtId="0" fontId="46" fillId="24" borderId="1" xfId="82" applyFont="1" applyFill="1" applyBorder="1" applyAlignment="1">
      <alignment vertical="top" wrapText="1"/>
    </xf>
    <xf numFmtId="0" fontId="37" fillId="24" borderId="0" xfId="0" applyFont="1" applyFill="1" applyAlignment="1">
      <alignment vertical="top"/>
    </xf>
    <xf numFmtId="0" fontId="0" fillId="24" borderId="0" xfId="0" applyFill="1" applyAlignment="1">
      <alignment vertical="top"/>
    </xf>
    <xf numFmtId="0" fontId="95" fillId="11" borderId="1" xfId="82" applyFill="1" applyBorder="1" applyAlignment="1">
      <alignment vertical="top" wrapText="1"/>
    </xf>
    <xf numFmtId="14" fontId="95" fillId="11" borderId="1" xfId="82" applyNumberFormat="1" applyFill="1" applyBorder="1" applyAlignment="1">
      <alignment vertical="top" wrapText="1"/>
    </xf>
    <xf numFmtId="0" fontId="95" fillId="16" borderId="1" xfId="82" applyFill="1" applyBorder="1" applyAlignment="1">
      <alignment vertical="top" wrapText="1"/>
    </xf>
    <xf numFmtId="14" fontId="95" fillId="16" borderId="1" xfId="82" applyNumberFormat="1" applyFill="1" applyBorder="1" applyAlignment="1">
      <alignment vertical="top" wrapText="1"/>
    </xf>
    <xf numFmtId="0" fontId="46" fillId="11" borderId="1" xfId="82" applyFont="1" applyFill="1" applyBorder="1" applyAlignment="1">
      <alignment vertical="top" wrapText="1"/>
    </xf>
    <xf numFmtId="0" fontId="46" fillId="16" borderId="1" xfId="82" applyFont="1" applyFill="1" applyBorder="1" applyAlignment="1">
      <alignment vertical="top" wrapText="1"/>
    </xf>
    <xf numFmtId="0" fontId="95" fillId="0" borderId="0" xfId="82" applyAlignment="1">
      <alignment vertical="top" wrapText="1"/>
    </xf>
    <xf numFmtId="0" fontId="95" fillId="19" borderId="1" xfId="82" applyFill="1" applyBorder="1" applyAlignment="1">
      <alignment vertical="top" wrapText="1"/>
    </xf>
    <xf numFmtId="0" fontId="95" fillId="21" borderId="1" xfId="82" applyFill="1" applyBorder="1" applyAlignment="1">
      <alignment vertical="top" wrapText="1"/>
    </xf>
    <xf numFmtId="0" fontId="95" fillId="0" borderId="0" xfId="82" applyAlignment="1">
      <alignment vertical="top" wrapText="1"/>
    </xf>
    <xf numFmtId="14" fontId="0" fillId="0" borderId="0" xfId="0" quotePrefix="1" applyNumberFormat="1" applyAlignment="1">
      <alignment vertical="top"/>
    </xf>
    <xf numFmtId="14" fontId="0" fillId="0" borderId="0" xfId="0" applyNumberFormat="1" applyAlignment="1">
      <alignment vertical="top"/>
    </xf>
    <xf numFmtId="47" fontId="0" fillId="0" borderId="0" xfId="0" quotePrefix="1" applyNumberFormat="1" applyFont="1" applyAlignment="1">
      <alignment vertical="top"/>
    </xf>
    <xf numFmtId="0" fontId="37" fillId="7" borderId="0" xfId="0" quotePrefix="1" applyFont="1" applyFill="1" applyAlignment="1">
      <alignment vertical="top"/>
    </xf>
    <xf numFmtId="0" fontId="98" fillId="0" borderId="1" xfId="82" applyFont="1" applyFill="1" applyBorder="1" applyAlignment="1">
      <alignment vertical="top" wrapText="1"/>
    </xf>
    <xf numFmtId="0" fontId="95" fillId="18" borderId="1" xfId="82" applyFill="1" applyBorder="1" applyAlignment="1">
      <alignment vertical="top" wrapText="1"/>
    </xf>
    <xf numFmtId="0" fontId="95" fillId="0" borderId="0" xfId="82" applyAlignment="1">
      <alignment vertical="top" wrapText="1"/>
    </xf>
    <xf numFmtId="0" fontId="95" fillId="22" borderId="1" xfId="82" applyFill="1" applyBorder="1" applyAlignment="1">
      <alignment vertical="top" wrapText="1"/>
    </xf>
    <xf numFmtId="14" fontId="95" fillId="22" borderId="1" xfId="82" applyNumberFormat="1" applyFill="1" applyBorder="1" applyAlignment="1">
      <alignment vertical="top" wrapText="1"/>
    </xf>
    <xf numFmtId="14" fontId="95" fillId="18" borderId="1" xfId="82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21" borderId="1" xfId="82" applyFont="1" applyFill="1" applyBorder="1" applyAlignment="1">
      <alignment vertical="top" wrapText="1"/>
    </xf>
    <xf numFmtId="14" fontId="95" fillId="21" borderId="1" xfId="82" applyNumberFormat="1" applyFill="1" applyBorder="1" applyAlignment="1">
      <alignment vertical="top" wrapText="1"/>
    </xf>
    <xf numFmtId="0" fontId="99" fillId="0" borderId="0" xfId="83" applyAlignment="1">
      <alignment vertical="top" wrapText="1"/>
    </xf>
    <xf numFmtId="0" fontId="100" fillId="14" borderId="1" xfId="83" applyFont="1" applyFill="1" applyBorder="1" applyAlignment="1">
      <alignment horizontal="center" vertical="center" wrapText="1"/>
    </xf>
    <xf numFmtId="0" fontId="99" fillId="17" borderId="1" xfId="83" applyFill="1" applyBorder="1" applyAlignment="1">
      <alignment vertical="top" wrapText="1"/>
    </xf>
    <xf numFmtId="14" fontId="99" fillId="17" borderId="1" xfId="83" applyNumberFormat="1" applyFill="1" applyBorder="1" applyAlignment="1">
      <alignment vertical="top" wrapText="1"/>
    </xf>
    <xf numFmtId="0" fontId="99" fillId="8" borderId="1" xfId="83" applyFill="1" applyBorder="1" applyAlignment="1">
      <alignment vertical="top" wrapText="1"/>
    </xf>
    <xf numFmtId="14" fontId="99" fillId="8" borderId="1" xfId="83" applyNumberFormat="1" applyFill="1" applyBorder="1" applyAlignment="1">
      <alignment vertical="top" wrapText="1"/>
    </xf>
    <xf numFmtId="0" fontId="99" fillId="15" borderId="1" xfId="83" applyFill="1" applyBorder="1" applyAlignment="1">
      <alignment vertical="top" wrapText="1"/>
    </xf>
    <xf numFmtId="14" fontId="99" fillId="15" borderId="1" xfId="83" applyNumberFormat="1" applyFill="1" applyBorder="1" applyAlignment="1">
      <alignment vertical="top" wrapText="1"/>
    </xf>
    <xf numFmtId="0" fontId="99" fillId="5" borderId="1" xfId="83" applyFill="1" applyBorder="1" applyAlignment="1">
      <alignment vertical="top" wrapText="1"/>
    </xf>
    <xf numFmtId="14" fontId="99" fillId="5" borderId="1" xfId="83" applyNumberFormat="1" applyFill="1" applyBorder="1" applyAlignment="1">
      <alignment vertical="top" wrapText="1"/>
    </xf>
    <xf numFmtId="0" fontId="99" fillId="19" borderId="1" xfId="83" applyFill="1" applyBorder="1" applyAlignment="1">
      <alignment vertical="top" wrapText="1"/>
    </xf>
    <xf numFmtId="0" fontId="99" fillId="11" borderId="1" xfId="83" applyFill="1" applyBorder="1" applyAlignment="1">
      <alignment vertical="top" wrapText="1"/>
    </xf>
    <xf numFmtId="0" fontId="99" fillId="0" borderId="1" xfId="83" applyFill="1" applyBorder="1" applyAlignment="1">
      <alignment vertical="top" wrapText="1"/>
    </xf>
    <xf numFmtId="14" fontId="99" fillId="0" borderId="1" xfId="83" applyNumberFormat="1" applyFill="1" applyBorder="1" applyAlignment="1">
      <alignment vertical="top" wrapText="1"/>
    </xf>
    <xf numFmtId="0" fontId="46" fillId="0" borderId="1" xfId="83" applyFont="1" applyFill="1" applyBorder="1" applyAlignment="1">
      <alignment vertical="top" wrapText="1"/>
    </xf>
    <xf numFmtId="0" fontId="99" fillId="9" borderId="1" xfId="83" applyFill="1" applyBorder="1" applyAlignment="1">
      <alignment vertical="top" wrapText="1"/>
    </xf>
    <xf numFmtId="0" fontId="99" fillId="21" borderId="1" xfId="83" applyFill="1" applyBorder="1" applyAlignment="1">
      <alignment vertical="top" wrapText="1"/>
    </xf>
    <xf numFmtId="14" fontId="99" fillId="21" borderId="1" xfId="83" applyNumberFormat="1" applyFill="1" applyBorder="1" applyAlignment="1">
      <alignment vertical="top" wrapText="1"/>
    </xf>
    <xf numFmtId="14" fontId="99" fillId="11" borderId="1" xfId="83" applyNumberFormat="1" applyFill="1" applyBorder="1" applyAlignment="1">
      <alignment vertical="top" wrapText="1"/>
    </xf>
    <xf numFmtId="0" fontId="99" fillId="7" borderId="1" xfId="83" applyFill="1" applyBorder="1" applyAlignment="1">
      <alignment vertical="top" wrapText="1"/>
    </xf>
    <xf numFmtId="14" fontId="99" fillId="7" borderId="1" xfId="83" applyNumberFormat="1" applyFill="1" applyBorder="1" applyAlignment="1">
      <alignment vertical="top" wrapText="1"/>
    </xf>
    <xf numFmtId="0" fontId="46" fillId="7" borderId="1" xfId="83" applyFont="1" applyFill="1" applyBorder="1" applyAlignment="1">
      <alignment vertical="top" wrapText="1"/>
    </xf>
    <xf numFmtId="0" fontId="99" fillId="18" borderId="1" xfId="83" applyFill="1" applyBorder="1" applyAlignment="1">
      <alignment vertical="top" wrapText="1"/>
    </xf>
    <xf numFmtId="0" fontId="46" fillId="18" borderId="1" xfId="83" applyFont="1" applyFill="1" applyBorder="1" applyAlignment="1">
      <alignment vertical="top" wrapText="1"/>
    </xf>
    <xf numFmtId="0" fontId="99" fillId="0" borderId="0" xfId="83" applyAlignment="1">
      <alignment vertical="top" wrapText="1"/>
    </xf>
    <xf numFmtId="0" fontId="102" fillId="0" borderId="0" xfId="0" applyFont="1"/>
    <xf numFmtId="0" fontId="58" fillId="0" borderId="0" xfId="0" applyFont="1" applyAlignment="1">
      <alignment vertical="center"/>
    </xf>
    <xf numFmtId="0" fontId="99" fillId="22" borderId="1" xfId="83" applyFill="1" applyBorder="1" applyAlignment="1">
      <alignment vertical="top" wrapText="1"/>
    </xf>
    <xf numFmtId="14" fontId="99" fillId="22" borderId="1" xfId="83" applyNumberFormat="1" applyFill="1" applyBorder="1" applyAlignment="1">
      <alignment vertical="top" wrapText="1"/>
    </xf>
    <xf numFmtId="14" fontId="99" fillId="18" borderId="1" xfId="83" applyNumberFormat="1" applyFill="1" applyBorder="1" applyAlignment="1">
      <alignment vertical="top" wrapText="1"/>
    </xf>
    <xf numFmtId="0" fontId="99" fillId="0" borderId="0" xfId="83" applyAlignment="1">
      <alignment vertical="top" wrapText="1"/>
    </xf>
    <xf numFmtId="0" fontId="46" fillId="11" borderId="1" xfId="83" applyFont="1" applyFill="1" applyBorder="1" applyAlignment="1">
      <alignment vertical="top" wrapText="1"/>
    </xf>
    <xf numFmtId="0" fontId="99" fillId="16" borderId="1" xfId="83" applyFill="1" applyBorder="1" applyAlignment="1">
      <alignment vertical="top" wrapText="1"/>
    </xf>
    <xf numFmtId="14" fontId="99" fillId="16" borderId="1" xfId="83" applyNumberFormat="1" applyFill="1" applyBorder="1" applyAlignment="1">
      <alignment vertical="top" wrapText="1"/>
    </xf>
    <xf numFmtId="0" fontId="46" fillId="5" borderId="1" xfId="83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103" fillId="0" borderId="0" xfId="84" applyAlignment="1">
      <alignment vertical="top" wrapText="1"/>
    </xf>
    <xf numFmtId="0" fontId="103" fillId="0" borderId="0" xfId="84" applyAlignment="1">
      <alignment vertical="top" wrapText="1"/>
    </xf>
    <xf numFmtId="0" fontId="104" fillId="14" borderId="1" xfId="84" applyFont="1" applyFill="1" applyBorder="1" applyAlignment="1">
      <alignment horizontal="center" vertical="center" wrapText="1"/>
    </xf>
    <xf numFmtId="0" fontId="103" fillId="17" borderId="1" xfId="84" applyFill="1" applyBorder="1" applyAlignment="1">
      <alignment vertical="top" wrapText="1"/>
    </xf>
    <xf numFmtId="14" fontId="103" fillId="17" borderId="1" xfId="84" applyNumberFormat="1" applyFill="1" applyBorder="1" applyAlignment="1">
      <alignment vertical="top" wrapText="1"/>
    </xf>
    <xf numFmtId="0" fontId="103" fillId="8" borderId="1" xfId="84" applyFill="1" applyBorder="1" applyAlignment="1">
      <alignment vertical="top" wrapText="1"/>
    </xf>
    <xf numFmtId="14" fontId="103" fillId="8" borderId="1" xfId="84" applyNumberFormat="1" applyFill="1" applyBorder="1" applyAlignment="1">
      <alignment vertical="top" wrapText="1"/>
    </xf>
    <xf numFmtId="0" fontId="103" fillId="15" borderId="1" xfId="84" applyFill="1" applyBorder="1" applyAlignment="1">
      <alignment vertical="top" wrapText="1"/>
    </xf>
    <xf numFmtId="14" fontId="103" fillId="15" borderId="1" xfId="84" applyNumberFormat="1" applyFill="1" applyBorder="1" applyAlignment="1">
      <alignment vertical="top" wrapText="1"/>
    </xf>
    <xf numFmtId="0" fontId="103" fillId="5" borderId="1" xfId="84" applyFill="1" applyBorder="1" applyAlignment="1">
      <alignment vertical="top" wrapText="1"/>
    </xf>
    <xf numFmtId="14" fontId="103" fillId="5" borderId="1" xfId="84" applyNumberFormat="1" applyFill="1" applyBorder="1" applyAlignment="1">
      <alignment vertical="top" wrapText="1"/>
    </xf>
    <xf numFmtId="0" fontId="103" fillId="9" borderId="1" xfId="84" applyFill="1" applyBorder="1" applyAlignment="1">
      <alignment vertical="top" wrapText="1"/>
    </xf>
    <xf numFmtId="0" fontId="103" fillId="19" borderId="1" xfId="84" applyFill="1" applyBorder="1" applyAlignment="1">
      <alignment vertical="top" wrapText="1"/>
    </xf>
    <xf numFmtId="0" fontId="103" fillId="21" borderId="1" xfId="84" applyFill="1" applyBorder="1" applyAlignment="1">
      <alignment vertical="top" wrapText="1"/>
    </xf>
    <xf numFmtId="14" fontId="103" fillId="21" borderId="1" xfId="84" applyNumberFormat="1" applyFill="1" applyBorder="1" applyAlignment="1">
      <alignment vertical="top" wrapText="1"/>
    </xf>
    <xf numFmtId="0" fontId="103" fillId="0" borderId="1" xfId="84" applyFill="1" applyBorder="1" applyAlignment="1">
      <alignment vertical="top" wrapText="1"/>
    </xf>
    <xf numFmtId="14" fontId="103" fillId="0" borderId="1" xfId="84" applyNumberFormat="1" applyFill="1" applyBorder="1" applyAlignment="1">
      <alignment vertical="top" wrapText="1"/>
    </xf>
    <xf numFmtId="0" fontId="46" fillId="0" borderId="1" xfId="84" applyFont="1" applyFill="1" applyBorder="1" applyAlignment="1">
      <alignment vertical="top" wrapText="1"/>
    </xf>
    <xf numFmtId="0" fontId="2" fillId="7" borderId="0" xfId="0" applyFont="1" applyFill="1" applyAlignment="1">
      <alignment vertical="top"/>
    </xf>
    <xf numFmtId="0" fontId="103" fillId="16" borderId="1" xfId="84" applyFill="1" applyBorder="1" applyAlignment="1">
      <alignment vertical="top" wrapText="1"/>
    </xf>
    <xf numFmtId="14" fontId="103" fillId="16" borderId="1" xfId="84" applyNumberFormat="1" applyFill="1" applyBorder="1" applyAlignment="1">
      <alignment vertical="top" wrapText="1"/>
    </xf>
    <xf numFmtId="0" fontId="103" fillId="7" borderId="1" xfId="84" applyFill="1" applyBorder="1" applyAlignment="1">
      <alignment vertical="top" wrapText="1"/>
    </xf>
    <xf numFmtId="14" fontId="103" fillId="7" borderId="1" xfId="84" applyNumberFormat="1" applyFill="1" applyBorder="1" applyAlignment="1">
      <alignment vertical="top" wrapText="1"/>
    </xf>
    <xf numFmtId="0" fontId="46" fillId="7" borderId="1" xfId="84" applyFont="1" applyFill="1" applyBorder="1" applyAlignment="1">
      <alignment vertical="top" wrapText="1"/>
    </xf>
    <xf numFmtId="0" fontId="103" fillId="11" borderId="1" xfId="84" applyFill="1" applyBorder="1" applyAlignment="1">
      <alignment vertical="top" wrapText="1"/>
    </xf>
    <xf numFmtId="14" fontId="103" fillId="11" borderId="1" xfId="84" applyNumberFormat="1" applyFill="1" applyBorder="1" applyAlignment="1">
      <alignment vertical="top" wrapText="1"/>
    </xf>
    <xf numFmtId="0" fontId="46" fillId="11" borderId="1" xfId="84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2" fillId="5" borderId="0" xfId="0" applyFont="1" applyFill="1" applyAlignment="1">
      <alignment vertical="top"/>
    </xf>
    <xf numFmtId="0" fontId="46" fillId="25" borderId="1" xfId="47" applyFill="1" applyBorder="1" applyAlignment="1">
      <alignment vertical="top" wrapText="1"/>
    </xf>
    <xf numFmtId="14" fontId="46" fillId="25" borderId="1" xfId="47" applyNumberFormat="1" applyFill="1" applyBorder="1" applyAlignment="1">
      <alignment vertical="top" wrapText="1"/>
    </xf>
    <xf numFmtId="0" fontId="37" fillId="23" borderId="0" xfId="0" quotePrefix="1" applyFont="1" applyFill="1"/>
    <xf numFmtId="0" fontId="37" fillId="5" borderId="0" xfId="0" quotePrefix="1" applyFont="1" applyFill="1"/>
    <xf numFmtId="47" fontId="2" fillId="0" borderId="0" xfId="0" quotePrefix="1" applyNumberFormat="1" applyFont="1" applyAlignment="1">
      <alignment vertical="top"/>
    </xf>
    <xf numFmtId="14" fontId="2" fillId="0" borderId="0" xfId="0" quotePrefix="1" applyNumberFormat="1" applyFont="1" applyAlignment="1">
      <alignment vertical="top"/>
    </xf>
    <xf numFmtId="0" fontId="103" fillId="0" borderId="0" xfId="84" applyAlignment="1">
      <alignment vertical="top" wrapText="1"/>
    </xf>
    <xf numFmtId="0" fontId="103" fillId="0" borderId="0" xfId="84" applyAlignment="1">
      <alignment vertical="top" wrapText="1"/>
    </xf>
    <xf numFmtId="0" fontId="46" fillId="0" borderId="0" xfId="47" applyAlignment="1">
      <alignment vertical="top" wrapText="1"/>
    </xf>
    <xf numFmtId="0" fontId="46" fillId="5" borderId="1" xfId="84" applyFont="1" applyFill="1" applyBorder="1" applyAlignment="1">
      <alignment vertical="top" wrapText="1"/>
    </xf>
    <xf numFmtId="0" fontId="103" fillId="18" borderId="1" xfId="84" applyFill="1" applyBorder="1" applyAlignment="1">
      <alignment vertical="top" wrapText="1"/>
    </xf>
    <xf numFmtId="14" fontId="103" fillId="18" borderId="1" xfId="84" applyNumberFormat="1" applyFill="1" applyBorder="1" applyAlignment="1">
      <alignment vertical="top" wrapText="1"/>
    </xf>
    <xf numFmtId="0" fontId="46" fillId="18" borderId="1" xfId="84" applyFont="1" applyFill="1" applyBorder="1" applyAlignment="1">
      <alignment vertical="top" wrapText="1"/>
    </xf>
    <xf numFmtId="3" fontId="0" fillId="0" borderId="0" xfId="0" quotePrefix="1" applyNumberFormat="1" applyAlignment="1">
      <alignment vertical="top"/>
    </xf>
    <xf numFmtId="3" fontId="2" fillId="0" borderId="0" xfId="0" quotePrefix="1" applyNumberFormat="1" applyFont="1" applyAlignment="1">
      <alignment vertical="top"/>
    </xf>
    <xf numFmtId="0" fontId="107" fillId="0" borderId="0" xfId="85" applyAlignment="1">
      <alignment vertical="top" wrapText="1"/>
    </xf>
    <xf numFmtId="0" fontId="108" fillId="14" borderId="1" xfId="85" applyFont="1" applyFill="1" applyBorder="1" applyAlignment="1">
      <alignment horizontal="center" vertical="center" wrapText="1"/>
    </xf>
    <xf numFmtId="0" fontId="107" fillId="17" borderId="1" xfId="85" applyFill="1" applyBorder="1" applyAlignment="1">
      <alignment vertical="top" wrapText="1"/>
    </xf>
    <xf numFmtId="14" fontId="107" fillId="17" borderId="1" xfId="85" applyNumberFormat="1" applyFill="1" applyBorder="1" applyAlignment="1">
      <alignment vertical="top" wrapText="1"/>
    </xf>
    <xf numFmtId="0" fontId="107" fillId="8" borderId="1" xfId="85" applyFill="1" applyBorder="1" applyAlignment="1">
      <alignment vertical="top" wrapText="1"/>
    </xf>
    <xf numFmtId="14" fontId="107" fillId="8" borderId="1" xfId="85" applyNumberFormat="1" applyFill="1" applyBorder="1" applyAlignment="1">
      <alignment vertical="top" wrapText="1"/>
    </xf>
    <xf numFmtId="0" fontId="107" fillId="15" borderId="1" xfId="85" applyFill="1" applyBorder="1" applyAlignment="1">
      <alignment vertical="top" wrapText="1"/>
    </xf>
    <xf numFmtId="14" fontId="107" fillId="15" borderId="1" xfId="85" applyNumberFormat="1" applyFill="1" applyBorder="1" applyAlignment="1">
      <alignment vertical="top" wrapText="1"/>
    </xf>
    <xf numFmtId="0" fontId="107" fillId="0" borderId="1" xfId="85" applyFill="1" applyBorder="1" applyAlignment="1">
      <alignment vertical="top" wrapText="1"/>
    </xf>
    <xf numFmtId="14" fontId="107" fillId="0" borderId="1" xfId="85" applyNumberFormat="1" applyFill="1" applyBorder="1" applyAlignment="1">
      <alignment vertical="top" wrapText="1"/>
    </xf>
    <xf numFmtId="0" fontId="46" fillId="0" borderId="1" xfId="85" applyFont="1" applyFill="1" applyBorder="1" applyAlignment="1">
      <alignment vertical="top" wrapText="1"/>
    </xf>
    <xf numFmtId="0" fontId="107" fillId="7" borderId="1" xfId="85" applyFill="1" applyBorder="1" applyAlignment="1">
      <alignment vertical="top" wrapText="1"/>
    </xf>
    <xf numFmtId="14" fontId="107" fillId="7" borderId="1" xfId="85" applyNumberFormat="1" applyFill="1" applyBorder="1" applyAlignment="1">
      <alignment vertical="top" wrapText="1"/>
    </xf>
    <xf numFmtId="0" fontId="46" fillId="7" borderId="1" xfId="85" applyFont="1" applyFill="1" applyBorder="1" applyAlignment="1">
      <alignment vertical="top" wrapText="1"/>
    </xf>
    <xf numFmtId="0" fontId="107" fillId="11" borderId="1" xfId="85" applyFill="1" applyBorder="1" applyAlignment="1">
      <alignment vertical="top" wrapText="1"/>
    </xf>
    <xf numFmtId="14" fontId="107" fillId="11" borderId="1" xfId="85" applyNumberFormat="1" applyFill="1" applyBorder="1" applyAlignment="1">
      <alignment vertical="top" wrapText="1"/>
    </xf>
    <xf numFmtId="0" fontId="46" fillId="11" borderId="1" xfId="85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9" fillId="0" borderId="0" xfId="75" applyFont="1" applyAlignment="1">
      <alignment horizontal="left" vertical="top"/>
    </xf>
    <xf numFmtId="0" fontId="68" fillId="0" borderId="0" xfId="75" applyAlignment="1">
      <alignment vertical="top" wrapText="1"/>
    </xf>
    <xf numFmtId="0" fontId="73" fillId="0" borderId="0" xfId="76" applyFont="1" applyAlignment="1">
      <alignment horizontal="left" vertical="top"/>
    </xf>
    <xf numFmtId="0" fontId="71" fillId="0" borderId="0" xfId="76" applyAlignment="1">
      <alignment vertical="top" wrapText="1"/>
    </xf>
    <xf numFmtId="0" fontId="76" fillId="0" borderId="0" xfId="77" applyFont="1" applyAlignment="1">
      <alignment horizontal="left" vertical="top"/>
    </xf>
    <xf numFmtId="0" fontId="74" fillId="0" borderId="0" xfId="77" applyAlignment="1">
      <alignment vertical="top" wrapText="1"/>
    </xf>
    <xf numFmtId="0" fontId="79" fillId="0" borderId="0" xfId="78" applyFont="1" applyAlignment="1">
      <alignment horizontal="left" vertical="top"/>
    </xf>
    <xf numFmtId="0" fontId="77" fillId="0" borderId="0" xfId="78" applyAlignment="1">
      <alignment vertical="top" wrapText="1"/>
    </xf>
    <xf numFmtId="0" fontId="84" fillId="0" borderId="0" xfId="79" applyFont="1" applyAlignment="1">
      <alignment horizontal="left" vertical="top"/>
    </xf>
    <xf numFmtId="0" fontId="82" fillId="0" borderId="0" xfId="79" applyAlignment="1">
      <alignment vertical="top" wrapText="1"/>
    </xf>
    <xf numFmtId="0" fontId="87" fillId="0" borderId="0" xfId="80" applyFont="1" applyAlignment="1">
      <alignment horizontal="left" vertical="top"/>
    </xf>
    <xf numFmtId="0" fontId="85" fillId="0" borderId="0" xfId="80" applyAlignment="1">
      <alignment vertical="top" wrapText="1"/>
    </xf>
    <xf numFmtId="0" fontId="91" fillId="0" borderId="0" xfId="81" applyFont="1" applyAlignment="1">
      <alignment horizontal="left" vertical="top"/>
    </xf>
    <xf numFmtId="0" fontId="89" fillId="0" borderId="0" xfId="81" applyAlignment="1">
      <alignment vertical="top" wrapText="1"/>
    </xf>
    <xf numFmtId="0" fontId="96" fillId="0" borderId="0" xfId="82" applyFont="1" applyAlignment="1">
      <alignment horizontal="left" vertical="top"/>
    </xf>
    <xf numFmtId="0" fontId="95" fillId="0" borderId="0" xfId="82" applyAlignment="1">
      <alignment vertical="top" wrapText="1"/>
    </xf>
    <xf numFmtId="0" fontId="101" fillId="0" borderId="0" xfId="83" applyFont="1" applyAlignment="1">
      <alignment horizontal="left" vertical="top"/>
    </xf>
    <xf numFmtId="0" fontId="99" fillId="0" borderId="0" xfId="83" applyAlignment="1">
      <alignment vertical="top" wrapText="1"/>
    </xf>
    <xf numFmtId="0" fontId="105" fillId="0" borderId="0" xfId="84" applyFont="1" applyAlignment="1">
      <alignment horizontal="left" vertical="top"/>
    </xf>
    <xf numFmtId="0" fontId="103" fillId="0" borderId="0" xfId="84" applyAlignment="1">
      <alignment vertical="top" wrapText="1"/>
    </xf>
    <xf numFmtId="0" fontId="109" fillId="0" borderId="0" xfId="85" applyFont="1" applyAlignment="1">
      <alignment horizontal="left" vertical="top"/>
    </xf>
    <xf numFmtId="0" fontId="107" fillId="0" borderId="0" xfId="85" applyAlignment="1">
      <alignment vertical="top" wrapText="1"/>
    </xf>
  </cellXfs>
  <cellStyles count="86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66FFFF"/>
      <color rgb="FF99FF66"/>
      <color rgb="FFFFFF99"/>
      <color rgb="FFFF99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NUL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NUL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NULL"/><Relationship Id="rId4" Type="http://schemas.openxmlformats.org/officeDocument/2006/relationships/image" Target="../media/image5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NUL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NUL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NULL"/><Relationship Id="rId4" Type="http://schemas.openxmlformats.org/officeDocument/2006/relationships/image" Target="../media/image12.png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" Type="http://schemas.openxmlformats.org/officeDocument/2006/relationships/image" Target="../media/image15.png"/><Relationship Id="rId21" Type="http://schemas.openxmlformats.org/officeDocument/2006/relationships/image" Target="../media/image32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2" Type="http://schemas.openxmlformats.org/officeDocument/2006/relationships/image" Target="../media/image14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24" Type="http://schemas.openxmlformats.org/officeDocument/2006/relationships/image" Target="../media/image35.png"/><Relationship Id="rId5" Type="http://schemas.openxmlformats.org/officeDocument/2006/relationships/image" Target="../media/image17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10" Type="http://schemas.openxmlformats.org/officeDocument/2006/relationships/image" Target="../media/image22.png"/><Relationship Id="rId19" Type="http://schemas.openxmlformats.org/officeDocument/2006/relationships/image" Target="../media/image30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NULL"/><Relationship Id="rId22" Type="http://schemas.openxmlformats.org/officeDocument/2006/relationships/image" Target="../media/image33.png"/></Relationships>
</file>

<file path=xl/drawings/_rels/drawing4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13" Type="http://schemas.openxmlformats.org/officeDocument/2006/relationships/image" Target="../media/image50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5" Type="http://schemas.openxmlformats.org/officeDocument/2006/relationships/image" Target="../media/image4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/Relationships>
</file>

<file path=xl/drawings/_rels/drawing4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4.png"/><Relationship Id="rId18" Type="http://schemas.openxmlformats.org/officeDocument/2006/relationships/image" Target="../media/image69.png"/><Relationship Id="rId26" Type="http://schemas.openxmlformats.org/officeDocument/2006/relationships/image" Target="../media/image77.png"/><Relationship Id="rId39" Type="http://schemas.openxmlformats.org/officeDocument/2006/relationships/image" Target="../media/image90.png"/><Relationship Id="rId21" Type="http://schemas.openxmlformats.org/officeDocument/2006/relationships/image" Target="../media/image72.png"/><Relationship Id="rId34" Type="http://schemas.openxmlformats.org/officeDocument/2006/relationships/image" Target="../media/image85.png"/><Relationship Id="rId42" Type="http://schemas.openxmlformats.org/officeDocument/2006/relationships/image" Target="../media/image93.png"/><Relationship Id="rId7" Type="http://schemas.openxmlformats.org/officeDocument/2006/relationships/image" Target="../media/image58.png"/><Relationship Id="rId2" Type="http://schemas.openxmlformats.org/officeDocument/2006/relationships/image" Target="../media/image53.png"/><Relationship Id="rId16" Type="http://schemas.openxmlformats.org/officeDocument/2006/relationships/image" Target="../media/image67.png"/><Relationship Id="rId29" Type="http://schemas.openxmlformats.org/officeDocument/2006/relationships/image" Target="../media/image80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24" Type="http://schemas.openxmlformats.org/officeDocument/2006/relationships/image" Target="../media/image75.png"/><Relationship Id="rId32" Type="http://schemas.openxmlformats.org/officeDocument/2006/relationships/image" Target="../media/image83.png"/><Relationship Id="rId37" Type="http://schemas.openxmlformats.org/officeDocument/2006/relationships/image" Target="../media/image88.png"/><Relationship Id="rId40" Type="http://schemas.openxmlformats.org/officeDocument/2006/relationships/image" Target="../media/image91.png"/><Relationship Id="rId45" Type="http://schemas.openxmlformats.org/officeDocument/2006/relationships/image" Target="../media/image96.png"/><Relationship Id="rId5" Type="http://schemas.openxmlformats.org/officeDocument/2006/relationships/image" Target="../media/image56.png"/><Relationship Id="rId15" Type="http://schemas.openxmlformats.org/officeDocument/2006/relationships/image" Target="../media/image66.png"/><Relationship Id="rId23" Type="http://schemas.openxmlformats.org/officeDocument/2006/relationships/image" Target="../media/image74.png"/><Relationship Id="rId28" Type="http://schemas.openxmlformats.org/officeDocument/2006/relationships/image" Target="../media/image79.png"/><Relationship Id="rId36" Type="http://schemas.openxmlformats.org/officeDocument/2006/relationships/image" Target="../media/image87.png"/><Relationship Id="rId10" Type="http://schemas.openxmlformats.org/officeDocument/2006/relationships/image" Target="../media/image61.png"/><Relationship Id="rId19" Type="http://schemas.openxmlformats.org/officeDocument/2006/relationships/image" Target="../media/image70.png"/><Relationship Id="rId31" Type="http://schemas.openxmlformats.org/officeDocument/2006/relationships/image" Target="../media/image82.png"/><Relationship Id="rId44" Type="http://schemas.openxmlformats.org/officeDocument/2006/relationships/image" Target="../media/image95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Relationship Id="rId22" Type="http://schemas.openxmlformats.org/officeDocument/2006/relationships/image" Target="../media/image73.png"/><Relationship Id="rId27" Type="http://schemas.openxmlformats.org/officeDocument/2006/relationships/image" Target="../media/image78.png"/><Relationship Id="rId30" Type="http://schemas.openxmlformats.org/officeDocument/2006/relationships/image" Target="../media/image81.png"/><Relationship Id="rId35" Type="http://schemas.openxmlformats.org/officeDocument/2006/relationships/image" Target="../media/image86.png"/><Relationship Id="rId43" Type="http://schemas.openxmlformats.org/officeDocument/2006/relationships/image" Target="../media/image94.png"/><Relationship Id="rId8" Type="http://schemas.openxmlformats.org/officeDocument/2006/relationships/image" Target="../media/image59.png"/><Relationship Id="rId3" Type="http://schemas.openxmlformats.org/officeDocument/2006/relationships/image" Target="../media/image54.png"/><Relationship Id="rId12" Type="http://schemas.openxmlformats.org/officeDocument/2006/relationships/image" Target="../media/image63.png"/><Relationship Id="rId17" Type="http://schemas.openxmlformats.org/officeDocument/2006/relationships/image" Target="../media/image68.png"/><Relationship Id="rId25" Type="http://schemas.openxmlformats.org/officeDocument/2006/relationships/image" Target="../media/image76.png"/><Relationship Id="rId33" Type="http://schemas.openxmlformats.org/officeDocument/2006/relationships/image" Target="../media/image84.png"/><Relationship Id="rId38" Type="http://schemas.openxmlformats.org/officeDocument/2006/relationships/image" Target="../media/image89.png"/><Relationship Id="rId46" Type="http://schemas.openxmlformats.org/officeDocument/2006/relationships/image" Target="../media/image97.png"/><Relationship Id="rId20" Type="http://schemas.openxmlformats.org/officeDocument/2006/relationships/image" Target="../media/image71.png"/><Relationship Id="rId41" Type="http://schemas.openxmlformats.org/officeDocument/2006/relationships/image" Target="../media/image92.png"/></Relationships>
</file>

<file path=xl/drawings/_rels/drawing4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0.png"/><Relationship Id="rId18" Type="http://schemas.openxmlformats.org/officeDocument/2006/relationships/image" Target="../media/image115.png"/><Relationship Id="rId26" Type="http://schemas.openxmlformats.org/officeDocument/2006/relationships/image" Target="../media/image123.png"/><Relationship Id="rId39" Type="http://schemas.openxmlformats.org/officeDocument/2006/relationships/image" Target="../media/image136.png"/><Relationship Id="rId21" Type="http://schemas.openxmlformats.org/officeDocument/2006/relationships/image" Target="../media/image118.png"/><Relationship Id="rId34" Type="http://schemas.openxmlformats.org/officeDocument/2006/relationships/image" Target="../media/image131.png"/><Relationship Id="rId42" Type="http://schemas.openxmlformats.org/officeDocument/2006/relationships/image" Target="../media/image139.png"/><Relationship Id="rId47" Type="http://schemas.openxmlformats.org/officeDocument/2006/relationships/image" Target="../media/image144.png"/><Relationship Id="rId50" Type="http://schemas.openxmlformats.org/officeDocument/2006/relationships/image" Target="../media/image147.png"/><Relationship Id="rId7" Type="http://schemas.openxmlformats.org/officeDocument/2006/relationships/image" Target="../media/image104.png"/><Relationship Id="rId2" Type="http://schemas.openxmlformats.org/officeDocument/2006/relationships/image" Target="../media/image99.png"/><Relationship Id="rId16" Type="http://schemas.openxmlformats.org/officeDocument/2006/relationships/image" Target="../media/image113.png"/><Relationship Id="rId29" Type="http://schemas.openxmlformats.org/officeDocument/2006/relationships/image" Target="../media/image126.png"/><Relationship Id="rId11" Type="http://schemas.openxmlformats.org/officeDocument/2006/relationships/image" Target="../media/image108.png"/><Relationship Id="rId24" Type="http://schemas.openxmlformats.org/officeDocument/2006/relationships/image" Target="../media/image121.png"/><Relationship Id="rId32" Type="http://schemas.openxmlformats.org/officeDocument/2006/relationships/image" Target="../media/image129.png"/><Relationship Id="rId37" Type="http://schemas.openxmlformats.org/officeDocument/2006/relationships/image" Target="../media/image134.png"/><Relationship Id="rId40" Type="http://schemas.openxmlformats.org/officeDocument/2006/relationships/image" Target="../media/image137.png"/><Relationship Id="rId45" Type="http://schemas.openxmlformats.org/officeDocument/2006/relationships/image" Target="../media/image142.png"/><Relationship Id="rId5" Type="http://schemas.openxmlformats.org/officeDocument/2006/relationships/image" Target="../media/image102.png"/><Relationship Id="rId15" Type="http://schemas.openxmlformats.org/officeDocument/2006/relationships/image" Target="../media/image112.png"/><Relationship Id="rId23" Type="http://schemas.openxmlformats.org/officeDocument/2006/relationships/image" Target="../media/image120.png"/><Relationship Id="rId28" Type="http://schemas.openxmlformats.org/officeDocument/2006/relationships/image" Target="../media/image125.png"/><Relationship Id="rId36" Type="http://schemas.openxmlformats.org/officeDocument/2006/relationships/image" Target="../media/image133.png"/><Relationship Id="rId49" Type="http://schemas.openxmlformats.org/officeDocument/2006/relationships/image" Target="../media/image146.png"/><Relationship Id="rId10" Type="http://schemas.openxmlformats.org/officeDocument/2006/relationships/image" Target="../media/image107.png"/><Relationship Id="rId19" Type="http://schemas.openxmlformats.org/officeDocument/2006/relationships/image" Target="../media/image116.png"/><Relationship Id="rId31" Type="http://schemas.openxmlformats.org/officeDocument/2006/relationships/image" Target="../media/image128.png"/><Relationship Id="rId44" Type="http://schemas.openxmlformats.org/officeDocument/2006/relationships/image" Target="../media/image141.png"/><Relationship Id="rId4" Type="http://schemas.openxmlformats.org/officeDocument/2006/relationships/image" Target="../media/image101.png"/><Relationship Id="rId9" Type="http://schemas.openxmlformats.org/officeDocument/2006/relationships/image" Target="../media/image106.png"/><Relationship Id="rId14" Type="http://schemas.openxmlformats.org/officeDocument/2006/relationships/image" Target="../media/image111.png"/><Relationship Id="rId22" Type="http://schemas.openxmlformats.org/officeDocument/2006/relationships/image" Target="../media/image119.png"/><Relationship Id="rId27" Type="http://schemas.openxmlformats.org/officeDocument/2006/relationships/image" Target="../media/image124.png"/><Relationship Id="rId30" Type="http://schemas.openxmlformats.org/officeDocument/2006/relationships/image" Target="../media/image127.png"/><Relationship Id="rId35" Type="http://schemas.openxmlformats.org/officeDocument/2006/relationships/image" Target="../media/image132.png"/><Relationship Id="rId43" Type="http://schemas.openxmlformats.org/officeDocument/2006/relationships/image" Target="../media/image140.png"/><Relationship Id="rId48" Type="http://schemas.openxmlformats.org/officeDocument/2006/relationships/image" Target="../media/image145.png"/><Relationship Id="rId8" Type="http://schemas.openxmlformats.org/officeDocument/2006/relationships/image" Target="../media/image105.png"/><Relationship Id="rId51" Type="http://schemas.openxmlformats.org/officeDocument/2006/relationships/image" Target="../media/image148.png"/><Relationship Id="rId3" Type="http://schemas.openxmlformats.org/officeDocument/2006/relationships/image" Target="../media/image100.png"/><Relationship Id="rId12" Type="http://schemas.openxmlformats.org/officeDocument/2006/relationships/image" Target="../media/image109.png"/><Relationship Id="rId17" Type="http://schemas.openxmlformats.org/officeDocument/2006/relationships/image" Target="../media/image114.png"/><Relationship Id="rId25" Type="http://schemas.openxmlformats.org/officeDocument/2006/relationships/image" Target="../media/image122.png"/><Relationship Id="rId33" Type="http://schemas.openxmlformats.org/officeDocument/2006/relationships/image" Target="../media/image130.png"/><Relationship Id="rId38" Type="http://schemas.openxmlformats.org/officeDocument/2006/relationships/image" Target="../media/image135.png"/><Relationship Id="rId46" Type="http://schemas.openxmlformats.org/officeDocument/2006/relationships/image" Target="../media/image143.png"/><Relationship Id="rId20" Type="http://schemas.openxmlformats.org/officeDocument/2006/relationships/image" Target="../media/image117.png"/><Relationship Id="rId41" Type="http://schemas.openxmlformats.org/officeDocument/2006/relationships/image" Target="../media/image138.png"/><Relationship Id="rId1" Type="http://schemas.openxmlformats.org/officeDocument/2006/relationships/image" Target="../media/image98.png"/><Relationship Id="rId6" Type="http://schemas.openxmlformats.org/officeDocument/2006/relationships/image" Target="../media/image103.png"/></Relationships>
</file>

<file path=xl/drawings/_rels/drawing4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5.png"/><Relationship Id="rId13" Type="http://schemas.openxmlformats.org/officeDocument/2006/relationships/image" Target="../media/image160.png"/><Relationship Id="rId3" Type="http://schemas.openxmlformats.org/officeDocument/2006/relationships/image" Target="../media/image151.png"/><Relationship Id="rId7" Type="http://schemas.openxmlformats.org/officeDocument/2006/relationships/image" Target="NULL"/><Relationship Id="rId12" Type="http://schemas.openxmlformats.org/officeDocument/2006/relationships/image" Target="../media/image159.png"/><Relationship Id="rId2" Type="http://schemas.openxmlformats.org/officeDocument/2006/relationships/image" Target="../media/image150.png"/><Relationship Id="rId1" Type="http://schemas.openxmlformats.org/officeDocument/2006/relationships/image" Target="../media/image149.png"/><Relationship Id="rId6" Type="http://schemas.openxmlformats.org/officeDocument/2006/relationships/image" Target="../media/image154.png"/><Relationship Id="rId11" Type="http://schemas.openxmlformats.org/officeDocument/2006/relationships/image" Target="../media/image158.png"/><Relationship Id="rId5" Type="http://schemas.openxmlformats.org/officeDocument/2006/relationships/image" Target="../media/image153.png"/><Relationship Id="rId10" Type="http://schemas.openxmlformats.org/officeDocument/2006/relationships/image" Target="../media/image157.png"/><Relationship Id="rId4" Type="http://schemas.openxmlformats.org/officeDocument/2006/relationships/image" Target="../media/image152.png"/><Relationship Id="rId9" Type="http://schemas.openxmlformats.org/officeDocument/2006/relationships/image" Target="../media/image156.png"/></Relationships>
</file>

<file path=xl/drawings/_rels/drawing5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8.png"/><Relationship Id="rId13" Type="http://schemas.openxmlformats.org/officeDocument/2006/relationships/image" Target="../media/image173.png"/><Relationship Id="rId18" Type="http://schemas.openxmlformats.org/officeDocument/2006/relationships/image" Target="../media/image178.png"/><Relationship Id="rId3" Type="http://schemas.openxmlformats.org/officeDocument/2006/relationships/image" Target="../media/image163.png"/><Relationship Id="rId7" Type="http://schemas.openxmlformats.org/officeDocument/2006/relationships/image" Target="../media/image167.png"/><Relationship Id="rId12" Type="http://schemas.openxmlformats.org/officeDocument/2006/relationships/image" Target="../media/image172.png"/><Relationship Id="rId17" Type="http://schemas.openxmlformats.org/officeDocument/2006/relationships/image" Target="../media/image177.png"/><Relationship Id="rId2" Type="http://schemas.openxmlformats.org/officeDocument/2006/relationships/image" Target="../media/image162.png"/><Relationship Id="rId16" Type="http://schemas.openxmlformats.org/officeDocument/2006/relationships/image" Target="../media/image176.png"/><Relationship Id="rId20" Type="http://schemas.openxmlformats.org/officeDocument/2006/relationships/image" Target="../media/image180.png"/><Relationship Id="rId1" Type="http://schemas.openxmlformats.org/officeDocument/2006/relationships/image" Target="../media/image161.png"/><Relationship Id="rId6" Type="http://schemas.openxmlformats.org/officeDocument/2006/relationships/image" Target="../media/image166.png"/><Relationship Id="rId11" Type="http://schemas.openxmlformats.org/officeDocument/2006/relationships/image" Target="../media/image171.png"/><Relationship Id="rId5" Type="http://schemas.openxmlformats.org/officeDocument/2006/relationships/image" Target="../media/image165.png"/><Relationship Id="rId15" Type="http://schemas.openxmlformats.org/officeDocument/2006/relationships/image" Target="../media/image175.png"/><Relationship Id="rId10" Type="http://schemas.openxmlformats.org/officeDocument/2006/relationships/image" Target="../media/image170.png"/><Relationship Id="rId19" Type="http://schemas.openxmlformats.org/officeDocument/2006/relationships/image" Target="../media/image179.png"/><Relationship Id="rId4" Type="http://schemas.openxmlformats.org/officeDocument/2006/relationships/image" Target="../media/image164.png"/><Relationship Id="rId9" Type="http://schemas.openxmlformats.org/officeDocument/2006/relationships/image" Target="../media/image169.png"/><Relationship Id="rId14" Type="http://schemas.openxmlformats.org/officeDocument/2006/relationships/image" Target="../media/image174.png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2.png"/><Relationship Id="rId1" Type="http://schemas.openxmlformats.org/officeDocument/2006/relationships/image" Target="../media/image18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71429"/>
    <xdr:pic>
      <xdr:nvPicPr>
        <xdr:cNvPr id="2" name="Picture 1">
          <a:extLst>
            <a:ext uri="{FF2B5EF4-FFF2-40B4-BE49-F238E27FC236}">
              <a16:creationId xmlns:a16="http://schemas.microsoft.com/office/drawing/2014/main" id="{B8968AF1-F7BA-4248-A821-B1E217F08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5930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75</xdr:row>
      <xdr:rowOff>95250</xdr:rowOff>
    </xdr:from>
    <xdr:ext cx="7609524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54BF77BC-442D-4759-98EF-8799D9DDF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175164750"/>
          <a:ext cx="7609524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742857"/>
    <xdr:pic>
      <xdr:nvPicPr>
        <xdr:cNvPr id="4" name="Picture 3">
          <a:extLst>
            <a:ext uri="{FF2B5EF4-FFF2-40B4-BE49-F238E27FC236}">
              <a16:creationId xmlns:a16="http://schemas.microsoft.com/office/drawing/2014/main" id="{9209A96A-CD44-4AB5-AFC7-52D0EFC9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1546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8F0DBEF0-1536-490B-950B-5A67C9F37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1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66667" cy="4790476"/>
    <xdr:pic>
      <xdr:nvPicPr>
        <xdr:cNvPr id="6" name="Picture 5">
          <a:extLst>
            <a:ext uri="{FF2B5EF4-FFF2-40B4-BE49-F238E27FC236}">
              <a16:creationId xmlns:a16="http://schemas.microsoft.com/office/drawing/2014/main" id="{09F7EA83-6F6A-45EF-8BEC-A126C0E1E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3246000"/>
          <a:ext cx="6266667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207</xdr:row>
      <xdr:rowOff>85725</xdr:rowOff>
    </xdr:from>
    <xdr:ext cx="94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C1376FB2-98A8-48C4-980B-1B954E45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1075" y="65236725"/>
          <a:ext cx="94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217</xdr:row>
      <xdr:rowOff>180975</xdr:rowOff>
    </xdr:from>
    <xdr:ext cx="9552381" cy="1466667"/>
    <xdr:pic>
      <xdr:nvPicPr>
        <xdr:cNvPr id="8" name="Picture 7">
          <a:extLst>
            <a:ext uri="{FF2B5EF4-FFF2-40B4-BE49-F238E27FC236}">
              <a16:creationId xmlns:a16="http://schemas.microsoft.com/office/drawing/2014/main" id="{194C2BB5-C891-4032-8572-4D276FECE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175" y="67236975"/>
          <a:ext cx="9552381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51A15029-8754-48AB-A40B-5F8E13FD7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91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9457143" cy="2714286"/>
    <xdr:pic>
      <xdr:nvPicPr>
        <xdr:cNvPr id="10" name="Picture 9">
          <a:extLst>
            <a:ext uri="{FF2B5EF4-FFF2-40B4-BE49-F238E27FC236}">
              <a16:creationId xmlns:a16="http://schemas.microsoft.com/office/drawing/2014/main" id="{8F074214-C578-4C52-A8FF-15B6477E4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9819500"/>
          <a:ext cx="94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301</xdr:row>
      <xdr:rowOff>0</xdr:rowOff>
    </xdr:from>
    <xdr:ext cx="6257143" cy="5714286"/>
    <xdr:pic>
      <xdr:nvPicPr>
        <xdr:cNvPr id="11" name="Picture 10">
          <a:extLst>
            <a:ext uri="{FF2B5EF4-FFF2-40B4-BE49-F238E27FC236}">
              <a16:creationId xmlns:a16="http://schemas.microsoft.com/office/drawing/2014/main" id="{0800ACD8-AC88-4294-88D4-33D8F877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05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6266667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D9DE55CC-C2E9-498F-82E0-C6201466B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89635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6266667" cy="2942857"/>
    <xdr:pic>
      <xdr:nvPicPr>
        <xdr:cNvPr id="13" name="Picture 12">
          <a:extLst>
            <a:ext uri="{FF2B5EF4-FFF2-40B4-BE49-F238E27FC236}">
              <a16:creationId xmlns:a16="http://schemas.microsoft.com/office/drawing/2014/main" id="{32CFD456-E1C1-453F-8DA7-E456B786A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486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379</xdr:row>
      <xdr:rowOff>0</xdr:rowOff>
    </xdr:from>
    <xdr:ext cx="6276190" cy="2952381"/>
    <xdr:pic>
      <xdr:nvPicPr>
        <xdr:cNvPr id="14" name="Picture 13">
          <a:extLst>
            <a:ext uri="{FF2B5EF4-FFF2-40B4-BE49-F238E27FC236}">
              <a16:creationId xmlns:a16="http://schemas.microsoft.com/office/drawing/2014/main" id="{A955F579-2ED9-43C8-8C5F-1273B1E6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7917000"/>
          <a:ext cx="6276190" cy="2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400</xdr:row>
      <xdr:rowOff>0</xdr:rowOff>
    </xdr:from>
    <xdr:ext cx="6276190" cy="4828571"/>
    <xdr:pic>
      <xdr:nvPicPr>
        <xdr:cNvPr id="15" name="Picture 14">
          <a:extLst>
            <a:ext uri="{FF2B5EF4-FFF2-40B4-BE49-F238E27FC236}">
              <a16:creationId xmlns:a16="http://schemas.microsoft.com/office/drawing/2014/main" id="{0C0887F4-82D2-4495-9AAC-AEDA80F6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1917500"/>
          <a:ext cx="6276190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579</xdr:row>
      <xdr:rowOff>0</xdr:rowOff>
    </xdr:from>
    <xdr:to>
      <xdr:col>36</xdr:col>
      <xdr:colOff>180190</xdr:colOff>
      <xdr:row>608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2204B4-B72D-4BCB-9C32-920A961A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8107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36</xdr:col>
      <xdr:colOff>170667</xdr:colOff>
      <xdr:row>753</xdr:row>
      <xdr:rowOff>46905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1538D9B-0EC5-4CAA-BB41-CA82BF0E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394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735</xdr:row>
      <xdr:rowOff>28575</xdr:rowOff>
    </xdr:from>
    <xdr:to>
      <xdr:col>44</xdr:col>
      <xdr:colOff>37152</xdr:colOff>
      <xdr:row>766</xdr:row>
      <xdr:rowOff>94504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AE32E6C-E600-44C4-9E50-8B8A32F2A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110709075"/>
          <a:ext cx="7580952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170667</xdr:colOff>
      <xdr:row>878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A54A1F-CBF0-47A0-BF47-B3249C71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0586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860</xdr:row>
      <xdr:rowOff>152400</xdr:rowOff>
    </xdr:from>
    <xdr:to>
      <xdr:col>55</xdr:col>
      <xdr:colOff>113082</xdr:colOff>
      <xdr:row>900</xdr:row>
      <xdr:rowOff>56209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B3FDE-C32B-419C-88C0-28B349A3C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123024900"/>
          <a:ext cx="9742857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675</xdr:row>
      <xdr:rowOff>170905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E685BF-9FBB-4B1A-A3B9-66719D85F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204500"/>
          <a:ext cx="627619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189714</xdr:colOff>
      <xdr:row>807</xdr:row>
      <xdr:rowOff>47309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A51358-9EB6-41B7-A4B9-51F51EED7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180190</xdr:colOff>
      <xdr:row>933</xdr:row>
      <xdr:rowOff>85357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2E42519-6B7B-4AE2-8738-8D0F4A5E4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4114500"/>
          <a:ext cx="62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151619</xdr:colOff>
      <xdr:row>974</xdr:row>
      <xdr:rowOff>180405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EB5CE7-EFF1-4934-82A6-F13DD24FC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04010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36</xdr:col>
      <xdr:colOff>161143</xdr:colOff>
      <xdr:row>1062</xdr:row>
      <xdr:rowOff>56643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97A529-98F0-4100-8069-879502709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9545000"/>
          <a:ext cx="6257143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1066</xdr:row>
      <xdr:rowOff>0</xdr:rowOff>
    </xdr:from>
    <xdr:to>
      <xdr:col>22</xdr:col>
      <xdr:colOff>123381</xdr:colOff>
      <xdr:row>1076</xdr:row>
      <xdr:rowOff>75952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3622BB-4642-49E9-BF0E-F8F5504B3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4307500"/>
          <a:ext cx="3552381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1100</xdr:row>
      <xdr:rowOff>0</xdr:rowOff>
    </xdr:from>
    <xdr:to>
      <xdr:col>43</xdr:col>
      <xdr:colOff>132809</xdr:colOff>
      <xdr:row>1104</xdr:row>
      <xdr:rowOff>152286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15BFCDD-A9FB-4C9A-B0E3-2805289DC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0" y="103632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1130</xdr:row>
      <xdr:rowOff>0</xdr:rowOff>
    </xdr:from>
    <xdr:to>
      <xdr:col>36</xdr:col>
      <xdr:colOff>161143</xdr:colOff>
      <xdr:row>1143</xdr:row>
      <xdr:rowOff>104452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89BDADA-0B3B-475D-BA7C-CDD1D4765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6499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36</xdr:col>
      <xdr:colOff>170667</xdr:colOff>
      <xdr:row>1008</xdr:row>
      <xdr:rowOff>47309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8EF6BB8-AA5D-453A-8BEC-3D3E10E7E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697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170667</xdr:colOff>
      <xdr:row>1350</xdr:row>
      <xdr:rowOff>8833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6F7B5A9-9886-4B78-8473-2A1FD6BE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0121500"/>
          <a:ext cx="6266667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1351</xdr:row>
      <xdr:rowOff>0</xdr:rowOff>
    </xdr:from>
    <xdr:to>
      <xdr:col>36</xdr:col>
      <xdr:colOff>161143</xdr:colOff>
      <xdr:row>1367</xdr:row>
      <xdr:rowOff>28190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D7D3870-55FF-469B-8E87-53198907F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5836500"/>
          <a:ext cx="6257143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1489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954FC42-615A-4A31-ACB0-A43A0DF8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5361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1470</xdr:row>
      <xdr:rowOff>171450</xdr:rowOff>
    </xdr:from>
    <xdr:to>
      <xdr:col>53</xdr:col>
      <xdr:colOff>8369</xdr:colOff>
      <xdr:row>1508</xdr:row>
      <xdr:rowOff>37212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2F708DF-C73C-4507-80DD-76D1D8FC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227628450"/>
          <a:ext cx="9247619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1368</xdr:row>
      <xdr:rowOff>0</xdr:rowOff>
    </xdr:from>
    <xdr:to>
      <xdr:col>36</xdr:col>
      <xdr:colOff>151619</xdr:colOff>
      <xdr:row>1383</xdr:row>
      <xdr:rowOff>142500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CBB522-7272-4B85-9416-20FFBF32F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9075000"/>
          <a:ext cx="6247619" cy="30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1377</xdr:row>
      <xdr:rowOff>142875</xdr:rowOff>
    </xdr:from>
    <xdr:to>
      <xdr:col>53</xdr:col>
      <xdr:colOff>84562</xdr:colOff>
      <xdr:row>1383</xdr:row>
      <xdr:rowOff>18923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5F1D441-F414-4336-AB40-A868BBBB7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0932375"/>
          <a:ext cx="9304762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1390</xdr:row>
      <xdr:rowOff>0</xdr:rowOff>
    </xdr:from>
    <xdr:to>
      <xdr:col>67</xdr:col>
      <xdr:colOff>27595</xdr:colOff>
      <xdr:row>1394</xdr:row>
      <xdr:rowOff>152286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0E70FAC-65A9-43DF-AE48-A50175A1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0" y="228600000"/>
          <a:ext cx="78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1574</xdr:row>
      <xdr:rowOff>0</xdr:rowOff>
    </xdr:from>
    <xdr:to>
      <xdr:col>26</xdr:col>
      <xdr:colOff>47095</xdr:colOff>
      <xdr:row>1579</xdr:row>
      <xdr:rowOff>114167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EB3E15D-95BC-46BC-BCEB-89FF874A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0698000"/>
          <a:ext cx="4238095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36</xdr:col>
      <xdr:colOff>180190</xdr:colOff>
      <xdr:row>1431</xdr:row>
      <xdr:rowOff>27857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DD3AD1B-70E0-4210-88C2-82D5A9AAB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5839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1512</xdr:row>
      <xdr:rowOff>0</xdr:rowOff>
    </xdr:from>
    <xdr:to>
      <xdr:col>66</xdr:col>
      <xdr:colOff>170333</xdr:colOff>
      <xdr:row>1513</xdr:row>
      <xdr:rowOff>180929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DD4BA61-77A1-4899-9FA1-B0F6A1F40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0" y="256984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151619</xdr:colOff>
      <xdr:row>1542</xdr:row>
      <xdr:rowOff>94929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60003C-2EE7-4C42-A067-B2B078AA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0223000"/>
          <a:ext cx="624761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36</xdr:col>
      <xdr:colOff>161143</xdr:colOff>
      <xdr:row>139</xdr:row>
      <xdr:rowOff>152119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FE6AA18-145C-4941-8F32-6D82E0CEA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384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691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27E777-33E3-4E0F-A86C-88DE8C1CE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3444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36</xdr:col>
      <xdr:colOff>189714</xdr:colOff>
      <xdr:row>822</xdr:row>
      <xdr:rowOff>133095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599FE46-BA25-404E-9C4E-F28938A53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590000"/>
          <a:ext cx="6285714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36</xdr:col>
      <xdr:colOff>151619</xdr:colOff>
      <xdr:row>1558</xdr:row>
      <xdr:rowOff>133071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CD539C3-942D-44A6-8AE6-C8FA003CD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86075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36</xdr:col>
      <xdr:colOff>170667</xdr:colOff>
      <xdr:row>1024</xdr:row>
      <xdr:rowOff>152119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AE16406-7756-48A6-98C1-D5919D72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36</xdr:col>
      <xdr:colOff>189714</xdr:colOff>
      <xdr:row>1159</xdr:row>
      <xdr:rowOff>114024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180599-6367-472A-B416-BBCC640B6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2598000"/>
          <a:ext cx="6285714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170667</xdr:colOff>
      <xdr:row>469</xdr:row>
      <xdr:rowOff>104071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EDEC4C0-A573-43AC-8DE5-8B57AF41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820000"/>
          <a:ext cx="6266667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36</xdr:col>
      <xdr:colOff>170667</xdr:colOff>
      <xdr:row>485</xdr:row>
      <xdr:rowOff>113929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4A52EBF-CDCF-4E19-94C9-B2A5A66C5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36</xdr:col>
      <xdr:colOff>161143</xdr:colOff>
      <xdr:row>500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9DD0CD8-95AF-4E6C-B895-B7FA791C0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583000"/>
          <a:ext cx="6257143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495</xdr:row>
      <xdr:rowOff>133350</xdr:rowOff>
    </xdr:from>
    <xdr:to>
      <xdr:col>53</xdr:col>
      <xdr:colOff>46464</xdr:colOff>
      <xdr:row>498</xdr:row>
      <xdr:rowOff>171374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D8E6309-B970-45F6-AB17-450F39B4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9443085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36</xdr:col>
      <xdr:colOff>170667</xdr:colOff>
      <xdr:row>534</xdr:row>
      <xdr:rowOff>18333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5266438-D703-454C-9D4A-F0E170A5F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012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189714</xdr:colOff>
      <xdr:row>550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A4710C0-396B-4BBE-A385-4912289F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19175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3647619"/>
    <xdr:pic>
      <xdr:nvPicPr>
        <xdr:cNvPr id="2" name="Picture 1">
          <a:extLst>
            <a:ext uri="{FF2B5EF4-FFF2-40B4-BE49-F238E27FC236}">
              <a16:creationId xmlns:a16="http://schemas.microsoft.com/office/drawing/2014/main" id="{3B71B605-2630-4A60-8B7E-3A76C1F40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3205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5438095"/>
    <xdr:pic>
      <xdr:nvPicPr>
        <xdr:cNvPr id="5" name="Picture 4">
          <a:extLst>
            <a:ext uri="{FF2B5EF4-FFF2-40B4-BE49-F238E27FC236}">
              <a16:creationId xmlns:a16="http://schemas.microsoft.com/office/drawing/2014/main" id="{8D7627AD-7F1B-4E0F-B68F-E7A6891A3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7739000"/>
          <a:ext cx="62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66667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599A5066-8B67-414D-82B5-3536715E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3263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85714" cy="2638095"/>
    <xdr:pic>
      <xdr:nvPicPr>
        <xdr:cNvPr id="7" name="Picture 6">
          <a:extLst>
            <a:ext uri="{FF2B5EF4-FFF2-40B4-BE49-F238E27FC236}">
              <a16:creationId xmlns:a16="http://schemas.microsoft.com/office/drawing/2014/main" id="{DB1AD4D5-227A-4EFC-B6EA-2958ED67D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6311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295</xdr:row>
      <xdr:rowOff>38100</xdr:rowOff>
    </xdr:from>
    <xdr:ext cx="9285714" cy="609524"/>
    <xdr:pic>
      <xdr:nvPicPr>
        <xdr:cNvPr id="8" name="Picture 7">
          <a:extLst>
            <a:ext uri="{FF2B5EF4-FFF2-40B4-BE49-F238E27FC236}">
              <a16:creationId xmlns:a16="http://schemas.microsoft.com/office/drawing/2014/main" id="{6C348C6A-BED0-46DE-BB50-88FE89E5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0806410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304</xdr:row>
      <xdr:rowOff>0</xdr:rowOff>
    </xdr:from>
    <xdr:ext cx="7838095" cy="552381"/>
    <xdr:pic>
      <xdr:nvPicPr>
        <xdr:cNvPr id="9" name="Picture 8">
          <a:extLst>
            <a:ext uri="{FF2B5EF4-FFF2-40B4-BE49-F238E27FC236}">
              <a16:creationId xmlns:a16="http://schemas.microsoft.com/office/drawing/2014/main" id="{6EF4399A-6856-4539-8B65-E19D229E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0" y="209740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DDEE359F-DC8D-43AD-A276-AE6EED4A8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1455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76190" cy="2761905"/>
    <xdr:pic>
      <xdr:nvPicPr>
        <xdr:cNvPr id="11" name="Picture 10">
          <a:extLst>
            <a:ext uri="{FF2B5EF4-FFF2-40B4-BE49-F238E27FC236}">
              <a16:creationId xmlns:a16="http://schemas.microsoft.com/office/drawing/2014/main" id="{F2624F11-C998-4DCC-8FE6-5D196081B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77415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365</xdr:row>
      <xdr:rowOff>0</xdr:rowOff>
    </xdr:from>
    <xdr:to>
      <xdr:col>36</xdr:col>
      <xdr:colOff>161143</xdr:colOff>
      <xdr:row>395</xdr:row>
      <xdr:rowOff>8809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184746-3F6A-43AC-B8CA-C2A165DDF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2103000"/>
          <a:ext cx="6257143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36</xdr:col>
      <xdr:colOff>151619</xdr:colOff>
      <xdr:row>126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96C0CC-41C3-4969-8F28-C4E365D7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717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170667</xdr:colOff>
      <xdr:row>411</xdr:row>
      <xdr:rowOff>123452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A95EB9-6FA7-4457-8FFB-DE12139B3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342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26</xdr:col>
      <xdr:colOff>104238</xdr:colOff>
      <xdr:row>654</xdr:row>
      <xdr:rowOff>76071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6E745E-7C8E-4764-878C-47EAE418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6868000"/>
          <a:ext cx="42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36</xdr:col>
      <xdr:colOff>170667</xdr:colOff>
      <xdr:row>707</xdr:row>
      <xdr:rowOff>85286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360C181-E114-4D01-8835-F1E0D6D2B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4488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36</xdr:col>
      <xdr:colOff>180190</xdr:colOff>
      <xdr:row>746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ED167-C05D-4AE2-87C8-AF52F9C08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3060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161143</xdr:colOff>
      <xdr:row>427</xdr:row>
      <xdr:rowOff>104405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2A1CCC-1746-4B0A-8209-E1662074A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63905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36</xdr:col>
      <xdr:colOff>170667</xdr:colOff>
      <xdr:row>615</xdr:row>
      <xdr:rowOff>18333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D5335F-6355-4457-B52C-65575CE3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04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597</xdr:row>
      <xdr:rowOff>57150</xdr:rowOff>
    </xdr:from>
    <xdr:to>
      <xdr:col>53</xdr:col>
      <xdr:colOff>36943</xdr:colOff>
      <xdr:row>628</xdr:row>
      <xdr:rowOff>65936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2A0AD5-5367-49ED-945B-84D036063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92830650"/>
          <a:ext cx="9257143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36</xdr:col>
      <xdr:colOff>180190</xdr:colOff>
      <xdr:row>810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2A6C08D-7805-4DA7-8CB4-97BBBA3C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8397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792</xdr:row>
      <xdr:rowOff>28575</xdr:rowOff>
    </xdr:from>
    <xdr:to>
      <xdr:col>53</xdr:col>
      <xdr:colOff>8368</xdr:colOff>
      <xdr:row>823</xdr:row>
      <xdr:rowOff>123075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4FFA087-4D32-4A2A-80E5-72A20C38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130711575"/>
          <a:ext cx="9257143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36</xdr:col>
      <xdr:colOff>189714</xdr:colOff>
      <xdr:row>451</xdr:row>
      <xdr:rowOff>104214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CA3030-0700-4D69-BB28-2E6B5A07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9438500"/>
          <a:ext cx="6285714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436</xdr:row>
      <xdr:rowOff>142875</xdr:rowOff>
    </xdr:from>
    <xdr:to>
      <xdr:col>49</xdr:col>
      <xdr:colOff>84665</xdr:colOff>
      <xdr:row>452</xdr:row>
      <xdr:rowOff>37732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1D68A42-6B0E-450F-9081-5A403188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975" y="81105375"/>
          <a:ext cx="84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189714</xdr:colOff>
      <xdr:row>463</xdr:row>
      <xdr:rowOff>114048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28E5C1-76CD-4EA9-89F5-81094B1F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420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484</xdr:row>
      <xdr:rowOff>47143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647E25-6BD4-4D6C-908A-ED072A110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6296500"/>
          <a:ext cx="6276190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472</xdr:row>
      <xdr:rowOff>180975</xdr:rowOff>
    </xdr:from>
    <xdr:to>
      <xdr:col>37</xdr:col>
      <xdr:colOff>18277</xdr:colOff>
      <xdr:row>482</xdr:row>
      <xdr:rowOff>152165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3868CD-6A6F-48B9-AC37-941B408BD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88001475"/>
          <a:ext cx="618095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161143</xdr:colOff>
      <xdr:row>515</xdr:row>
      <xdr:rowOff>27857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9B3319-7E48-4D90-8541-5F211C913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0297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37</xdr:col>
      <xdr:colOff>27786</xdr:colOff>
      <xdr:row>760</xdr:row>
      <xdr:rowOff>28262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22665E-517E-4AB1-95BE-7C131236E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0208000"/>
          <a:ext cx="6314286" cy="25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142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15CA62-23CE-498F-A013-18DEFF0A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3476190"/>
    <xdr:pic>
      <xdr:nvPicPr>
        <xdr:cNvPr id="15" name="Picture 14">
          <a:extLst>
            <a:ext uri="{FF2B5EF4-FFF2-40B4-BE49-F238E27FC236}">
              <a16:creationId xmlns:a16="http://schemas.microsoft.com/office/drawing/2014/main" id="{231096F3-77BA-4562-B7A4-BE2FF9BC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067500"/>
          <a:ext cx="6257143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180190</xdr:colOff>
      <xdr:row>151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5EEF47-0FBD-4915-AF19-8C8828AE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479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8738</xdr:colOff>
      <xdr:row>223</xdr:row>
      <xdr:rowOff>123143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8BF4A26-4157-461E-B77B-D738C223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6230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227</xdr:row>
      <xdr:rowOff>0</xdr:rowOff>
    </xdr:from>
    <xdr:to>
      <xdr:col>44</xdr:col>
      <xdr:colOff>142381</xdr:colOff>
      <xdr:row>228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3584D45-AFBE-4905-BFA2-141E9732D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7719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180190</xdr:colOff>
      <xdr:row>276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D6E2E4-2237-47CC-89F8-488D0C22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133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296</xdr:row>
      <xdr:rowOff>0</xdr:rowOff>
    </xdr:from>
    <xdr:ext cx="6295238" cy="3676190"/>
    <xdr:pic>
      <xdr:nvPicPr>
        <xdr:cNvPr id="21" name="Picture 20">
          <a:extLst>
            <a:ext uri="{FF2B5EF4-FFF2-40B4-BE49-F238E27FC236}">
              <a16:creationId xmlns:a16="http://schemas.microsoft.com/office/drawing/2014/main" id="{2E292C7A-1CB4-4895-8571-5A0747F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1346000"/>
          <a:ext cx="6295238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403</xdr:row>
      <xdr:rowOff>0</xdr:rowOff>
    </xdr:from>
    <xdr:to>
      <xdr:col>36</xdr:col>
      <xdr:colOff>170667</xdr:colOff>
      <xdr:row>433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93D150-D98F-4354-BA1C-EF25E374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0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415</xdr:row>
      <xdr:rowOff>19050</xdr:rowOff>
    </xdr:from>
    <xdr:to>
      <xdr:col>54</xdr:col>
      <xdr:colOff>122627</xdr:colOff>
      <xdr:row>456</xdr:row>
      <xdr:rowOff>18074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65BA375-1721-4F21-98A2-450589A2F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61360050"/>
          <a:ext cx="9580952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36</xdr:col>
      <xdr:colOff>189714</xdr:colOff>
      <xdr:row>333</xdr:row>
      <xdr:rowOff>133024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9A5BD8-612A-4600-BD01-37AC203C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435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180190</xdr:colOff>
      <xdr:row>490</xdr:row>
      <xdr:rowOff>104452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B964A0-BAE2-436F-8742-90A90943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6200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36</xdr:col>
      <xdr:colOff>161143</xdr:colOff>
      <xdr:row>349</xdr:row>
      <xdr:rowOff>104452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97BCD2-AAD6-46F7-9268-177F61ED9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8483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36</xdr:col>
      <xdr:colOff>161143</xdr:colOff>
      <xdr:row>647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FD802-0096-49E0-99B7-6936FEA69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420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631</xdr:row>
      <xdr:rowOff>28575</xdr:rowOff>
    </xdr:from>
    <xdr:to>
      <xdr:col>43</xdr:col>
      <xdr:colOff>189557</xdr:colOff>
      <xdr:row>658</xdr:row>
      <xdr:rowOff>180313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0476EB-9AE4-4F1A-BB20-715B0708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106708575"/>
          <a:ext cx="7542857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693</xdr:row>
      <xdr:rowOff>47309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18B1E0-2969-4B60-AD51-9187E6726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014500"/>
          <a:ext cx="623809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36</xdr:col>
      <xdr:colOff>170667</xdr:colOff>
      <xdr:row>718</xdr:row>
      <xdr:rowOff>28095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885311-4692-410A-8564-D17C3347F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443500"/>
          <a:ext cx="6266667" cy="38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36</xdr:col>
      <xdr:colOff>170667</xdr:colOff>
      <xdr:row>365</xdr:row>
      <xdr:rowOff>37833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E74180-9242-4A98-BA0D-B768B6EE0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7437000"/>
          <a:ext cx="6266667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170667</xdr:colOff>
      <xdr:row>165</xdr:row>
      <xdr:rowOff>190262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7A3A89-A82B-440F-941E-95A2F5DD3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9718000"/>
          <a:ext cx="6266667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36</xdr:col>
      <xdr:colOff>180190</xdr:colOff>
      <xdr:row>505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8D5AD8-C1BA-4D26-94B2-D18A55C3D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1059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151619</xdr:colOff>
      <xdr:row>374</xdr:row>
      <xdr:rowOff>37905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9766CD-2CB0-472D-80BB-3BFC6C96B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9723000"/>
          <a:ext cx="6247619" cy="15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161143</xdr:colOff>
      <xdr:row>90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FB6FB-795D-46E5-A93B-65F6C2F5A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36</xdr:col>
      <xdr:colOff>170667</xdr:colOff>
      <xdr:row>114</xdr:row>
      <xdr:rowOff>28190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E1D92C-8E58-4DE7-918D-5303B4D17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6690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8738</xdr:colOff>
      <xdr:row>130</xdr:row>
      <xdr:rowOff>66309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902B74-BD2C-47FD-A285-3C860C718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907500"/>
          <a:ext cx="6295238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124</xdr:row>
      <xdr:rowOff>123825</xdr:rowOff>
    </xdr:from>
    <xdr:to>
      <xdr:col>56</xdr:col>
      <xdr:colOff>36875</xdr:colOff>
      <xdr:row>129</xdr:row>
      <xdr:rowOff>95135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8B7EBD-5FC5-48F4-858F-0E5FF0FC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23745825"/>
          <a:ext cx="9800000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161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951325-1C89-4B70-8226-63EBB826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57143"/>
    <xdr:pic>
      <xdr:nvPicPr>
        <xdr:cNvPr id="2" name="Picture 1">
          <a:extLst>
            <a:ext uri="{FF2B5EF4-FFF2-40B4-BE49-F238E27FC236}">
              <a16:creationId xmlns:a16="http://schemas.microsoft.com/office/drawing/2014/main" id="{1799871B-0331-4548-A17C-6313C282E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57143" cy="2942857"/>
    <xdr:pic>
      <xdr:nvPicPr>
        <xdr:cNvPr id="3" name="Picture 2">
          <a:extLst>
            <a:ext uri="{FF2B5EF4-FFF2-40B4-BE49-F238E27FC236}">
              <a16:creationId xmlns:a16="http://schemas.microsoft.com/office/drawing/2014/main" id="{719A9568-91C7-41EE-8E1F-C3F683A00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260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</xdr:row>
      <xdr:rowOff>0</xdr:rowOff>
    </xdr:from>
    <xdr:to>
      <xdr:col>36</xdr:col>
      <xdr:colOff>161143</xdr:colOff>
      <xdr:row>129</xdr:row>
      <xdr:rowOff>56833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E347E4-49BC-4B66-885C-66EA7DADA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574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124</xdr:row>
      <xdr:rowOff>171450</xdr:rowOff>
    </xdr:from>
    <xdr:to>
      <xdr:col>53</xdr:col>
      <xdr:colOff>179800</xdr:colOff>
      <xdr:row>127</xdr:row>
      <xdr:rowOff>57093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7031EC-0BFF-4C6F-B481-15F545CD6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269450"/>
          <a:ext cx="9400000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36</xdr:col>
      <xdr:colOff>161143</xdr:colOff>
      <xdr:row>149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CE6AB6-AC3B-4F4F-804A-40FD998A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166</xdr:row>
      <xdr:rowOff>180595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1FFF3B-7089-4F5E-A491-F92BC9489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2415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161</xdr:row>
      <xdr:rowOff>38100</xdr:rowOff>
    </xdr:from>
    <xdr:to>
      <xdr:col>53</xdr:col>
      <xdr:colOff>141702</xdr:colOff>
      <xdr:row>164</xdr:row>
      <xdr:rowOff>133267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BC1F50-32E4-461E-97FE-4756F5E13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29184600"/>
          <a:ext cx="9380952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36</xdr:col>
      <xdr:colOff>170667</xdr:colOff>
      <xdr:row>178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AD3E9F-5A9B-4B6B-BF2A-1F57E92FA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480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251</xdr:row>
      <xdr:rowOff>0</xdr:rowOff>
    </xdr:from>
    <xdr:ext cx="6257143" cy="5666667"/>
    <xdr:pic>
      <xdr:nvPicPr>
        <xdr:cNvPr id="10" name="Picture 9">
          <a:extLst>
            <a:ext uri="{FF2B5EF4-FFF2-40B4-BE49-F238E27FC236}">
              <a16:creationId xmlns:a16="http://schemas.microsoft.com/office/drawing/2014/main" id="{B16B8774-4B10-47C8-A7E5-BAB798FF1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3909000"/>
          <a:ext cx="6257143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5838095" cy="4704762"/>
    <xdr:pic>
      <xdr:nvPicPr>
        <xdr:cNvPr id="11" name="Picture 10">
          <a:extLst>
            <a:ext uri="{FF2B5EF4-FFF2-40B4-BE49-F238E27FC236}">
              <a16:creationId xmlns:a16="http://schemas.microsoft.com/office/drawing/2014/main" id="{FB97CDF2-554B-4E53-BEAD-5997F8346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0576500"/>
          <a:ext cx="5838095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603</xdr:row>
      <xdr:rowOff>0</xdr:rowOff>
    </xdr:from>
    <xdr:to>
      <xdr:col>36</xdr:col>
      <xdr:colOff>151619</xdr:colOff>
      <xdr:row>632</xdr:row>
      <xdr:rowOff>170738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AD1429-FB80-47E7-BFD4-06FC9FA18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632500"/>
          <a:ext cx="624761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189714</xdr:colOff>
      <xdr:row>652</xdr:row>
      <xdr:rowOff>56762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910493F-9946-4928-99FB-F29DAAF3A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3728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36</xdr:col>
      <xdr:colOff>161143</xdr:colOff>
      <xdr:row>453</xdr:row>
      <xdr:rowOff>56809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C2EEA8E-9E7A-41E5-8627-FE902ED6E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29615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468</xdr:row>
      <xdr:rowOff>113952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64540-F9F4-46CB-8E49-0E96D6BD8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36</xdr:col>
      <xdr:colOff>170667</xdr:colOff>
      <xdr:row>198</xdr:row>
      <xdr:rowOff>94809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450BB0-3234-431E-9AC7-8FF3D28C9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290000"/>
          <a:ext cx="6266667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191</xdr:row>
      <xdr:rowOff>133350</xdr:rowOff>
    </xdr:from>
    <xdr:to>
      <xdr:col>36</xdr:col>
      <xdr:colOff>65920</xdr:colOff>
      <xdr:row>201</xdr:row>
      <xdr:rowOff>142636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1D7F770-128A-4078-8F2E-7FE63F10C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36518850"/>
          <a:ext cx="6038095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8738</xdr:colOff>
      <xdr:row>232</xdr:row>
      <xdr:rowOff>151690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11AE48C-56E5-455C-A013-3B78A427A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671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672</xdr:row>
      <xdr:rowOff>37643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17E476-0BEC-4D8C-AAE8-826013BFC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062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662</xdr:row>
      <xdr:rowOff>180975</xdr:rowOff>
    </xdr:from>
    <xdr:to>
      <xdr:col>36</xdr:col>
      <xdr:colOff>18300</xdr:colOff>
      <xdr:row>672</xdr:row>
      <xdr:rowOff>161689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EC3CA6-344F-46B6-8D59-4BA1CCEA4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120957975"/>
          <a:ext cx="600000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161143</xdr:colOff>
      <xdr:row>708</xdr:row>
      <xdr:rowOff>132643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9E0A6D-3A11-40F9-A088-DA8392D0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4015500"/>
          <a:ext cx="62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781</xdr:row>
      <xdr:rowOff>46929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0BC1497-20DE-4ABB-9B4A-4596B852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922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788</xdr:row>
      <xdr:rowOff>0</xdr:rowOff>
    </xdr:from>
    <xdr:to>
      <xdr:col>36</xdr:col>
      <xdr:colOff>180190</xdr:colOff>
      <xdr:row>803</xdr:row>
      <xdr:rowOff>94881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6F919C-BE7F-4855-8F4D-ED8EFA0C1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4780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161925</xdr:colOff>
      <xdr:row>774</xdr:row>
      <xdr:rowOff>38100</xdr:rowOff>
    </xdr:from>
    <xdr:to>
      <xdr:col>94</xdr:col>
      <xdr:colOff>7544</xdr:colOff>
      <xdr:row>785</xdr:row>
      <xdr:rowOff>75933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B9019D5-B5F8-4023-9E58-FD2A859AC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66925" y="142151100"/>
          <a:ext cx="15847619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123809"/>
    <xdr:pic>
      <xdr:nvPicPr>
        <xdr:cNvPr id="2" name="Picture 1">
          <a:extLst>
            <a:ext uri="{FF2B5EF4-FFF2-40B4-BE49-F238E27FC236}">
              <a16:creationId xmlns:a16="http://schemas.microsoft.com/office/drawing/2014/main" id="{4EE4697F-3B9B-47A2-8F4C-E03F0A671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011500"/>
          <a:ext cx="6266667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</xdr:row>
      <xdr:rowOff>0</xdr:rowOff>
    </xdr:from>
    <xdr:ext cx="6266667" cy="2980952"/>
    <xdr:pic>
      <xdr:nvPicPr>
        <xdr:cNvPr id="3" name="Picture 2">
          <a:extLst>
            <a:ext uri="{FF2B5EF4-FFF2-40B4-BE49-F238E27FC236}">
              <a16:creationId xmlns:a16="http://schemas.microsoft.com/office/drawing/2014/main" id="{13B8AF39-6C6A-4700-B1E8-3AC4680DE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7726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</xdr:row>
      <xdr:rowOff>0</xdr:rowOff>
    </xdr:from>
    <xdr:ext cx="6238095" cy="3638095"/>
    <xdr:pic>
      <xdr:nvPicPr>
        <xdr:cNvPr id="4" name="Picture 3">
          <a:extLst>
            <a:ext uri="{FF2B5EF4-FFF2-40B4-BE49-F238E27FC236}">
              <a16:creationId xmlns:a16="http://schemas.microsoft.com/office/drawing/2014/main" id="{120DC4F9-D1E6-459A-9235-01CAA28B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0774500"/>
          <a:ext cx="6238095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115</xdr:row>
      <xdr:rowOff>38100</xdr:rowOff>
    </xdr:from>
    <xdr:ext cx="5828571" cy="2085714"/>
    <xdr:pic>
      <xdr:nvPicPr>
        <xdr:cNvPr id="5" name="Picture 4">
          <a:extLst>
            <a:ext uri="{FF2B5EF4-FFF2-40B4-BE49-F238E27FC236}">
              <a16:creationId xmlns:a16="http://schemas.microsoft.com/office/drawing/2014/main" id="{D56EBBEC-6E31-4B2E-A717-5BE740371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102527100"/>
          <a:ext cx="5828571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66667" cy="3990476"/>
    <xdr:pic>
      <xdr:nvPicPr>
        <xdr:cNvPr id="6" name="Picture 5">
          <a:extLst>
            <a:ext uri="{FF2B5EF4-FFF2-40B4-BE49-F238E27FC236}">
              <a16:creationId xmlns:a16="http://schemas.microsoft.com/office/drawing/2014/main" id="{8EAAA435-7F82-449C-814C-E146F440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1085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785</xdr:row>
      <xdr:rowOff>0</xdr:rowOff>
    </xdr:from>
    <xdr:to>
      <xdr:col>36</xdr:col>
      <xdr:colOff>161143</xdr:colOff>
      <xdr:row>814</xdr:row>
      <xdr:rowOff>113595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D68073-556C-4465-B7A5-61A492238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1912500"/>
          <a:ext cx="6257143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189714</xdr:colOff>
      <xdr:row>986</xdr:row>
      <xdr:rowOff>189786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9FAA9E-9963-4C9C-BC94-F98577144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7630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967</xdr:row>
      <xdr:rowOff>9525</xdr:rowOff>
    </xdr:from>
    <xdr:to>
      <xdr:col>49</xdr:col>
      <xdr:colOff>37034</xdr:colOff>
      <xdr:row>995</xdr:row>
      <xdr:rowOff>132668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B6ED053-6FFF-4212-AFA4-1DC703BD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89544525"/>
          <a:ext cx="8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1027</xdr:row>
      <xdr:rowOff>66357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7163A9-D214-47AB-A405-EF93BC99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9164000"/>
          <a:ext cx="624761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904</xdr:row>
      <xdr:rowOff>0</xdr:rowOff>
    </xdr:from>
    <xdr:to>
      <xdr:col>36</xdr:col>
      <xdr:colOff>170667</xdr:colOff>
      <xdr:row>924</xdr:row>
      <xdr:rowOff>113809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C15ED7E-F203-4F08-BFBD-31A134A78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163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925</xdr:row>
      <xdr:rowOff>0</xdr:rowOff>
    </xdr:from>
    <xdr:to>
      <xdr:col>36</xdr:col>
      <xdr:colOff>180190</xdr:colOff>
      <xdr:row>942</xdr:row>
      <xdr:rowOff>9119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900C563-E6B0-4D85-9C5C-8C8DAF1DA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2115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36</xdr:col>
      <xdr:colOff>170667</xdr:colOff>
      <xdr:row>190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6E99FA-0538-4F21-B5A3-F1CEBC5C3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48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23</xdr:col>
      <xdr:colOff>170976</xdr:colOff>
      <xdr:row>1068</xdr:row>
      <xdr:rowOff>190286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978771A-862A-4A98-840E-5C647B77A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3454000"/>
          <a:ext cx="3790476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1032</xdr:row>
      <xdr:rowOff>0</xdr:rowOff>
    </xdr:from>
    <xdr:to>
      <xdr:col>36</xdr:col>
      <xdr:colOff>151619</xdr:colOff>
      <xdr:row>1043</xdr:row>
      <xdr:rowOff>161643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B507011-87B9-4AB6-A4F2-3283A597F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6596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160</xdr:row>
      <xdr:rowOff>0</xdr:rowOff>
    </xdr:from>
    <xdr:ext cx="6257143" cy="3466667"/>
    <xdr:pic>
      <xdr:nvPicPr>
        <xdr:cNvPr id="2" name="Picture 1">
          <a:extLst>
            <a:ext uri="{FF2B5EF4-FFF2-40B4-BE49-F238E27FC236}">
              <a16:creationId xmlns:a16="http://schemas.microsoft.com/office/drawing/2014/main" id="{FA23D071-0CED-4FCB-95E1-4B51DFE54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5074500"/>
          <a:ext cx="625714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333</xdr:row>
      <xdr:rowOff>0</xdr:rowOff>
    </xdr:from>
    <xdr:ext cx="6276190" cy="3838095"/>
    <xdr:pic>
      <xdr:nvPicPr>
        <xdr:cNvPr id="3" name="Picture 2">
          <a:extLst>
            <a:ext uri="{FF2B5EF4-FFF2-40B4-BE49-F238E27FC236}">
              <a16:creationId xmlns:a16="http://schemas.microsoft.com/office/drawing/2014/main" id="{8AF4EF2F-6A18-42E0-8B61-7C5C85321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1932500"/>
          <a:ext cx="627619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6285714" cy="4019048"/>
    <xdr:pic>
      <xdr:nvPicPr>
        <xdr:cNvPr id="4" name="Picture 3">
          <a:extLst>
            <a:ext uri="{FF2B5EF4-FFF2-40B4-BE49-F238E27FC236}">
              <a16:creationId xmlns:a16="http://schemas.microsoft.com/office/drawing/2014/main" id="{BEAFB4C4-8CC3-4759-B43C-443C80B1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0124000"/>
          <a:ext cx="6285714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523</xdr:row>
      <xdr:rowOff>0</xdr:rowOff>
    </xdr:from>
    <xdr:to>
      <xdr:col>36</xdr:col>
      <xdr:colOff>161143</xdr:colOff>
      <xdr:row>542</xdr:row>
      <xdr:rowOff>37643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081AE0-DC57-456B-B338-789F4CA6E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052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37</xdr:col>
      <xdr:colOff>8738</xdr:colOff>
      <xdr:row>584</xdr:row>
      <xdr:rowOff>75905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2CE494-6731-4641-AA27-19C80A33A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6388000"/>
          <a:ext cx="629523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36</xdr:col>
      <xdr:colOff>189714</xdr:colOff>
      <xdr:row>661</xdr:row>
      <xdr:rowOff>180262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7BCD363-70DA-4F8C-94B5-1069F712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8389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644</xdr:row>
      <xdr:rowOff>9525</xdr:rowOff>
    </xdr:from>
    <xdr:to>
      <xdr:col>53</xdr:col>
      <xdr:colOff>27419</xdr:colOff>
      <xdr:row>681</xdr:row>
      <xdr:rowOff>75311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E580FD8-ECC8-451C-928B-27292FD3B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70685025"/>
          <a:ext cx="9247619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357</xdr:row>
      <xdr:rowOff>0</xdr:rowOff>
    </xdr:from>
    <xdr:to>
      <xdr:col>38</xdr:col>
      <xdr:colOff>84905</xdr:colOff>
      <xdr:row>368</xdr:row>
      <xdr:rowOff>161643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2E81FB-1CF4-4E8F-B2A2-797593CC3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0101500"/>
          <a:ext cx="6561905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189714</xdr:colOff>
      <xdr:row>214</xdr:row>
      <xdr:rowOff>85405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F2C91C8-E521-48C3-9645-A1A44F503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2905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36</xdr:col>
      <xdr:colOff>161143</xdr:colOff>
      <xdr:row>402</xdr:row>
      <xdr:rowOff>66357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9D23B5-942A-498B-B7FD-458CDF7C4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6197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36</xdr:col>
      <xdr:colOff>180190</xdr:colOff>
      <xdr:row>487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E388191-972E-42B3-82AB-007CA5900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85800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702</xdr:row>
      <xdr:rowOff>0</xdr:rowOff>
    </xdr:from>
    <xdr:to>
      <xdr:col>36</xdr:col>
      <xdr:colOff>180190</xdr:colOff>
      <xdr:row>715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2CFBB1-CA1F-4646-9A45-1F49BE121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40130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759</xdr:row>
      <xdr:rowOff>0</xdr:rowOff>
    </xdr:from>
    <xdr:ext cx="6247619" cy="5742857"/>
    <xdr:pic>
      <xdr:nvPicPr>
        <xdr:cNvPr id="19" name="Picture 18">
          <a:extLst>
            <a:ext uri="{FF2B5EF4-FFF2-40B4-BE49-F238E27FC236}">
              <a16:creationId xmlns:a16="http://schemas.microsoft.com/office/drawing/2014/main" id="{D002A466-10AD-4585-A500-B2257BEA2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771</xdr:row>
      <xdr:rowOff>161925</xdr:rowOff>
    </xdr:from>
    <xdr:ext cx="9733333" cy="7514286"/>
    <xdr:pic>
      <xdr:nvPicPr>
        <xdr:cNvPr id="20" name="Picture 19">
          <a:extLst>
            <a:ext uri="{FF2B5EF4-FFF2-40B4-BE49-F238E27FC236}">
              <a16:creationId xmlns:a16="http://schemas.microsoft.com/office/drawing/2014/main" id="{3D3CEE75-9382-44A3-8F96-145D3BFA6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13877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817</xdr:row>
      <xdr:rowOff>0</xdr:rowOff>
    </xdr:from>
    <xdr:ext cx="5400000" cy="371429"/>
    <xdr:pic>
      <xdr:nvPicPr>
        <xdr:cNvPr id="21" name="Picture 20">
          <a:extLst>
            <a:ext uri="{FF2B5EF4-FFF2-40B4-BE49-F238E27FC236}">
              <a16:creationId xmlns:a16="http://schemas.microsoft.com/office/drawing/2014/main" id="{A9388691-F683-4A83-BCBE-2AF78727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22479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843</xdr:row>
      <xdr:rowOff>0</xdr:rowOff>
    </xdr:from>
    <xdr:ext cx="6257143" cy="2523809"/>
    <xdr:pic>
      <xdr:nvPicPr>
        <xdr:cNvPr id="22" name="Picture 21">
          <a:extLst>
            <a:ext uri="{FF2B5EF4-FFF2-40B4-BE49-F238E27FC236}">
              <a16:creationId xmlns:a16="http://schemas.microsoft.com/office/drawing/2014/main" id="{DB59BBD9-E4F7-48D3-BBC6-C58B7CE1C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432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861</xdr:row>
      <xdr:rowOff>0</xdr:rowOff>
    </xdr:from>
    <xdr:ext cx="6257143" cy="5752381"/>
    <xdr:pic>
      <xdr:nvPicPr>
        <xdr:cNvPr id="23" name="Picture 22">
          <a:extLst>
            <a:ext uri="{FF2B5EF4-FFF2-40B4-BE49-F238E27FC236}">
              <a16:creationId xmlns:a16="http://schemas.microsoft.com/office/drawing/2014/main" id="{3BDA5A89-D30B-47C4-BCC1-5D56658E6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861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912</xdr:row>
      <xdr:rowOff>0</xdr:rowOff>
    </xdr:from>
    <xdr:ext cx="6247619" cy="2561905"/>
    <xdr:pic>
      <xdr:nvPicPr>
        <xdr:cNvPr id="24" name="Picture 23">
          <a:extLst>
            <a:ext uri="{FF2B5EF4-FFF2-40B4-BE49-F238E27FC236}">
              <a16:creationId xmlns:a16="http://schemas.microsoft.com/office/drawing/2014/main" id="{546A29FF-7FAF-4C40-9334-6E5BBF90A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930</xdr:row>
      <xdr:rowOff>0</xdr:rowOff>
    </xdr:from>
    <xdr:ext cx="6257143" cy="2057143"/>
    <xdr:pic>
      <xdr:nvPicPr>
        <xdr:cNvPr id="25" name="Picture 24">
          <a:extLst>
            <a:ext uri="{FF2B5EF4-FFF2-40B4-BE49-F238E27FC236}">
              <a16:creationId xmlns:a16="http://schemas.microsoft.com/office/drawing/2014/main" id="{9DC721AA-3554-478B-8D34-5A9650802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1004</xdr:row>
      <xdr:rowOff>0</xdr:rowOff>
    </xdr:from>
    <xdr:to>
      <xdr:col>36</xdr:col>
      <xdr:colOff>170667</xdr:colOff>
      <xdr:row>1029</xdr:row>
      <xdr:rowOff>47024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AB8C1E0-4FFD-4FDE-BFF0-E336F81F9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7924500"/>
          <a:ext cx="6266667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1032</xdr:row>
      <xdr:rowOff>0</xdr:rowOff>
    </xdr:from>
    <xdr:to>
      <xdr:col>36</xdr:col>
      <xdr:colOff>170667</xdr:colOff>
      <xdr:row>1047</xdr:row>
      <xdr:rowOff>113929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EFF734F-E2A7-4D11-AE4D-3D927211B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32585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36</xdr:col>
      <xdr:colOff>161143</xdr:colOff>
      <xdr:row>1080</xdr:row>
      <xdr:rowOff>37381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05267B-9CC3-4858-93C7-C45E9A23B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6687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1060</xdr:row>
      <xdr:rowOff>57150</xdr:rowOff>
    </xdr:from>
    <xdr:to>
      <xdr:col>49</xdr:col>
      <xdr:colOff>8461</xdr:colOff>
      <xdr:row>1092</xdr:row>
      <xdr:rowOff>46864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50EF4E-842E-4831-91AB-D2AE74F76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168649650"/>
          <a:ext cx="8514286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1098</xdr:row>
      <xdr:rowOff>0</xdr:rowOff>
    </xdr:from>
    <xdr:to>
      <xdr:col>36</xdr:col>
      <xdr:colOff>189714</xdr:colOff>
      <xdr:row>1111</xdr:row>
      <xdr:rowOff>133024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02C3001-609D-4555-A4DB-16E39ED40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831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1106</xdr:row>
      <xdr:rowOff>180975</xdr:rowOff>
    </xdr:from>
    <xdr:to>
      <xdr:col>53</xdr:col>
      <xdr:colOff>151227</xdr:colOff>
      <xdr:row>1109</xdr:row>
      <xdr:rowOff>95189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A0FC0EE-3AFF-4CFF-9DCE-1EE433B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177536475"/>
          <a:ext cx="9380952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1117</xdr:row>
      <xdr:rowOff>0</xdr:rowOff>
    </xdr:from>
    <xdr:to>
      <xdr:col>36</xdr:col>
      <xdr:colOff>189714</xdr:colOff>
      <xdr:row>1143</xdr:row>
      <xdr:rowOff>94619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9749FD-06A7-4876-981E-12344CC02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451000"/>
          <a:ext cx="6285714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36</xdr:col>
      <xdr:colOff>170667</xdr:colOff>
      <xdr:row>419</xdr:row>
      <xdr:rowOff>114000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9D64B33-7C3F-4A91-9FD2-E7D2ADD0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626500"/>
          <a:ext cx="6266667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37</xdr:col>
      <xdr:colOff>8738</xdr:colOff>
      <xdr:row>504</xdr:row>
      <xdr:rowOff>75905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8DB437-2B7D-44FB-AA5D-C1392073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819000"/>
          <a:ext cx="6295238" cy="2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36</xdr:col>
      <xdr:colOff>180190</xdr:colOff>
      <xdr:row>230</xdr:row>
      <xdr:rowOff>142595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E2E6479-A62D-4FAE-9F4B-FC060487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17195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36</xdr:col>
      <xdr:colOff>170667</xdr:colOff>
      <xdr:row>599</xdr:row>
      <xdr:rowOff>28333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4C6163-67FC-419C-B2E7-37A008306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79170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36</xdr:col>
      <xdr:colOff>151619</xdr:colOff>
      <xdr:row>731</xdr:row>
      <xdr:rowOff>114024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4C8DA7-4F2C-4489-9338-B8945FAE1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2872500"/>
          <a:ext cx="6247619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52</xdr:col>
      <xdr:colOff>151238</xdr:colOff>
      <xdr:row>268</xdr:row>
      <xdr:rowOff>132500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431CF82-C39A-45AC-9BE4-EAC77B986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4386500"/>
          <a:ext cx="9295238" cy="6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53</xdr:col>
      <xdr:colOff>55976</xdr:colOff>
      <xdr:row>295</xdr:row>
      <xdr:rowOff>85095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A404FCA-771F-4AD0-ABF0-156C7DC72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1244500"/>
          <a:ext cx="9390476" cy="50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52381"/>
    <xdr:pic>
      <xdr:nvPicPr>
        <xdr:cNvPr id="2" name="Picture 1">
          <a:extLst>
            <a:ext uri="{FF2B5EF4-FFF2-40B4-BE49-F238E27FC236}">
              <a16:creationId xmlns:a16="http://schemas.microsoft.com/office/drawing/2014/main" id="{9069ADE8-9FB6-465D-BA44-58B9980E6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75</xdr:row>
      <xdr:rowOff>28575</xdr:rowOff>
    </xdr:from>
    <xdr:ext cx="8495238" cy="5466667"/>
    <xdr:pic>
      <xdr:nvPicPr>
        <xdr:cNvPr id="3" name="Picture 2">
          <a:extLst>
            <a:ext uri="{FF2B5EF4-FFF2-40B4-BE49-F238E27FC236}">
              <a16:creationId xmlns:a16="http://schemas.microsoft.com/office/drawing/2014/main" id="{639BB48D-D2DA-436B-9DB4-B674B73D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14316075"/>
          <a:ext cx="849523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2590476"/>
    <xdr:pic>
      <xdr:nvPicPr>
        <xdr:cNvPr id="4" name="Picture 3">
          <a:extLst>
            <a:ext uri="{FF2B5EF4-FFF2-40B4-BE49-F238E27FC236}">
              <a16:creationId xmlns:a16="http://schemas.microsoft.com/office/drawing/2014/main" id="{2D18C5FE-2911-42CF-B2AC-5B56CB791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12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143</xdr:row>
      <xdr:rowOff>0</xdr:rowOff>
    </xdr:from>
    <xdr:to>
      <xdr:col>36</xdr:col>
      <xdr:colOff>180190</xdr:colOff>
      <xdr:row>159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4EEACD-6176-4F0D-BF9A-AF62C92CB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241500"/>
          <a:ext cx="6276190" cy="3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161143</xdr:colOff>
      <xdr:row>203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BE139A-18B1-49AB-BF11-B3C5F794A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314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161143</xdr:colOff>
      <xdr:row>222</xdr:row>
      <xdr:rowOff>9119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0D4458-35F3-4E73-BCFF-6FBBAE92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9052500"/>
          <a:ext cx="6257143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</xdr:row>
      <xdr:rowOff>0</xdr:rowOff>
    </xdr:from>
    <xdr:ext cx="6276190" cy="3657143"/>
    <xdr:pic>
      <xdr:nvPicPr>
        <xdr:cNvPr id="16" name="Picture 15">
          <a:extLst>
            <a:ext uri="{FF2B5EF4-FFF2-40B4-BE49-F238E27FC236}">
              <a16:creationId xmlns:a16="http://schemas.microsoft.com/office/drawing/2014/main" id="{F8B5B68B-61A4-4FF5-945F-3D572F77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8740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2428571"/>
    <xdr:pic>
      <xdr:nvPicPr>
        <xdr:cNvPr id="17" name="Picture 16">
          <a:extLst>
            <a:ext uri="{FF2B5EF4-FFF2-40B4-BE49-F238E27FC236}">
              <a16:creationId xmlns:a16="http://schemas.microsoft.com/office/drawing/2014/main" id="{96E49768-A717-491F-9A13-CE622EF45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637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66667" cy="2600000"/>
    <xdr:pic>
      <xdr:nvPicPr>
        <xdr:cNvPr id="18" name="Picture 17">
          <a:extLst>
            <a:ext uri="{FF2B5EF4-FFF2-40B4-BE49-F238E27FC236}">
              <a16:creationId xmlns:a16="http://schemas.microsoft.com/office/drawing/2014/main" id="{2792E7BF-5816-43F3-9F8B-0CABF9AC5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66850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318</xdr:row>
      <xdr:rowOff>0</xdr:rowOff>
    </xdr:from>
    <xdr:ext cx="6266667" cy="2123810"/>
    <xdr:pic>
      <xdr:nvPicPr>
        <xdr:cNvPr id="19" name="Picture 18">
          <a:extLst>
            <a:ext uri="{FF2B5EF4-FFF2-40B4-BE49-F238E27FC236}">
              <a16:creationId xmlns:a16="http://schemas.microsoft.com/office/drawing/2014/main" id="{E70E61D4-215A-4166-B19D-D472CDF6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114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134625</xdr:colOff>
      <xdr:row>7</xdr:row>
      <xdr:rowOff>125961</xdr:rowOff>
    </xdr:from>
    <xdr:to>
      <xdr:col>40</xdr:col>
      <xdr:colOff>180974</xdr:colOff>
      <xdr:row>13</xdr:row>
      <xdr:rowOff>74062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1E34561-B861-400D-A6BE-456796BED5E2}"/>
            </a:ext>
          </a:extLst>
        </xdr:cNvPr>
        <xdr:cNvSpPr/>
      </xdr:nvSpPr>
      <xdr:spPr>
        <a:xfrm>
          <a:off x="2992125" y="1459461"/>
          <a:ext cx="4808849" cy="1091101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600" b="1">
              <a:solidFill>
                <a:srgbClr val="FFFFFF"/>
              </a:solidFill>
              <a:latin typeface="+mn-lt"/>
            </a:rPr>
            <a:t>HOLIDAY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263</xdr:row>
      <xdr:rowOff>0</xdr:rowOff>
    </xdr:from>
    <xdr:to>
      <xdr:col>36</xdr:col>
      <xdr:colOff>161143</xdr:colOff>
      <xdr:row>293</xdr:row>
      <xdr:rowOff>27857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C932EA-2F25-435A-938F-A3D69F96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6101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435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988467-66D5-4381-96A3-3C275EB25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657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170667</xdr:colOff>
      <xdr:row>529</xdr:row>
      <xdr:rowOff>189786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4CE2FA-7CEB-4F2E-966A-CD497B28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591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170667</xdr:colOff>
      <xdr:row>312</xdr:row>
      <xdr:rowOff>132952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98C367-4512-4F4F-8EDE-2DCD81805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387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171450</xdr:colOff>
      <xdr:row>306</xdr:row>
      <xdr:rowOff>9525</xdr:rowOff>
    </xdr:from>
    <xdr:to>
      <xdr:col>32</xdr:col>
      <xdr:colOff>85259</xdr:colOff>
      <xdr:row>311</xdr:row>
      <xdr:rowOff>123692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DDFABA-A66B-4669-8A32-5EB97A932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57450" y="54302025"/>
          <a:ext cx="3723809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8738</xdr:colOff>
      <xdr:row>332</xdr:row>
      <xdr:rowOff>114024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D7800F-26B4-434F-9D3B-A3FD73705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150000"/>
          <a:ext cx="6295238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36</xdr:col>
      <xdr:colOff>180190</xdr:colOff>
      <xdr:row>550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B0CBAA7-7504-44C6-B147-3BB2864B9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1525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123825</xdr:colOff>
      <xdr:row>548</xdr:row>
      <xdr:rowOff>47625</xdr:rowOff>
    </xdr:from>
    <xdr:to>
      <xdr:col>35</xdr:col>
      <xdr:colOff>104182</xdr:colOff>
      <xdr:row>550</xdr:row>
      <xdr:rowOff>95196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A31C3A-A43D-4A46-920E-709F902C2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28825" y="80057625"/>
          <a:ext cx="474285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180190</xdr:colOff>
      <xdr:row>587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D544C87-24F9-49E8-B2F1-5D7F0E46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1724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36</xdr:col>
      <xdr:colOff>161143</xdr:colOff>
      <xdr:row>450</xdr:row>
      <xdr:rowOff>28357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4365AC0-DC9B-4A86-BA72-1D199C571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8199000"/>
          <a:ext cx="625714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36</xdr:col>
      <xdr:colOff>180190</xdr:colOff>
      <xdr:row>460</xdr:row>
      <xdr:rowOff>47405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B8C8814-D2E6-4EC5-801E-21E4F0EE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0104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36</xdr:col>
      <xdr:colOff>170667</xdr:colOff>
      <xdr:row>472</xdr:row>
      <xdr:rowOff>18786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4C203F2-80F4-488A-8A06-691C3A5BA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20090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36</xdr:col>
      <xdr:colOff>180190</xdr:colOff>
      <xdr:row>486</xdr:row>
      <xdr:rowOff>133024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FCD133F-3D81-454E-A17C-F5F10B515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4295000"/>
          <a:ext cx="627619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36</xdr:col>
      <xdr:colOff>161143</xdr:colOff>
      <xdr:row>606</xdr:row>
      <xdr:rowOff>37762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3E5E15A-6FE7-4B81-A11E-BDB874B21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964500"/>
          <a:ext cx="6257143" cy="27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57</xdr:col>
      <xdr:colOff>189214</xdr:colOff>
      <xdr:row>369</xdr:row>
      <xdr:rowOff>189667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B0335DF-E0D4-4338-8E88-2E85C545D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3817500"/>
          <a:ext cx="10285714" cy="66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151619</xdr:colOff>
      <xdr:row>384</xdr:row>
      <xdr:rowOff>94976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D28D1D8-295C-4D88-9765-35021F636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1056500"/>
          <a:ext cx="6247619" cy="21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3295238"/>
    <xdr:pic>
      <xdr:nvPicPr>
        <xdr:cNvPr id="2" name="Picture 1">
          <a:extLst>
            <a:ext uri="{FF2B5EF4-FFF2-40B4-BE49-F238E27FC236}">
              <a16:creationId xmlns:a16="http://schemas.microsoft.com/office/drawing/2014/main" id="{E405BAC7-0287-4AF9-9FCB-00EC58431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250500"/>
          <a:ext cx="6276190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257143" cy="3485714"/>
    <xdr:pic>
      <xdr:nvPicPr>
        <xdr:cNvPr id="3" name="Picture 2">
          <a:extLst>
            <a:ext uri="{FF2B5EF4-FFF2-40B4-BE49-F238E27FC236}">
              <a16:creationId xmlns:a16="http://schemas.microsoft.com/office/drawing/2014/main" id="{80AFADFA-8A01-4382-878F-F283F5E8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489500"/>
          <a:ext cx="6257143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355</xdr:row>
      <xdr:rowOff>0</xdr:rowOff>
    </xdr:from>
    <xdr:to>
      <xdr:col>36</xdr:col>
      <xdr:colOff>180190</xdr:colOff>
      <xdr:row>377</xdr:row>
      <xdr:rowOff>189952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04E6A7-1B1E-460D-9247-F76E9787A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1719500"/>
          <a:ext cx="6276190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180190</xdr:colOff>
      <xdr:row>424</xdr:row>
      <xdr:rowOff>123524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9DB023-2F41-4271-8B0A-4C3439C72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6101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40</xdr:col>
      <xdr:colOff>18190</xdr:colOff>
      <xdr:row>470</xdr:row>
      <xdr:rowOff>113952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ADDBFE-D146-40A1-B41C-0D05539E4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387500"/>
          <a:ext cx="687619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19</xdr:col>
      <xdr:colOff>85357</xdr:colOff>
      <xdr:row>454</xdr:row>
      <xdr:rowOff>180786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849384-8AE9-464C-BCE7-E6A7ED25D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387500"/>
          <a:ext cx="2942857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76200</xdr:colOff>
      <xdr:row>94</xdr:row>
      <xdr:rowOff>57150</xdr:rowOff>
    </xdr:from>
    <xdr:to>
      <xdr:col>63</xdr:col>
      <xdr:colOff>94581</xdr:colOff>
      <xdr:row>117</xdr:row>
      <xdr:rowOff>56602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A392F9-BC90-4CEF-9390-D8AF753B0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3700" y="17964150"/>
          <a:ext cx="5352381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157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467159-EF4D-49FE-9BDF-FBE871433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6225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36</xdr:col>
      <xdr:colOff>180190</xdr:colOff>
      <xdr:row>170</xdr:row>
      <xdr:rowOff>18762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AD6EA9-6F5F-424D-BFA6-505B9CF98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099000"/>
          <a:ext cx="6276190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492</xdr:row>
      <xdr:rowOff>0</xdr:rowOff>
    </xdr:from>
    <xdr:ext cx="6276190" cy="5704762"/>
    <xdr:pic>
      <xdr:nvPicPr>
        <xdr:cNvPr id="13" name="Picture 12">
          <a:extLst>
            <a:ext uri="{FF2B5EF4-FFF2-40B4-BE49-F238E27FC236}">
              <a16:creationId xmlns:a16="http://schemas.microsoft.com/office/drawing/2014/main" id="{4EBC09A1-2204-45D3-8389-E9613D776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29</xdr:col>
      <xdr:colOff>171450</xdr:colOff>
      <xdr:row>220</xdr:row>
      <xdr:rowOff>123825</xdr:rowOff>
    </xdr:from>
    <xdr:to>
      <xdr:col>60</xdr:col>
      <xdr:colOff>18331</xdr:colOff>
      <xdr:row>230</xdr:row>
      <xdr:rowOff>161682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78A8AC-BFDC-48C6-879C-C9F7AA8D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95950" y="35937825"/>
          <a:ext cx="5752381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36</xdr:col>
      <xdr:colOff>180190</xdr:colOff>
      <xdr:row>301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7D073F-1D55-40BB-A8BF-A9B6852C3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89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36</xdr:col>
      <xdr:colOff>180190</xdr:colOff>
      <xdr:row>314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60E76F-1A3E-444E-B7D7-BB0258ACC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1625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541</xdr:row>
      <xdr:rowOff>94905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B75BD47-461F-49FD-8D0E-C8945392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725500"/>
          <a:ext cx="626666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501</xdr:row>
      <xdr:rowOff>133350</xdr:rowOff>
    </xdr:from>
    <xdr:to>
      <xdr:col>89</xdr:col>
      <xdr:colOff>84428</xdr:colOff>
      <xdr:row>520</xdr:row>
      <xdr:rowOff>170993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6E53A48-BADD-4068-88E8-311BAD505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0" y="84905850"/>
          <a:ext cx="10371428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542</xdr:row>
      <xdr:rowOff>0</xdr:rowOff>
    </xdr:from>
    <xdr:to>
      <xdr:col>65</xdr:col>
      <xdr:colOff>27595</xdr:colOff>
      <xdr:row>551</xdr:row>
      <xdr:rowOff>104548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305E3B-4872-42F8-B49E-D77BCE36A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92583000"/>
          <a:ext cx="7838095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161143</xdr:colOff>
      <xdr:row>593</xdr:row>
      <xdr:rowOff>56452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BE8CFD7-C5F7-4B17-A866-83E98BFB8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774000"/>
          <a:ext cx="6257143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170667</xdr:colOff>
      <xdr:row>615</xdr:row>
      <xdr:rowOff>161452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D32359-4CAA-4F98-98F3-346C18003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604</xdr:row>
      <xdr:rowOff>133350</xdr:rowOff>
    </xdr:from>
    <xdr:to>
      <xdr:col>58</xdr:col>
      <xdr:colOff>113139</xdr:colOff>
      <xdr:row>616</xdr:row>
      <xdr:rowOff>142588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792E6A8-22CA-4191-AAE4-AA7FA9B97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6425" y="104527350"/>
          <a:ext cx="9285714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161143</xdr:colOff>
      <xdr:row>637</xdr:row>
      <xdr:rowOff>18619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A2F3618-8213-4B57-8310-BA842722F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7919500"/>
          <a:ext cx="62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867</xdr:row>
      <xdr:rowOff>0</xdr:rowOff>
    </xdr:from>
    <xdr:to>
      <xdr:col>36</xdr:col>
      <xdr:colOff>180190</xdr:colOff>
      <xdr:row>896</xdr:row>
      <xdr:rowOff>161214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5D2401F-2391-4484-9ABC-572916E46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51635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189714</xdr:colOff>
      <xdr:row>436</xdr:row>
      <xdr:rowOff>9262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9D52B20-3697-4C0D-AD00-4EBA5D2D5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0962500"/>
          <a:ext cx="6285714" cy="2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36</xdr:col>
      <xdr:colOff>142095</xdr:colOff>
      <xdr:row>185</xdr:row>
      <xdr:rowOff>28333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70E64A-560E-4436-B0CA-3273D4D96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3337500"/>
          <a:ext cx="6238095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151619</xdr:colOff>
      <xdr:row>328</xdr:row>
      <xdr:rowOff>190262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C74805B-1396-4358-9C98-C1B1E0FE4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0769500"/>
          <a:ext cx="6247619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5533333"/>
    <xdr:pic>
      <xdr:nvPicPr>
        <xdr:cNvPr id="2" name="Picture 1">
          <a:extLst>
            <a:ext uri="{FF2B5EF4-FFF2-40B4-BE49-F238E27FC236}">
              <a16:creationId xmlns:a16="http://schemas.microsoft.com/office/drawing/2014/main" id="{B7FD9707-5801-4A5D-9857-FA6A2BC6F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8740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</xdr:row>
      <xdr:rowOff>0</xdr:rowOff>
    </xdr:from>
    <xdr:ext cx="7733333" cy="4914286"/>
    <xdr:pic>
      <xdr:nvPicPr>
        <xdr:cNvPr id="3" name="Picture 2">
          <a:extLst>
            <a:ext uri="{FF2B5EF4-FFF2-40B4-BE49-F238E27FC236}">
              <a16:creationId xmlns:a16="http://schemas.microsoft.com/office/drawing/2014/main" id="{CE0FF96F-E2D3-4F77-ABC8-5EB45F1B4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1160500"/>
          <a:ext cx="7733333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142</xdr:row>
      <xdr:rowOff>0</xdr:rowOff>
    </xdr:from>
    <xdr:to>
      <xdr:col>36</xdr:col>
      <xdr:colOff>170667</xdr:colOff>
      <xdr:row>156</xdr:row>
      <xdr:rowOff>66333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19130F-4A94-4E05-A363-F8EE69074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051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37</xdr:col>
      <xdr:colOff>8738</xdr:colOff>
      <xdr:row>227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1ADBE9-35FA-4748-819A-5217AD97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243500"/>
          <a:ext cx="6295238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36</xdr:col>
      <xdr:colOff>180190</xdr:colOff>
      <xdr:row>250</xdr:row>
      <xdr:rowOff>28190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A30E97-97E6-4F8F-AEDE-B508785A0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0292000"/>
          <a:ext cx="6276190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243</xdr:row>
      <xdr:rowOff>171450</xdr:rowOff>
    </xdr:from>
    <xdr:to>
      <xdr:col>48</xdr:col>
      <xdr:colOff>75165</xdr:colOff>
      <xdr:row>247</xdr:row>
      <xdr:rowOff>114212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7FEBD4-3861-4820-9918-3B1D3DE24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975" y="52177950"/>
          <a:ext cx="8276190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287</xdr:row>
      <xdr:rowOff>27857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8E207D0-BED9-47BD-91C0-857FBFFA9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467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52</xdr:col>
      <xdr:colOff>170286</xdr:colOff>
      <xdr:row>334</xdr:row>
      <xdr:rowOff>123714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618680-1F12-44AF-B34A-FB8CF65CC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3055500"/>
          <a:ext cx="9314286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151619</xdr:colOff>
      <xdr:row>303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EA4281-5976-4F64-A14F-4207E1F5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0579000"/>
          <a:ext cx="6247619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61</xdr:col>
      <xdr:colOff>131976</xdr:colOff>
      <xdr:row>354</xdr:row>
      <xdr:rowOff>94905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684D4D-4B12-48C9-9972-FF4BDBD78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0294500"/>
          <a:ext cx="10990476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61</xdr:col>
      <xdr:colOff>160547</xdr:colOff>
      <xdr:row>368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1C7747-9243-444E-8D3C-9F303C773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152000"/>
          <a:ext cx="1101904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61</xdr:col>
      <xdr:colOff>112928</xdr:colOff>
      <xdr:row>382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F058F13-4E2F-4F20-8C40-2E2525E46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819000"/>
          <a:ext cx="1097142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36</xdr:col>
      <xdr:colOff>180190</xdr:colOff>
      <xdr:row>169</xdr:row>
      <xdr:rowOff>142571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C94CC39-EBF9-485F-A5EF-2C62C2805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9908500"/>
          <a:ext cx="6276190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590476"/>
    <xdr:pic>
      <xdr:nvPicPr>
        <xdr:cNvPr id="2" name="Picture 1">
          <a:extLst>
            <a:ext uri="{FF2B5EF4-FFF2-40B4-BE49-F238E27FC236}">
              <a16:creationId xmlns:a16="http://schemas.microsoft.com/office/drawing/2014/main" id="{39C7D006-55AA-4403-94AC-4C0B3D9FF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1545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266667" cy="1876190"/>
    <xdr:pic>
      <xdr:nvPicPr>
        <xdr:cNvPr id="3" name="Picture 2">
          <a:extLst>
            <a:ext uri="{FF2B5EF4-FFF2-40B4-BE49-F238E27FC236}">
              <a16:creationId xmlns:a16="http://schemas.microsoft.com/office/drawing/2014/main" id="{181BF7F5-FC9D-4C98-8CCE-8E5C63ECB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8869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247619" cy="2257143"/>
    <xdr:pic>
      <xdr:nvPicPr>
        <xdr:cNvPr id="4" name="Picture 3">
          <a:extLst>
            <a:ext uri="{FF2B5EF4-FFF2-40B4-BE49-F238E27FC236}">
              <a16:creationId xmlns:a16="http://schemas.microsoft.com/office/drawing/2014/main" id="{0A6F58D1-F71C-48D0-8640-DF8346ABB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0965000"/>
          <a:ext cx="6247619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</xdr:row>
      <xdr:rowOff>0</xdr:rowOff>
    </xdr:from>
    <xdr:ext cx="6266667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36D3053A-4479-406D-872C-F863F892A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3441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</xdr:row>
      <xdr:rowOff>0</xdr:rowOff>
    </xdr:from>
    <xdr:ext cx="6276190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F0D34CBD-77AB-4A96-80DC-90F76A29F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5537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38095" cy="5752381"/>
    <xdr:pic>
      <xdr:nvPicPr>
        <xdr:cNvPr id="7" name="Picture 6">
          <a:extLst>
            <a:ext uri="{FF2B5EF4-FFF2-40B4-BE49-F238E27FC236}">
              <a16:creationId xmlns:a16="http://schemas.microsoft.com/office/drawing/2014/main" id="{66D715F0-DB1E-4518-8670-6221B6D73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537500"/>
          <a:ext cx="6238095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160</xdr:row>
      <xdr:rowOff>47625</xdr:rowOff>
    </xdr:from>
    <xdr:ext cx="8514286" cy="6095238"/>
    <xdr:pic>
      <xdr:nvPicPr>
        <xdr:cNvPr id="8" name="Picture 7">
          <a:extLst>
            <a:ext uri="{FF2B5EF4-FFF2-40B4-BE49-F238E27FC236}">
              <a16:creationId xmlns:a16="http://schemas.microsoft.com/office/drawing/2014/main" id="{700F751D-846D-4198-BA86-C7D6250D8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111871125"/>
          <a:ext cx="851428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30</xdr:col>
      <xdr:colOff>133350</xdr:colOff>
      <xdr:row>75</xdr:row>
      <xdr:rowOff>114300</xdr:rowOff>
    </xdr:from>
    <xdr:ext cx="10980952" cy="4466667"/>
    <xdr:pic>
      <xdr:nvPicPr>
        <xdr:cNvPr id="9" name="Picture 8">
          <a:extLst>
            <a:ext uri="{FF2B5EF4-FFF2-40B4-BE49-F238E27FC236}">
              <a16:creationId xmlns:a16="http://schemas.microsoft.com/office/drawing/2014/main" id="{AE5DE481-8747-4BBC-BC5C-6AB46677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48350" y="95745300"/>
          <a:ext cx="10980952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36</xdr:col>
      <xdr:colOff>161143</xdr:colOff>
      <xdr:row>220</xdr:row>
      <xdr:rowOff>85381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073291C-4C90-41C3-9428-2AB35D28E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9243000"/>
          <a:ext cx="6257143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276</xdr:row>
      <xdr:rowOff>0</xdr:rowOff>
    </xdr:from>
    <xdr:ext cx="6266667" cy="5514286"/>
    <xdr:pic>
      <xdr:nvPicPr>
        <xdr:cNvPr id="11" name="Picture 10">
          <a:extLst>
            <a:ext uri="{FF2B5EF4-FFF2-40B4-BE49-F238E27FC236}">
              <a16:creationId xmlns:a16="http://schemas.microsoft.com/office/drawing/2014/main" id="{AE44585F-9B15-4E31-88DC-8F9ADFA76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628500"/>
          <a:ext cx="626666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3257143" cy="1104762"/>
    <xdr:pic>
      <xdr:nvPicPr>
        <xdr:cNvPr id="12" name="Picture 11">
          <a:extLst>
            <a:ext uri="{FF2B5EF4-FFF2-40B4-BE49-F238E27FC236}">
              <a16:creationId xmlns:a16="http://schemas.microsoft.com/office/drawing/2014/main" id="{587DE629-A043-4253-9281-C6D16011D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1343500"/>
          <a:ext cx="3257143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38095" cy="2057143"/>
    <xdr:pic>
      <xdr:nvPicPr>
        <xdr:cNvPr id="13" name="Picture 12">
          <a:extLst>
            <a:ext uri="{FF2B5EF4-FFF2-40B4-BE49-F238E27FC236}">
              <a16:creationId xmlns:a16="http://schemas.microsoft.com/office/drawing/2014/main" id="{62D9DCA9-0F5B-4196-BE4D-8E6EB3C3C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4391500"/>
          <a:ext cx="623809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334</xdr:row>
      <xdr:rowOff>0</xdr:rowOff>
    </xdr:from>
    <xdr:ext cx="3171429" cy="1114286"/>
    <xdr:pic>
      <xdr:nvPicPr>
        <xdr:cNvPr id="14" name="Picture 13">
          <a:extLst>
            <a:ext uri="{FF2B5EF4-FFF2-40B4-BE49-F238E27FC236}">
              <a16:creationId xmlns:a16="http://schemas.microsoft.com/office/drawing/2014/main" id="{1725809B-392F-44B1-A2DD-F6395BF8B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6677500"/>
          <a:ext cx="3171429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4400000"/>
    <xdr:pic>
      <xdr:nvPicPr>
        <xdr:cNvPr id="15" name="Picture 14">
          <a:extLst>
            <a:ext uri="{FF2B5EF4-FFF2-40B4-BE49-F238E27FC236}">
              <a16:creationId xmlns:a16="http://schemas.microsoft.com/office/drawing/2014/main" id="{BABDA569-D71A-4A50-BC83-140B68C1E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393000"/>
          <a:ext cx="6247619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221</xdr:row>
      <xdr:rowOff>0</xdr:rowOff>
    </xdr:from>
    <xdr:to>
      <xdr:col>36</xdr:col>
      <xdr:colOff>161143</xdr:colOff>
      <xdr:row>247</xdr:row>
      <xdr:rowOff>85095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953EC6A-4FC6-42EF-A9F4-EC1D23224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2100500"/>
          <a:ext cx="6257143" cy="5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374</xdr:row>
      <xdr:rowOff>170762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42B6C34-3D64-4623-B2A7-DE6E6D5B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5913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161143</xdr:colOff>
      <xdr:row>389</xdr:row>
      <xdr:rowOff>152167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53D081F-948E-4D10-ADB4-34C96C4E1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2390000"/>
          <a:ext cx="625714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36</xdr:col>
      <xdr:colOff>170667</xdr:colOff>
      <xdr:row>678</xdr:row>
      <xdr:rowOff>161452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6CB6489-B8DF-4CED-B0DF-F2D3DCB2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73455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8738</xdr:colOff>
      <xdr:row>432</xdr:row>
      <xdr:rowOff>75881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687EF0B-CC11-4D50-AB16-CCFF6A902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9819500"/>
          <a:ext cx="62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36</xdr:col>
      <xdr:colOff>161143</xdr:colOff>
      <xdr:row>445</xdr:row>
      <xdr:rowOff>161619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305A539-9699-4312-9540-94093ABFE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2486500"/>
          <a:ext cx="6257143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540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796EC46-C43D-4009-906F-B2E7AF1BC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0393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36</xdr:col>
      <xdr:colOff>189714</xdr:colOff>
      <xdr:row>552</xdr:row>
      <xdr:rowOff>180690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00ECB1-681D-43C8-B212-FC89EC39B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3060500"/>
          <a:ext cx="6285714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36</xdr:col>
      <xdr:colOff>180190</xdr:colOff>
      <xdr:row>797</xdr:row>
      <xdr:rowOff>104286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244795F-FB92-4A09-A958-D2866747A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2778500"/>
          <a:ext cx="6276190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36</xdr:col>
      <xdr:colOff>170667</xdr:colOff>
      <xdr:row>895</xdr:row>
      <xdr:rowOff>95024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8811714-9624-4D83-8082-7412FD9ED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0589000"/>
          <a:ext cx="626666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170667</xdr:colOff>
      <xdr:row>910</xdr:row>
      <xdr:rowOff>180667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B424E3F-F75E-4988-B2A8-895B445B4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6685000"/>
          <a:ext cx="6266667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189714</xdr:colOff>
      <xdr:row>733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6FBE8A6-2248-48BA-9E77-1A938D343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87780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36</xdr:col>
      <xdr:colOff>180190</xdr:colOff>
      <xdr:row>838</xdr:row>
      <xdr:rowOff>94929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9E5E799-4B6D-4785-B4E6-3D5AD3EB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63040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161143</xdr:colOff>
      <xdr:row>921</xdr:row>
      <xdr:rowOff>9310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111383-BE7D-4FBE-A5A8-66BE1262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6116000"/>
          <a:ext cx="6257143" cy="17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36</xdr:col>
      <xdr:colOff>151619</xdr:colOff>
      <xdr:row>856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1D3344B-E765-49E9-A011-281112D41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8305500"/>
          <a:ext cx="6247619" cy="25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36</xdr:col>
      <xdr:colOff>180190</xdr:colOff>
      <xdr:row>748</xdr:row>
      <xdr:rowOff>18810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E311A9E-B9BE-4853-BFE4-7B244496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0589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426</xdr:row>
      <xdr:rowOff>0</xdr:rowOff>
    </xdr:from>
    <xdr:ext cx="6266667" cy="3514286"/>
    <xdr:pic>
      <xdr:nvPicPr>
        <xdr:cNvPr id="13" name="Picture 12">
          <a:extLst>
            <a:ext uri="{FF2B5EF4-FFF2-40B4-BE49-F238E27FC236}">
              <a16:creationId xmlns:a16="http://schemas.microsoft.com/office/drawing/2014/main" id="{A753C429-3895-4A1C-84F7-848F41446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069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A8A3D5E-3B3C-45DB-8802-E039D2E33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85825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151619</xdr:colOff>
      <xdr:row>650</xdr:row>
      <xdr:rowOff>9190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0E68C4C-04CC-4023-A35D-D4392099B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060000"/>
          <a:ext cx="624761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645</xdr:row>
      <xdr:rowOff>161925</xdr:rowOff>
    </xdr:from>
    <xdr:to>
      <xdr:col>52</xdr:col>
      <xdr:colOff>27548</xdr:colOff>
      <xdr:row>648</xdr:row>
      <xdr:rowOff>18996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528EF40-B8FD-41F7-9FB4-76F51AE56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0" y="101126925"/>
          <a:ext cx="8219048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36</xdr:col>
      <xdr:colOff>151619</xdr:colOff>
      <xdr:row>702</xdr:row>
      <xdr:rowOff>113214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D8BB89D-3510-4A3A-B647-42D75A54C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776500"/>
          <a:ext cx="6247619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703</xdr:row>
      <xdr:rowOff>0</xdr:rowOff>
    </xdr:from>
    <xdr:to>
      <xdr:col>36</xdr:col>
      <xdr:colOff>161143</xdr:colOff>
      <xdr:row>730</xdr:row>
      <xdr:rowOff>85071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0F6D62E-2382-418A-9D89-BDB27DCC1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5539500"/>
          <a:ext cx="6257143" cy="5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36</xdr:col>
      <xdr:colOff>161143</xdr:colOff>
      <xdr:row>748</xdr:row>
      <xdr:rowOff>161500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0CBDB4C-8529-4E78-88C7-F02D31947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0873500"/>
          <a:ext cx="625714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18262</xdr:colOff>
      <xdr:row>764</xdr:row>
      <xdr:rowOff>180619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4A0D86C-C07D-40B2-9F6D-474B9E80D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493000"/>
          <a:ext cx="6304762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766</xdr:row>
      <xdr:rowOff>0</xdr:rowOff>
    </xdr:from>
    <xdr:to>
      <xdr:col>36</xdr:col>
      <xdr:colOff>161143</xdr:colOff>
      <xdr:row>811</xdr:row>
      <xdr:rowOff>113214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563FF08-0DBA-4899-92D8-981F1680B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5410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189714</xdr:colOff>
      <xdr:row>469</xdr:row>
      <xdr:rowOff>113976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EA1AF7C-AE89-47C7-94D0-29DD928FF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2486500"/>
          <a:ext cx="628571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37</xdr:col>
      <xdr:colOff>18262</xdr:colOff>
      <xdr:row>999</xdr:row>
      <xdr:rowOff>170667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1D502B6-B3D0-4DCD-99C5-31DB26A17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2118000"/>
          <a:ext cx="6304762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1009</xdr:row>
      <xdr:rowOff>0</xdr:rowOff>
    </xdr:from>
    <xdr:to>
      <xdr:col>36</xdr:col>
      <xdr:colOff>151619</xdr:colOff>
      <xdr:row>1054</xdr:row>
      <xdr:rowOff>84643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163DE08-9EA5-404E-A530-D0E216DC7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6786500"/>
          <a:ext cx="6247619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170667</xdr:colOff>
      <xdr:row>1069</xdr:row>
      <xdr:rowOff>104429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8A6CF81-25B0-4DB0-AF9F-B17DBCA17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3931500"/>
          <a:ext cx="6266667" cy="27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36</xdr:col>
      <xdr:colOff>180190</xdr:colOff>
      <xdr:row>484</xdr:row>
      <xdr:rowOff>171190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FF635F-AE05-4910-97F5-6F55C6B7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0297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881</xdr:row>
      <xdr:rowOff>0</xdr:rowOff>
    </xdr:from>
    <xdr:ext cx="6257143" cy="4038095"/>
    <xdr:pic>
      <xdr:nvPicPr>
        <xdr:cNvPr id="22" name="Picture 21">
          <a:extLst>
            <a:ext uri="{FF2B5EF4-FFF2-40B4-BE49-F238E27FC236}">
              <a16:creationId xmlns:a16="http://schemas.microsoft.com/office/drawing/2014/main" id="{0B96EE3C-E4B0-4773-81C7-F5D2106F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1141</xdr:row>
      <xdr:rowOff>0</xdr:rowOff>
    </xdr:from>
    <xdr:ext cx="6238095" cy="4019048"/>
    <xdr:pic>
      <xdr:nvPicPr>
        <xdr:cNvPr id="23" name="Picture 22">
          <a:extLst>
            <a:ext uri="{FF2B5EF4-FFF2-40B4-BE49-F238E27FC236}">
              <a16:creationId xmlns:a16="http://schemas.microsoft.com/office/drawing/2014/main" id="{64F1D48D-43DD-46B5-8EDA-4DF16DA0A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785500"/>
          <a:ext cx="62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630</xdr:row>
      <xdr:rowOff>0</xdr:rowOff>
    </xdr:from>
    <xdr:ext cx="6285714" cy="3990476"/>
    <xdr:pic>
      <xdr:nvPicPr>
        <xdr:cNvPr id="34" name="Picture 33">
          <a:extLst>
            <a:ext uri="{FF2B5EF4-FFF2-40B4-BE49-F238E27FC236}">
              <a16:creationId xmlns:a16="http://schemas.microsoft.com/office/drawing/2014/main" id="{48E0A853-376E-4B0F-8025-178EC9AA8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1163000"/>
          <a:ext cx="6285714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657</xdr:row>
      <xdr:rowOff>0</xdr:rowOff>
    </xdr:from>
    <xdr:ext cx="6247619" cy="2923809"/>
    <xdr:pic>
      <xdr:nvPicPr>
        <xdr:cNvPr id="35" name="Picture 34">
          <a:extLst>
            <a:ext uri="{FF2B5EF4-FFF2-40B4-BE49-F238E27FC236}">
              <a16:creationId xmlns:a16="http://schemas.microsoft.com/office/drawing/2014/main" id="{ACBD9FF5-C171-4BEE-AA4D-04544FB76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6306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675</xdr:row>
      <xdr:rowOff>0</xdr:rowOff>
    </xdr:from>
    <xdr:ext cx="6257143" cy="1733333"/>
    <xdr:pic>
      <xdr:nvPicPr>
        <xdr:cNvPr id="36" name="Picture 35">
          <a:extLst>
            <a:ext uri="{FF2B5EF4-FFF2-40B4-BE49-F238E27FC236}">
              <a16:creationId xmlns:a16="http://schemas.microsoft.com/office/drawing/2014/main" id="{64EF7BDC-218D-4E35-B47F-7C53E62F4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9735500"/>
          <a:ext cx="6257143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689</xdr:row>
      <xdr:rowOff>0</xdr:rowOff>
    </xdr:from>
    <xdr:ext cx="6247619" cy="2485714"/>
    <xdr:pic>
      <xdr:nvPicPr>
        <xdr:cNvPr id="37" name="Picture 36">
          <a:extLst>
            <a:ext uri="{FF2B5EF4-FFF2-40B4-BE49-F238E27FC236}">
              <a16:creationId xmlns:a16="http://schemas.microsoft.com/office/drawing/2014/main" id="{C17C6322-AC6A-480B-B187-6245BC856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402500"/>
          <a:ext cx="6247619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703</xdr:row>
      <xdr:rowOff>0</xdr:rowOff>
    </xdr:from>
    <xdr:to>
      <xdr:col>47</xdr:col>
      <xdr:colOff>113262</xdr:colOff>
      <xdr:row>709</xdr:row>
      <xdr:rowOff>66524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827CA16-60DB-40B9-B48A-93FC9DE7E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0"/>
          <a:ext cx="8304762" cy="1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1414</xdr:row>
      <xdr:rowOff>0</xdr:rowOff>
    </xdr:from>
    <xdr:to>
      <xdr:col>36</xdr:col>
      <xdr:colOff>151619</xdr:colOff>
      <xdr:row>1457</xdr:row>
      <xdr:rowOff>132309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68CE74-12C2-4B31-8196-FBD148D10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0406000"/>
          <a:ext cx="624761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1</xdr:colOff>
      <xdr:row>1414</xdr:row>
      <xdr:rowOff>1</xdr:rowOff>
    </xdr:from>
    <xdr:to>
      <xdr:col>108</xdr:col>
      <xdr:colOff>33834</xdr:colOff>
      <xdr:row>1438</xdr:row>
      <xdr:rowOff>40668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F4F9C60-71CC-4433-B8D9-D2E611C13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1" y="200406001"/>
          <a:ext cx="13559333" cy="4612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0</xdr:colOff>
      <xdr:row>1439</xdr:row>
      <xdr:rowOff>0</xdr:rowOff>
    </xdr:from>
    <xdr:to>
      <xdr:col>80</xdr:col>
      <xdr:colOff>21834</xdr:colOff>
      <xdr:row>1459</xdr:row>
      <xdr:rowOff>142666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E96463-BE73-482A-998E-113A592E5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0" y="205168500"/>
          <a:ext cx="8213334" cy="395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1474</xdr:row>
      <xdr:rowOff>75833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F978D36-CBBF-485A-B86B-F0EA2B42B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8978500"/>
          <a:ext cx="62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1564</xdr:row>
      <xdr:rowOff>0</xdr:rowOff>
    </xdr:from>
    <xdr:to>
      <xdr:col>36</xdr:col>
      <xdr:colOff>180190</xdr:colOff>
      <xdr:row>1609</xdr:row>
      <xdr:rowOff>37024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2EE2114-BF0E-4DD0-A22C-AFD7C13F1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4503000"/>
          <a:ext cx="6276190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36</xdr:col>
      <xdr:colOff>189714</xdr:colOff>
      <xdr:row>1492</xdr:row>
      <xdr:rowOff>142452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F0F7BD8-CD16-4E55-853E-B1D8396A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8694000"/>
          <a:ext cx="6285714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1484</xdr:row>
      <xdr:rowOff>180975</xdr:rowOff>
    </xdr:from>
    <xdr:to>
      <xdr:col>59</xdr:col>
      <xdr:colOff>113119</xdr:colOff>
      <xdr:row>1493</xdr:row>
      <xdr:rowOff>190285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A4B9873-740A-4571-AB18-0F2CB5B62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0" y="220589475"/>
          <a:ext cx="9447619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1506</xdr:row>
      <xdr:rowOff>0</xdr:rowOff>
    </xdr:from>
    <xdr:to>
      <xdr:col>36</xdr:col>
      <xdr:colOff>170667</xdr:colOff>
      <xdr:row>1533</xdr:row>
      <xdr:rowOff>104119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2DBA7DC-7FC4-4C66-99FA-2D05FDF37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4599500"/>
          <a:ext cx="6266667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1772</xdr:row>
      <xdr:rowOff>0</xdr:rowOff>
    </xdr:from>
    <xdr:to>
      <xdr:col>36</xdr:col>
      <xdr:colOff>151619</xdr:colOff>
      <xdr:row>1791</xdr:row>
      <xdr:rowOff>56690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996476A2-0C33-4156-B20A-447916C73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2318500"/>
          <a:ext cx="6247619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1534</xdr:row>
      <xdr:rowOff>0</xdr:rowOff>
    </xdr:from>
    <xdr:to>
      <xdr:col>36</xdr:col>
      <xdr:colOff>161143</xdr:colOff>
      <xdr:row>1548</xdr:row>
      <xdr:rowOff>123476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0FF2E57-2D68-4C55-9973-90504B3C5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3743500"/>
          <a:ext cx="6257143" cy="27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161143</xdr:colOff>
      <xdr:row>920</xdr:row>
      <xdr:rowOff>152095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6CE0FE0-2EC7-4F85-BA8F-AF76A6E92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592000"/>
          <a:ext cx="6257143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40</xdr:col>
      <xdr:colOff>56286</xdr:colOff>
      <xdr:row>927</xdr:row>
      <xdr:rowOff>123690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0A525B8-E02A-48A2-A243-EEC80E40D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7259000"/>
          <a:ext cx="6914286" cy="10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180190</xdr:colOff>
      <xdr:row>1098</xdr:row>
      <xdr:rowOff>161238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8EE56D5-5263-4DB0-A20B-0145F2BB8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4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1168</xdr:row>
      <xdr:rowOff>0</xdr:rowOff>
    </xdr:from>
    <xdr:to>
      <xdr:col>37</xdr:col>
      <xdr:colOff>18262</xdr:colOff>
      <xdr:row>1180</xdr:row>
      <xdr:rowOff>123524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B373EE6-C014-4B11-9494-EFAD6FDCF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65020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1612</xdr:row>
      <xdr:rowOff>0</xdr:rowOff>
    </xdr:from>
    <xdr:to>
      <xdr:col>36</xdr:col>
      <xdr:colOff>189714</xdr:colOff>
      <xdr:row>1639</xdr:row>
      <xdr:rowOff>8881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8F7CEAF-BFCF-4EEB-99D0-56A5E3769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6131000"/>
          <a:ext cx="628571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76200</xdr:colOff>
      <xdr:row>1621</xdr:row>
      <xdr:rowOff>114300</xdr:rowOff>
    </xdr:from>
    <xdr:to>
      <xdr:col>60</xdr:col>
      <xdr:colOff>170248</xdr:colOff>
      <xdr:row>1644</xdr:row>
      <xdr:rowOff>142324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A03879F-5A7E-428D-847C-50ECAF1CB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1200" y="287959800"/>
          <a:ext cx="9619048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1645</xdr:row>
      <xdr:rowOff>0</xdr:rowOff>
    </xdr:from>
    <xdr:to>
      <xdr:col>67</xdr:col>
      <xdr:colOff>18071</xdr:colOff>
      <xdr:row>1672</xdr:row>
      <xdr:rowOff>113643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6002799-A4F3-4FC1-999B-D78DCCB3E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0" y="292417500"/>
          <a:ext cx="7828571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1683</xdr:row>
      <xdr:rowOff>0</xdr:rowOff>
    </xdr:from>
    <xdr:to>
      <xdr:col>37</xdr:col>
      <xdr:colOff>151619</xdr:colOff>
      <xdr:row>1699</xdr:row>
      <xdr:rowOff>190095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CD98AEC-3651-4EDD-AC5B-A71242FBD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299656500"/>
          <a:ext cx="6247619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36</xdr:col>
      <xdr:colOff>142095</xdr:colOff>
      <xdr:row>824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1DA177-051A-48AA-A941-C76C76EA2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4307500"/>
          <a:ext cx="623809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151619</xdr:colOff>
      <xdr:row>1195</xdr:row>
      <xdr:rowOff>190238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D55180-D3DE-4558-833D-CE294F710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1361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1197</xdr:row>
      <xdr:rowOff>0</xdr:rowOff>
    </xdr:from>
    <xdr:to>
      <xdr:col>37</xdr:col>
      <xdr:colOff>8738</xdr:colOff>
      <xdr:row>1209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36BA6A-D581-4376-B0ED-30453AB05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3647000"/>
          <a:ext cx="6295238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932</xdr:row>
      <xdr:rowOff>0</xdr:rowOff>
    </xdr:from>
    <xdr:to>
      <xdr:col>36</xdr:col>
      <xdr:colOff>170667</xdr:colOff>
      <xdr:row>943</xdr:row>
      <xdr:rowOff>18786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34C255-9152-44A9-8179-F1D0E5278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75460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36</xdr:col>
      <xdr:colOff>142095</xdr:colOff>
      <xdr:row>956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8EB8C1-846D-49A7-9ED7-E6357E298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238095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92</xdr:row>
      <xdr:rowOff>0</xdr:rowOff>
    </xdr:from>
    <xdr:ext cx="6276190" cy="5714286"/>
    <xdr:pic>
      <xdr:nvPicPr>
        <xdr:cNvPr id="2" name="Picture 1">
          <a:extLst>
            <a:ext uri="{FF2B5EF4-FFF2-40B4-BE49-F238E27FC236}">
              <a16:creationId xmlns:a16="http://schemas.microsoft.com/office/drawing/2014/main" id="{4D1C5F49-C07E-4B4F-8DCE-86F12455C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26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103</xdr:row>
      <xdr:rowOff>180975</xdr:rowOff>
    </xdr:from>
    <xdr:ext cx="8685714" cy="5666667"/>
    <xdr:pic>
      <xdr:nvPicPr>
        <xdr:cNvPr id="3" name="Picture 2">
          <a:extLst>
            <a:ext uri="{FF2B5EF4-FFF2-40B4-BE49-F238E27FC236}">
              <a16:creationId xmlns:a16="http://schemas.microsoft.com/office/drawing/2014/main" id="{DF6C79DE-5066-4383-92AA-5F31CCD7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19802475"/>
          <a:ext cx="8685714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</xdr:row>
      <xdr:rowOff>0</xdr:rowOff>
    </xdr:from>
    <xdr:ext cx="6285714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F3439C8E-7409-4C37-90B8-5491C102A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BEB1317D-FD8C-4B26-8F7D-BE401EF14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908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152400</xdr:colOff>
      <xdr:row>143</xdr:row>
      <xdr:rowOff>9525</xdr:rowOff>
    </xdr:from>
    <xdr:ext cx="2752381" cy="3400000"/>
    <xdr:pic>
      <xdr:nvPicPr>
        <xdr:cNvPr id="6" name="Picture 5">
          <a:extLst>
            <a:ext uri="{FF2B5EF4-FFF2-40B4-BE49-F238E27FC236}">
              <a16:creationId xmlns:a16="http://schemas.microsoft.com/office/drawing/2014/main" id="{8C9D94EE-2421-4AF0-91EF-98E5ACA18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05400" y="27251025"/>
          <a:ext cx="275238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17</xdr:col>
      <xdr:colOff>38100</xdr:colOff>
      <xdr:row>161</xdr:row>
      <xdr:rowOff>142875</xdr:rowOff>
    </xdr:from>
    <xdr:ext cx="9438095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EA96E3AA-86EE-4982-B06B-53E14159C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76600" y="30813375"/>
          <a:ext cx="9438095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5847619" cy="4809524"/>
    <xdr:pic>
      <xdr:nvPicPr>
        <xdr:cNvPr id="8" name="Picture 7">
          <a:extLst>
            <a:ext uri="{FF2B5EF4-FFF2-40B4-BE49-F238E27FC236}">
              <a16:creationId xmlns:a16="http://schemas.microsoft.com/office/drawing/2014/main" id="{514F65F9-7C9F-44B4-B110-36A23D92C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813500"/>
          <a:ext cx="5847619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66667" cy="3495238"/>
    <xdr:pic>
      <xdr:nvPicPr>
        <xdr:cNvPr id="9" name="Picture 8">
          <a:extLst>
            <a:ext uri="{FF2B5EF4-FFF2-40B4-BE49-F238E27FC236}">
              <a16:creationId xmlns:a16="http://schemas.microsoft.com/office/drawing/2014/main" id="{5DC89340-3993-4A19-B2A7-6587C7A78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147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257143" cy="4038095"/>
    <xdr:pic>
      <xdr:nvPicPr>
        <xdr:cNvPr id="10" name="Picture 9">
          <a:extLst>
            <a:ext uri="{FF2B5EF4-FFF2-40B4-BE49-F238E27FC236}">
              <a16:creationId xmlns:a16="http://schemas.microsoft.com/office/drawing/2014/main" id="{8FC67153-E15C-4369-85DE-DA6200945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0767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66667" cy="3361905"/>
    <xdr:pic>
      <xdr:nvPicPr>
        <xdr:cNvPr id="11" name="Picture 10">
          <a:extLst>
            <a:ext uri="{FF2B5EF4-FFF2-40B4-BE49-F238E27FC236}">
              <a16:creationId xmlns:a16="http://schemas.microsoft.com/office/drawing/2014/main" id="{05EB5972-BC68-4E4A-BA2D-477ECA95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4958000"/>
          <a:ext cx="6266667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624761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4472A406-FFCB-47D4-889D-BEAC96822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8387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266667" cy="6066667"/>
    <xdr:pic>
      <xdr:nvPicPr>
        <xdr:cNvPr id="13" name="Picture 12">
          <a:extLst>
            <a:ext uri="{FF2B5EF4-FFF2-40B4-BE49-F238E27FC236}">
              <a16:creationId xmlns:a16="http://schemas.microsoft.com/office/drawing/2014/main" id="{37459316-C373-4200-935F-D09B5808A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1625500"/>
          <a:ext cx="6266667" cy="6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304</xdr:row>
      <xdr:rowOff>0</xdr:rowOff>
    </xdr:from>
    <xdr:ext cx="6257143" cy="4666667"/>
    <xdr:pic>
      <xdr:nvPicPr>
        <xdr:cNvPr id="14" name="Picture 13">
          <a:extLst>
            <a:ext uri="{FF2B5EF4-FFF2-40B4-BE49-F238E27FC236}">
              <a16:creationId xmlns:a16="http://schemas.microsoft.com/office/drawing/2014/main" id="{8A7D6109-3415-4D34-87E2-5B8F2FF2E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912000"/>
          <a:ext cx="6257143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350</xdr:row>
      <xdr:rowOff>0</xdr:rowOff>
    </xdr:from>
    <xdr:ext cx="6266667" cy="3371429"/>
    <xdr:pic>
      <xdr:nvPicPr>
        <xdr:cNvPr id="15" name="Picture 14">
          <a:extLst>
            <a:ext uri="{FF2B5EF4-FFF2-40B4-BE49-F238E27FC236}">
              <a16:creationId xmlns:a16="http://schemas.microsoft.com/office/drawing/2014/main" id="{F3CDB216-295B-4D00-8993-41F2F56D8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6675000"/>
          <a:ext cx="6266667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38095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2DC5F4F4-6F1D-41F1-8039-6B882910E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04850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161925</xdr:colOff>
      <xdr:row>376</xdr:row>
      <xdr:rowOff>133350</xdr:rowOff>
    </xdr:from>
    <xdr:ext cx="8352381" cy="3695238"/>
    <xdr:pic>
      <xdr:nvPicPr>
        <xdr:cNvPr id="17" name="Picture 16">
          <a:extLst>
            <a:ext uri="{FF2B5EF4-FFF2-40B4-BE49-F238E27FC236}">
              <a16:creationId xmlns:a16="http://schemas.microsoft.com/office/drawing/2014/main" id="{7035A19A-5B66-472F-94A4-454C0D0A3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71925" y="71761350"/>
          <a:ext cx="8352381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104775</xdr:colOff>
      <xdr:row>398</xdr:row>
      <xdr:rowOff>19050</xdr:rowOff>
    </xdr:from>
    <xdr:ext cx="9276190" cy="209524"/>
    <xdr:pic>
      <xdr:nvPicPr>
        <xdr:cNvPr id="18" name="Picture 17">
          <a:extLst>
            <a:ext uri="{FF2B5EF4-FFF2-40B4-BE49-F238E27FC236}">
              <a16:creationId xmlns:a16="http://schemas.microsoft.com/office/drawing/2014/main" id="{520DC800-5AFA-49FE-BB4F-B8518B672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90775" y="75838050"/>
          <a:ext cx="9276190" cy="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427</xdr:row>
      <xdr:rowOff>0</xdr:rowOff>
    </xdr:from>
    <xdr:ext cx="6266667" cy="3495238"/>
    <xdr:pic>
      <xdr:nvPicPr>
        <xdr:cNvPr id="19" name="Picture 18">
          <a:extLst>
            <a:ext uri="{FF2B5EF4-FFF2-40B4-BE49-F238E27FC236}">
              <a16:creationId xmlns:a16="http://schemas.microsoft.com/office/drawing/2014/main" id="{DBFEE38D-FCD3-44FF-BA6B-428F4F2FD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1343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6247619" cy="4933333"/>
    <xdr:pic>
      <xdr:nvPicPr>
        <xdr:cNvPr id="20" name="Picture 19">
          <a:extLst>
            <a:ext uri="{FF2B5EF4-FFF2-40B4-BE49-F238E27FC236}">
              <a16:creationId xmlns:a16="http://schemas.microsoft.com/office/drawing/2014/main" id="{78AAA1C8-507A-4F5B-B91F-1D4FABF31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4963000"/>
          <a:ext cx="6247619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104775</xdr:colOff>
      <xdr:row>455</xdr:row>
      <xdr:rowOff>161925</xdr:rowOff>
    </xdr:from>
    <xdr:ext cx="9419048" cy="3666667"/>
    <xdr:pic>
      <xdr:nvPicPr>
        <xdr:cNvPr id="21" name="Picture 20">
          <a:extLst>
            <a:ext uri="{FF2B5EF4-FFF2-40B4-BE49-F238E27FC236}">
              <a16:creationId xmlns:a16="http://schemas.microsoft.com/office/drawing/2014/main" id="{21884FE6-81E3-4F72-B6E6-8E4E3A747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9775" y="86839425"/>
          <a:ext cx="9419048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76190" cy="2904762"/>
    <xdr:pic>
      <xdr:nvPicPr>
        <xdr:cNvPr id="22" name="Picture 21">
          <a:extLst>
            <a:ext uri="{FF2B5EF4-FFF2-40B4-BE49-F238E27FC236}">
              <a16:creationId xmlns:a16="http://schemas.microsoft.com/office/drawing/2014/main" id="{3D4121B0-139E-4902-A7D2-638582789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0678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492</xdr:row>
      <xdr:rowOff>0</xdr:rowOff>
    </xdr:from>
    <xdr:ext cx="6247619" cy="4885714"/>
    <xdr:pic>
      <xdr:nvPicPr>
        <xdr:cNvPr id="23" name="Picture 22">
          <a:extLst>
            <a:ext uri="{FF2B5EF4-FFF2-40B4-BE49-F238E27FC236}">
              <a16:creationId xmlns:a16="http://schemas.microsoft.com/office/drawing/2014/main" id="{31487A63-44D4-4F42-A242-2DCBBAD06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726000"/>
          <a:ext cx="6247619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114300</xdr:colOff>
      <xdr:row>501</xdr:row>
      <xdr:rowOff>19050</xdr:rowOff>
    </xdr:from>
    <xdr:ext cx="9457143" cy="3647619"/>
    <xdr:pic>
      <xdr:nvPicPr>
        <xdr:cNvPr id="24" name="Picture 23">
          <a:extLst>
            <a:ext uri="{FF2B5EF4-FFF2-40B4-BE49-F238E27FC236}">
              <a16:creationId xmlns:a16="http://schemas.microsoft.com/office/drawing/2014/main" id="{30F02DFC-C42D-4F52-9AB6-079EA2432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00" y="95459550"/>
          <a:ext cx="9457143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266667" cy="3619048"/>
    <xdr:pic>
      <xdr:nvPicPr>
        <xdr:cNvPr id="25" name="Picture 24">
          <a:extLst>
            <a:ext uri="{FF2B5EF4-FFF2-40B4-BE49-F238E27FC236}">
              <a16:creationId xmlns:a16="http://schemas.microsoft.com/office/drawing/2014/main" id="{0F776023-3C77-4493-8B15-1F3DEF0C5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250500"/>
          <a:ext cx="6266667" cy="3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541</xdr:row>
      <xdr:rowOff>0</xdr:rowOff>
    </xdr:from>
    <xdr:ext cx="6276190" cy="2200000"/>
    <xdr:pic>
      <xdr:nvPicPr>
        <xdr:cNvPr id="26" name="Picture 25">
          <a:extLst>
            <a:ext uri="{FF2B5EF4-FFF2-40B4-BE49-F238E27FC236}">
              <a16:creationId xmlns:a16="http://schemas.microsoft.com/office/drawing/2014/main" id="{C4A42CF7-8B8E-48B9-BB28-72F9998C1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3060500"/>
          <a:ext cx="6276190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553</xdr:row>
      <xdr:rowOff>0</xdr:rowOff>
    </xdr:from>
    <xdr:to>
      <xdr:col>36</xdr:col>
      <xdr:colOff>151619</xdr:colOff>
      <xdr:row>582</xdr:row>
      <xdr:rowOff>8833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2D508EF-2B4B-41E9-AA28-E42D801A5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53465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151619</xdr:colOff>
      <xdr:row>602</xdr:row>
      <xdr:rowOff>47262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601B100-DEB2-466A-9ECC-B506B1C00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1823500"/>
          <a:ext cx="6247619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742</xdr:row>
      <xdr:rowOff>0</xdr:rowOff>
    </xdr:from>
    <xdr:ext cx="6228571" cy="7400000"/>
    <xdr:pic>
      <xdr:nvPicPr>
        <xdr:cNvPr id="39" name="Picture 38">
          <a:extLst>
            <a:ext uri="{FF2B5EF4-FFF2-40B4-BE49-F238E27FC236}">
              <a16:creationId xmlns:a16="http://schemas.microsoft.com/office/drawing/2014/main" id="{EEEC99D6-F3CA-4319-AD56-0D2720F8C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3850000"/>
          <a:ext cx="6228571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19050</xdr:colOff>
      <xdr:row>757</xdr:row>
      <xdr:rowOff>133350</xdr:rowOff>
    </xdr:from>
    <xdr:ext cx="10396571" cy="4198857"/>
    <xdr:pic>
      <xdr:nvPicPr>
        <xdr:cNvPr id="40" name="Picture 39">
          <a:extLst>
            <a:ext uri="{FF2B5EF4-FFF2-40B4-BE49-F238E27FC236}">
              <a16:creationId xmlns:a16="http://schemas.microsoft.com/office/drawing/2014/main" id="{ACF1AF26-12FC-48E8-AEA0-B529F0B1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86050" y="326840850"/>
          <a:ext cx="10396571" cy="4198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790</xdr:row>
      <xdr:rowOff>0</xdr:rowOff>
    </xdr:from>
    <xdr:to>
      <xdr:col>36</xdr:col>
      <xdr:colOff>180190</xdr:colOff>
      <xdr:row>804</xdr:row>
      <xdr:rowOff>152048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66CD892-8B51-4791-B362-A589ED60B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0111500"/>
          <a:ext cx="6276190" cy="2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816</xdr:row>
      <xdr:rowOff>171190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A133B8A-FC00-4C08-AB74-608702D8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159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949</xdr:row>
      <xdr:rowOff>0</xdr:rowOff>
    </xdr:from>
    <xdr:ext cx="6247619" cy="5809524"/>
    <xdr:pic>
      <xdr:nvPicPr>
        <xdr:cNvPr id="43" name="Picture 42">
          <a:extLst>
            <a:ext uri="{FF2B5EF4-FFF2-40B4-BE49-F238E27FC236}">
              <a16:creationId xmlns:a16="http://schemas.microsoft.com/office/drawing/2014/main" id="{A76ED8A4-D4C1-4A58-A4EE-2B83CD79C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514500"/>
          <a:ext cx="6247619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829</xdr:row>
      <xdr:rowOff>0</xdr:rowOff>
    </xdr:from>
    <xdr:to>
      <xdr:col>36</xdr:col>
      <xdr:colOff>123048</xdr:colOff>
      <xdr:row>838</xdr:row>
      <xdr:rowOff>171214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6885F12-1DC8-4C8A-9CA7-4036A96C6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541000"/>
          <a:ext cx="621904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36</xdr:col>
      <xdr:colOff>161143</xdr:colOff>
      <xdr:row>612</xdr:row>
      <xdr:rowOff>123595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E95318F-EED4-480C-BD1A-4E20E6624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871500"/>
          <a:ext cx="625714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161143</xdr:colOff>
      <xdr:row>854</xdr:row>
      <xdr:rowOff>47286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4866D6-C62F-480F-8276-E26723BB7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9636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38100</xdr:colOff>
      <xdr:row>848</xdr:row>
      <xdr:rowOff>114300</xdr:rowOff>
    </xdr:from>
    <xdr:to>
      <xdr:col>26</xdr:col>
      <xdr:colOff>180695</xdr:colOff>
      <xdr:row>852</xdr:row>
      <xdr:rowOff>85633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D741DFC-0C39-4521-BE40-2355A29F3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5600" y="141274800"/>
          <a:ext cx="22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151619</xdr:colOff>
      <xdr:row>869</xdr:row>
      <xdr:rowOff>85381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3D89BED-5ABF-4C6B-A8CE-778C80C6F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2494000"/>
          <a:ext cx="6247619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180190</xdr:colOff>
      <xdr:row>656</xdr:row>
      <xdr:rowOff>103738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7A8E954-AE07-49CD-B25D-7A0F1C7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776500"/>
          <a:ext cx="6276190" cy="8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104775</xdr:colOff>
      <xdr:row>626</xdr:row>
      <xdr:rowOff>142875</xdr:rowOff>
    </xdr:from>
    <xdr:to>
      <xdr:col>85</xdr:col>
      <xdr:colOff>55275</xdr:colOff>
      <xdr:row>629</xdr:row>
      <xdr:rowOff>104708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C0F1640-5DE7-4932-91C3-98E96AF70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7775" y="119395875"/>
          <a:ext cx="15000000" cy="5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180976</xdr:colOff>
      <xdr:row>631</xdr:row>
      <xdr:rowOff>142875</xdr:rowOff>
    </xdr:from>
    <xdr:to>
      <xdr:col>50</xdr:col>
      <xdr:colOff>128809</xdr:colOff>
      <xdr:row>659</xdr:row>
      <xdr:rowOff>875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6DD0FF4-B9BF-4BC6-A659-339E794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76476" y="120348375"/>
          <a:ext cx="7377333" cy="5192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151619</xdr:colOff>
      <xdr:row>672</xdr:row>
      <xdr:rowOff>104524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2D34593-0772-487A-84B8-60DF42ACE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6111000"/>
          <a:ext cx="6247619" cy="2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36</xdr:col>
      <xdr:colOff>170667</xdr:colOff>
      <xdr:row>918</xdr:row>
      <xdr:rowOff>8905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97EFF3B-A0DF-4502-8BE0-536219701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3068000"/>
          <a:ext cx="6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36</xdr:col>
      <xdr:colOff>170667</xdr:colOff>
      <xdr:row>712</xdr:row>
      <xdr:rowOff>151452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4384099-6657-4BE0-AF98-613123F5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8206500"/>
          <a:ext cx="6266667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37</xdr:col>
      <xdr:colOff>18262</xdr:colOff>
      <xdr:row>933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3F1323C-7A64-4EC0-8F07-459007714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069500"/>
          <a:ext cx="6304762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985</xdr:row>
      <xdr:rowOff>9525</xdr:rowOff>
    </xdr:from>
    <xdr:to>
      <xdr:col>36</xdr:col>
      <xdr:colOff>180192</xdr:colOff>
      <xdr:row>997</xdr:row>
      <xdr:rowOff>142573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67A70FB-E447-478C-A6CA-EC4B786C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187652025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161143</xdr:colOff>
      <xdr:row>1012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E7ACBC5-9F8C-403F-8A25-20C9540BB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881000"/>
          <a:ext cx="6257143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180190</xdr:colOff>
      <xdr:row>1026</xdr:row>
      <xdr:rowOff>133048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3780BBE-FF59-4920-8BCA-7848F530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3167000"/>
          <a:ext cx="6276190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153</xdr:row>
      <xdr:rowOff>0</xdr:rowOff>
    </xdr:from>
    <xdr:ext cx="6257143" cy="8685714"/>
    <xdr:pic>
      <xdr:nvPicPr>
        <xdr:cNvPr id="6" name="Picture 5">
          <a:extLst>
            <a:ext uri="{FF2B5EF4-FFF2-40B4-BE49-F238E27FC236}">
              <a16:creationId xmlns:a16="http://schemas.microsoft.com/office/drawing/2014/main" id="{23C0A5B7-C7E4-48A7-8698-5B2CF1FE2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56485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165</xdr:row>
      <xdr:rowOff>28575</xdr:rowOff>
    </xdr:from>
    <xdr:ext cx="8542857" cy="6580952"/>
    <xdr:pic>
      <xdr:nvPicPr>
        <xdr:cNvPr id="7" name="Picture 6">
          <a:extLst>
            <a:ext uri="{FF2B5EF4-FFF2-40B4-BE49-F238E27FC236}">
              <a16:creationId xmlns:a16="http://schemas.microsoft.com/office/drawing/2014/main" id="{3A56D839-4714-47D9-A370-4F2883B17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237963075"/>
          <a:ext cx="8542857" cy="6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224</xdr:row>
      <xdr:rowOff>0</xdr:rowOff>
    </xdr:from>
    <xdr:to>
      <xdr:col>36</xdr:col>
      <xdr:colOff>161143</xdr:colOff>
      <xdr:row>236</xdr:row>
      <xdr:rowOff>133048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72945A-C7CE-4240-A6CF-4C8D71EC0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26720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268</xdr:row>
      <xdr:rowOff>0</xdr:rowOff>
    </xdr:from>
    <xdr:ext cx="6257143" cy="3638095"/>
    <xdr:pic>
      <xdr:nvPicPr>
        <xdr:cNvPr id="9" name="Picture 8">
          <a:extLst>
            <a:ext uri="{FF2B5EF4-FFF2-40B4-BE49-F238E27FC236}">
              <a16:creationId xmlns:a16="http://schemas.microsoft.com/office/drawing/2014/main" id="{3A9127D8-36A1-4699-B540-B3F0745D7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680500"/>
          <a:ext cx="6257143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249</xdr:row>
      <xdr:rowOff>28310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1410531-8719-47B3-94E6-368B407F9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5339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3</xdr:col>
      <xdr:colOff>152400</xdr:colOff>
      <xdr:row>348</xdr:row>
      <xdr:rowOff>0</xdr:rowOff>
    </xdr:from>
    <xdr:ext cx="6266667" cy="3838095"/>
    <xdr:pic>
      <xdr:nvPicPr>
        <xdr:cNvPr id="11" name="Picture 10">
          <a:extLst>
            <a:ext uri="{FF2B5EF4-FFF2-40B4-BE49-F238E27FC236}">
              <a16:creationId xmlns:a16="http://schemas.microsoft.com/office/drawing/2014/main" id="{41B92773-EF2B-47E5-BB2D-BE8F9D00D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57912000"/>
          <a:ext cx="6266667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430</xdr:row>
      <xdr:rowOff>0</xdr:rowOff>
    </xdr:from>
    <xdr:ext cx="6257143" cy="3647619"/>
    <xdr:pic>
      <xdr:nvPicPr>
        <xdr:cNvPr id="12" name="Picture 11">
          <a:extLst>
            <a:ext uri="{FF2B5EF4-FFF2-40B4-BE49-F238E27FC236}">
              <a16:creationId xmlns:a16="http://schemas.microsoft.com/office/drawing/2014/main" id="{F6EEF692-C39B-48F5-85DF-C211CAB22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790500"/>
          <a:ext cx="6257143" cy="3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372</xdr:row>
      <xdr:rowOff>0</xdr:rowOff>
    </xdr:from>
    <xdr:ext cx="7676190" cy="6923809"/>
    <xdr:pic>
      <xdr:nvPicPr>
        <xdr:cNvPr id="13" name="Picture 12">
          <a:extLst>
            <a:ext uri="{FF2B5EF4-FFF2-40B4-BE49-F238E27FC236}">
              <a16:creationId xmlns:a16="http://schemas.microsoft.com/office/drawing/2014/main" id="{F1707D29-992F-460E-AEF2-B0CED2A2D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0789500"/>
          <a:ext cx="7676190" cy="6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472</xdr:row>
      <xdr:rowOff>0</xdr:rowOff>
    </xdr:from>
    <xdr:ext cx="6266667" cy="8685714"/>
    <xdr:pic>
      <xdr:nvPicPr>
        <xdr:cNvPr id="14" name="Picture 13">
          <a:extLst>
            <a:ext uri="{FF2B5EF4-FFF2-40B4-BE49-F238E27FC236}">
              <a16:creationId xmlns:a16="http://schemas.microsoft.com/office/drawing/2014/main" id="{FDC3BB1F-7D25-4625-AF92-EBBBEAD6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62150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484</xdr:row>
      <xdr:rowOff>9525</xdr:rowOff>
    </xdr:from>
    <xdr:ext cx="8542857" cy="6666667"/>
    <xdr:pic>
      <xdr:nvPicPr>
        <xdr:cNvPr id="15" name="Picture 14">
          <a:extLst>
            <a:ext uri="{FF2B5EF4-FFF2-40B4-BE49-F238E27FC236}">
              <a16:creationId xmlns:a16="http://schemas.microsoft.com/office/drawing/2014/main" id="{427A20D1-6221-430B-8C4F-2AA4037BA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175" y="83639025"/>
          <a:ext cx="8542857" cy="6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537</xdr:row>
      <xdr:rowOff>0</xdr:rowOff>
    </xdr:from>
    <xdr:ext cx="6285714" cy="8609524"/>
    <xdr:pic>
      <xdr:nvPicPr>
        <xdr:cNvPr id="16" name="Picture 15">
          <a:extLst>
            <a:ext uri="{FF2B5EF4-FFF2-40B4-BE49-F238E27FC236}">
              <a16:creationId xmlns:a16="http://schemas.microsoft.com/office/drawing/2014/main" id="{160BD11A-9EE5-4286-9AEC-B9800C77E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9169000"/>
          <a:ext cx="6285714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548</xdr:row>
      <xdr:rowOff>171450</xdr:rowOff>
    </xdr:from>
    <xdr:ext cx="8485714" cy="6523809"/>
    <xdr:pic>
      <xdr:nvPicPr>
        <xdr:cNvPr id="17" name="Picture 16">
          <a:extLst>
            <a:ext uri="{FF2B5EF4-FFF2-40B4-BE49-F238E27FC236}">
              <a16:creationId xmlns:a16="http://schemas.microsoft.com/office/drawing/2014/main" id="{57FA1E62-7F76-41D8-B1B9-D52252BD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1550" y="211435950"/>
          <a:ext cx="8485714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66667" cy="8228571"/>
    <xdr:pic>
      <xdr:nvPicPr>
        <xdr:cNvPr id="18" name="Picture 17">
          <a:extLst>
            <a:ext uri="{FF2B5EF4-FFF2-40B4-BE49-F238E27FC236}">
              <a16:creationId xmlns:a16="http://schemas.microsoft.com/office/drawing/2014/main" id="{40B72850-589E-4A24-AF4D-ACF593BD2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2123000"/>
          <a:ext cx="6266667" cy="8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615</xdr:row>
      <xdr:rowOff>57150</xdr:rowOff>
    </xdr:from>
    <xdr:ext cx="9695238" cy="7457143"/>
    <xdr:pic>
      <xdr:nvPicPr>
        <xdr:cNvPr id="19" name="Picture 18">
          <a:extLst>
            <a:ext uri="{FF2B5EF4-FFF2-40B4-BE49-F238E27FC236}">
              <a16:creationId xmlns:a16="http://schemas.microsoft.com/office/drawing/2014/main" id="{192DF30C-A753-4272-9E15-B1A6C8086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223704150"/>
          <a:ext cx="9695238" cy="7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760</xdr:row>
      <xdr:rowOff>0</xdr:rowOff>
    </xdr:from>
    <xdr:ext cx="6257143" cy="8619048"/>
    <xdr:pic>
      <xdr:nvPicPr>
        <xdr:cNvPr id="23" name="Picture 22">
          <a:extLst>
            <a:ext uri="{FF2B5EF4-FFF2-40B4-BE49-F238E27FC236}">
              <a16:creationId xmlns:a16="http://schemas.microsoft.com/office/drawing/2014/main" id="{4DC166F1-B4F6-49AA-983B-15B64D0ED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1269500"/>
          <a:ext cx="6257143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770</xdr:row>
      <xdr:rowOff>9525</xdr:rowOff>
    </xdr:from>
    <xdr:ext cx="9609524" cy="7361905"/>
    <xdr:pic>
      <xdr:nvPicPr>
        <xdr:cNvPr id="24" name="Picture 23">
          <a:extLst>
            <a:ext uri="{FF2B5EF4-FFF2-40B4-BE49-F238E27FC236}">
              <a16:creationId xmlns:a16="http://schemas.microsoft.com/office/drawing/2014/main" id="{37652848-F126-4EBB-8B5D-AFEF333A6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138122025"/>
          <a:ext cx="9609524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888</xdr:row>
      <xdr:rowOff>0</xdr:rowOff>
    </xdr:from>
    <xdr:to>
      <xdr:col>36</xdr:col>
      <xdr:colOff>142095</xdr:colOff>
      <xdr:row>931</xdr:row>
      <xdr:rowOff>46595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9CB634-608B-44B2-970C-958D6F9CD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9733000"/>
          <a:ext cx="6238095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899</xdr:row>
      <xdr:rowOff>152400</xdr:rowOff>
    </xdr:from>
    <xdr:to>
      <xdr:col>49</xdr:col>
      <xdr:colOff>113234</xdr:colOff>
      <xdr:row>929</xdr:row>
      <xdr:rowOff>104067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2671A3E-E1C9-4B45-8A02-841B17119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151980900"/>
          <a:ext cx="8523809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946</xdr:row>
      <xdr:rowOff>0</xdr:rowOff>
    </xdr:from>
    <xdr:to>
      <xdr:col>36</xdr:col>
      <xdr:colOff>180190</xdr:colOff>
      <xdr:row>969</xdr:row>
      <xdr:rowOff>8976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4950DDC-A34D-4372-A31E-9B49B4137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0782000"/>
          <a:ext cx="6276190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987</xdr:row>
      <xdr:rowOff>0</xdr:rowOff>
    </xdr:from>
    <xdr:to>
      <xdr:col>36</xdr:col>
      <xdr:colOff>180190</xdr:colOff>
      <xdr:row>1026</xdr:row>
      <xdr:rowOff>160976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BCE100-0195-4606-9EB0-1F81E8948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8592500"/>
          <a:ext cx="6276190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180190</xdr:colOff>
      <xdr:row>1045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2FDE490-6A66-4A5B-AA61-364D6E687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67840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1047</xdr:row>
      <xdr:rowOff>0</xdr:rowOff>
    </xdr:from>
    <xdr:to>
      <xdr:col>36</xdr:col>
      <xdr:colOff>151619</xdr:colOff>
      <xdr:row>1060</xdr:row>
      <xdr:rowOff>85405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B5C040C-C57F-4FC2-BEC9-73663DB12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002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1056</xdr:row>
      <xdr:rowOff>19050</xdr:rowOff>
    </xdr:from>
    <xdr:to>
      <xdr:col>54</xdr:col>
      <xdr:colOff>17875</xdr:colOff>
      <xdr:row>1058</xdr:row>
      <xdr:rowOff>104717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BDB6B48-66D3-46C8-9D57-C5C7D71B9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181756050"/>
          <a:ext cx="9400000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1074</xdr:row>
      <xdr:rowOff>0</xdr:rowOff>
    </xdr:from>
    <xdr:to>
      <xdr:col>36</xdr:col>
      <xdr:colOff>170667</xdr:colOff>
      <xdr:row>1118</xdr:row>
      <xdr:rowOff>179905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0A31E44-E3E0-47FF-8A07-6663AEDDD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166000"/>
          <a:ext cx="6266667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835</xdr:row>
      <xdr:rowOff>0</xdr:rowOff>
    </xdr:from>
    <xdr:to>
      <xdr:col>36</xdr:col>
      <xdr:colOff>180190</xdr:colOff>
      <xdr:row>848</xdr:row>
      <xdr:rowOff>28262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D5F257-DB79-467A-8068-A58190857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495000"/>
          <a:ext cx="6276190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151619</xdr:colOff>
      <xdr:row>314</xdr:row>
      <xdr:rowOff>132929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F56F074-BD70-4CFB-B8C7-66899EEF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6578500"/>
          <a:ext cx="6247619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36</xdr:col>
      <xdr:colOff>170667</xdr:colOff>
      <xdr:row>329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C7172CF-B505-4543-9929-38B31C7B2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0198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170667</xdr:colOff>
      <xdr:row>864</xdr:row>
      <xdr:rowOff>142595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AC62D1-4CCA-4F45-B3CD-AC1112EF2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2496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4342857"/>
    <xdr:pic>
      <xdr:nvPicPr>
        <xdr:cNvPr id="2" name="Picture 1">
          <a:extLst>
            <a:ext uri="{FF2B5EF4-FFF2-40B4-BE49-F238E27FC236}">
              <a16:creationId xmlns:a16="http://schemas.microsoft.com/office/drawing/2014/main" id="{10A6D16E-2039-4102-974C-6218E5F8C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60000"/>
          <a:ext cx="6276190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</xdr:row>
      <xdr:rowOff>0</xdr:rowOff>
    </xdr:from>
    <xdr:ext cx="6285714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065F2809-C459-4AA2-8CA9-D97A4E4DB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38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171</xdr:row>
      <xdr:rowOff>0</xdr:rowOff>
    </xdr:from>
    <xdr:ext cx="3714286" cy="1314286"/>
    <xdr:pic>
      <xdr:nvPicPr>
        <xdr:cNvPr id="4" name="Picture 3">
          <a:extLst>
            <a:ext uri="{FF2B5EF4-FFF2-40B4-BE49-F238E27FC236}">
              <a16:creationId xmlns:a16="http://schemas.microsoft.com/office/drawing/2014/main" id="{EF2F3F55-0079-4703-B7A7-C2873FE72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43624500"/>
          <a:ext cx="3714286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76190" cy="8714286"/>
    <xdr:pic>
      <xdr:nvPicPr>
        <xdr:cNvPr id="7" name="Picture 6">
          <a:extLst>
            <a:ext uri="{FF2B5EF4-FFF2-40B4-BE49-F238E27FC236}">
              <a16:creationId xmlns:a16="http://schemas.microsoft.com/office/drawing/2014/main" id="{83E48855-787A-421D-A649-31CB9C9A1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824500"/>
          <a:ext cx="6276190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383</xdr:row>
      <xdr:rowOff>66675</xdr:rowOff>
    </xdr:from>
    <xdr:ext cx="9657143" cy="7438095"/>
    <xdr:pic>
      <xdr:nvPicPr>
        <xdr:cNvPr id="8" name="Picture 7">
          <a:extLst>
            <a:ext uri="{FF2B5EF4-FFF2-40B4-BE49-F238E27FC236}">
              <a16:creationId xmlns:a16="http://schemas.microsoft.com/office/drawing/2014/main" id="{28A1AAEB-A605-4E0B-BA4B-7324DDB7B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121796175"/>
          <a:ext cx="9657143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425</xdr:row>
      <xdr:rowOff>0</xdr:rowOff>
    </xdr:from>
    <xdr:ext cx="6200000" cy="1961905"/>
    <xdr:pic>
      <xdr:nvPicPr>
        <xdr:cNvPr id="9" name="Picture 8">
          <a:extLst>
            <a:ext uri="{FF2B5EF4-FFF2-40B4-BE49-F238E27FC236}">
              <a16:creationId xmlns:a16="http://schemas.microsoft.com/office/drawing/2014/main" id="{BB7C5CBE-78EF-435B-8C22-75C18361B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9730500"/>
          <a:ext cx="620000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</xdr:row>
      <xdr:rowOff>0</xdr:rowOff>
    </xdr:from>
    <xdr:to>
      <xdr:col>36</xdr:col>
      <xdr:colOff>151619</xdr:colOff>
      <xdr:row>221</xdr:row>
      <xdr:rowOff>56833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917A5E1-0FB3-4DC5-B178-5E0C24B22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9624000"/>
          <a:ext cx="6247619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161143</xdr:colOff>
      <xdr:row>461</xdr:row>
      <xdr:rowOff>151881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B0B5ED-B679-4320-A450-51ED85B9F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9819500"/>
          <a:ext cx="6257143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36</xdr:col>
      <xdr:colOff>170667</xdr:colOff>
      <xdr:row>495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2BA2D92-D280-4BAA-B66B-215C71461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782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151619</xdr:colOff>
      <xdr:row>553</xdr:row>
      <xdr:rowOff>28119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B000CA-5EF5-4D73-9688-F804EFEE8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48690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593</xdr:row>
      <xdr:rowOff>94952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D8C5C3E-4DDC-4418-9EC0-2CB98914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38225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161143</xdr:colOff>
      <xdr:row>798</xdr:row>
      <xdr:rowOff>189476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2BDAE3D-12FA-4CC8-8F2B-4B0333E0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2971500"/>
          <a:ext cx="6257143" cy="8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771</xdr:row>
      <xdr:rowOff>9525</xdr:rowOff>
    </xdr:from>
    <xdr:to>
      <xdr:col>71</xdr:col>
      <xdr:colOff>182333</xdr:colOff>
      <xdr:row>802</xdr:row>
      <xdr:rowOff>22025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FBDA6B3-8364-4021-BCF3-CB21D528F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0" y="149361525"/>
          <a:ext cx="7421333" cy="5918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189714</xdr:colOff>
      <xdr:row>822</xdr:row>
      <xdr:rowOff>18667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6193E00-CF2A-46DB-893F-AE80A95FA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24965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132571</xdr:colOff>
      <xdr:row>957</xdr:row>
      <xdr:rowOff>132262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7EBAABB-4974-4CE1-AE91-C2F1216B1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9926000"/>
          <a:ext cx="622857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142095</xdr:colOff>
      <xdr:row>979</xdr:row>
      <xdr:rowOff>132976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EDCAADE-F4C2-4D73-86B4-B62F18013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238095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36</xdr:col>
      <xdr:colOff>180190</xdr:colOff>
      <xdr:row>605</xdr:row>
      <xdr:rowOff>75929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358C861-82BB-432E-B8D5-AF25C3D4F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299000"/>
          <a:ext cx="6276190" cy="21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123048</xdr:colOff>
      <xdr:row>1131</xdr:row>
      <xdr:rowOff>103690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12C9902-FFCE-445D-B3AF-161082553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070000"/>
          <a:ext cx="6219048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151619</xdr:colOff>
      <xdr:row>1145</xdr:row>
      <xdr:rowOff>123548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C1EAF7B-2412-45B6-B4D6-3DAA2C6EC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214000"/>
          <a:ext cx="624761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170667</xdr:colOff>
      <xdr:row>1313</xdr:row>
      <xdr:rowOff>75119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BE93087-5B1E-4B7B-BEF1-2CDD8B5AF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6596000"/>
          <a:ext cx="6266667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1279</xdr:row>
      <xdr:rowOff>180975</xdr:rowOff>
    </xdr:from>
    <xdr:to>
      <xdr:col>49</xdr:col>
      <xdr:colOff>103706</xdr:colOff>
      <xdr:row>1314</xdr:row>
      <xdr:rowOff>56332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093C257-5F36-4DE0-8A84-EF547880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198872475"/>
          <a:ext cx="8552381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36</xdr:col>
      <xdr:colOff>170667</xdr:colOff>
      <xdr:row>1163</xdr:row>
      <xdr:rowOff>161500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A30000-6A54-4FA5-B49D-4F7D4FB94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1262000"/>
          <a:ext cx="6266667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36</xdr:col>
      <xdr:colOff>132571</xdr:colOff>
      <xdr:row>835</xdr:row>
      <xdr:rowOff>161619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6037705-1A63-4865-8B7E-2442DBA93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258000"/>
          <a:ext cx="6228571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831</xdr:row>
      <xdr:rowOff>123825</xdr:rowOff>
    </xdr:from>
    <xdr:to>
      <xdr:col>53</xdr:col>
      <xdr:colOff>132180</xdr:colOff>
      <xdr:row>833</xdr:row>
      <xdr:rowOff>180920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BBFB6B2-4E8C-45C8-BB48-C4C6082C6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160905825"/>
          <a:ext cx="9361905" cy="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161143</xdr:colOff>
      <xdr:row>993</xdr:row>
      <xdr:rowOff>180643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29DD0AA-55AD-4C54-95B7-00C36606A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4785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991</xdr:row>
      <xdr:rowOff>85725</xdr:rowOff>
    </xdr:from>
    <xdr:to>
      <xdr:col>59</xdr:col>
      <xdr:colOff>189333</xdr:colOff>
      <xdr:row>994</xdr:row>
      <xdr:rowOff>123749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87630FC-50F2-46A7-AC08-F5EAE8F7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0" y="186966225"/>
          <a:ext cx="9333333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54</xdr:col>
      <xdr:colOff>0</xdr:colOff>
      <xdr:row>806</xdr:row>
      <xdr:rowOff>0</xdr:rowOff>
    </xdr:from>
    <xdr:to>
      <xdr:col>87</xdr:col>
      <xdr:colOff>151595</xdr:colOff>
      <xdr:row>834</xdr:row>
      <xdr:rowOff>104095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7177DCB-49DE-486F-A19B-2A4459880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0" y="156019500"/>
          <a:ext cx="6438095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847</xdr:row>
      <xdr:rowOff>0</xdr:rowOff>
    </xdr:from>
    <xdr:to>
      <xdr:col>37</xdr:col>
      <xdr:colOff>8738</xdr:colOff>
      <xdr:row>892</xdr:row>
      <xdr:rowOff>160833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660DDA7-EC93-4DC9-B45D-FC83916BD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3830000"/>
          <a:ext cx="6295238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36</xdr:col>
      <xdr:colOff>151619</xdr:colOff>
      <xdr:row>1054</xdr:row>
      <xdr:rowOff>8428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CE118BA-C2A9-47B7-9689-0B903F9C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4500500"/>
          <a:ext cx="6247619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180190</xdr:colOff>
      <xdr:row>1347</xdr:row>
      <xdr:rowOff>123524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D3745FF-88F4-4B5D-A300-212C3E55E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7553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1165</xdr:row>
      <xdr:rowOff>0</xdr:rowOff>
    </xdr:from>
    <xdr:to>
      <xdr:col>36</xdr:col>
      <xdr:colOff>170667</xdr:colOff>
      <xdr:row>1184</xdr:row>
      <xdr:rowOff>104309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6B66DF65-F8C3-4800-901E-FF5E13827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5074500"/>
          <a:ext cx="6266667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85725</xdr:colOff>
      <xdr:row>1173</xdr:row>
      <xdr:rowOff>171450</xdr:rowOff>
    </xdr:from>
    <xdr:to>
      <xdr:col>55</xdr:col>
      <xdr:colOff>122653</xdr:colOff>
      <xdr:row>1185</xdr:row>
      <xdr:rowOff>180688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BD952C5-9A68-4544-8084-B9802010F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8725" y="216769950"/>
          <a:ext cx="9371428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1248</xdr:row>
      <xdr:rowOff>122738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B0ABF1C-AB30-44C4-A185-465A4B0D1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2313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180190</xdr:colOff>
      <xdr:row>237</xdr:row>
      <xdr:rowOff>152119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D85D705-EA0A-4E75-B7B1-38AAF265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053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189714</xdr:colOff>
      <xdr:row>511</xdr:row>
      <xdr:rowOff>142595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685A9F8-85D5-469E-90BF-0530317E0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00"/>
          <a:ext cx="6285714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142095</xdr:colOff>
      <xdr:row>1362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D04223E-E4ED-4AE5-8186-33CA5CE4A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7556000"/>
          <a:ext cx="6238095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1364</xdr:row>
      <xdr:rowOff>0</xdr:rowOff>
    </xdr:from>
    <xdr:to>
      <xdr:col>36</xdr:col>
      <xdr:colOff>151619</xdr:colOff>
      <xdr:row>1375</xdr:row>
      <xdr:rowOff>18786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B8291B-5D56-4C6D-B481-3A9A32A20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9842000"/>
          <a:ext cx="6247619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170667</xdr:colOff>
      <xdr:row>101</xdr:row>
      <xdr:rowOff>141928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F5C249-6D65-44A3-BFEC-CAE644432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7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161926</xdr:colOff>
      <xdr:row>73</xdr:row>
      <xdr:rowOff>180975</xdr:rowOff>
    </xdr:from>
    <xdr:to>
      <xdr:col>69</xdr:col>
      <xdr:colOff>180093</xdr:colOff>
      <xdr:row>101</xdr:row>
      <xdr:rowOff>38975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1C793F-5B42-48B6-81A2-AB7790949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6" y="14087475"/>
          <a:ext cx="12400667" cy="519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161143</xdr:colOff>
      <xdr:row>143</xdr:row>
      <xdr:rowOff>103833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E81635-0323-4FB5-8876-4BB8840AF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812000"/>
          <a:ext cx="625714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113</xdr:row>
      <xdr:rowOff>171450</xdr:rowOff>
    </xdr:from>
    <xdr:to>
      <xdr:col>49</xdr:col>
      <xdr:colOff>170377</xdr:colOff>
      <xdr:row>142</xdr:row>
      <xdr:rowOff>113617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A839CB-2F52-4C89-A454-6D059A989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21697950"/>
          <a:ext cx="8580952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196</xdr:row>
      <xdr:rowOff>0</xdr:rowOff>
    </xdr:from>
    <xdr:ext cx="6257143" cy="3857143"/>
    <xdr:pic>
      <xdr:nvPicPr>
        <xdr:cNvPr id="6" name="Picture 5">
          <a:extLst>
            <a:ext uri="{FF2B5EF4-FFF2-40B4-BE49-F238E27FC236}">
              <a16:creationId xmlns:a16="http://schemas.microsoft.com/office/drawing/2014/main" id="{96D1FCED-4771-415B-9E7A-3CD46E529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1442500"/>
          <a:ext cx="6257143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237</xdr:row>
      <xdr:rowOff>0</xdr:rowOff>
    </xdr:from>
    <xdr:ext cx="32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79638688-BA9D-4D5F-ADEA-C68DF40AC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253000"/>
          <a:ext cx="32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0</xdr:colOff>
      <xdr:row>237</xdr:row>
      <xdr:rowOff>0</xdr:rowOff>
    </xdr:from>
    <xdr:ext cx="3114286" cy="1333333"/>
    <xdr:pic>
      <xdr:nvPicPr>
        <xdr:cNvPr id="8" name="Picture 7">
          <a:extLst>
            <a:ext uri="{FF2B5EF4-FFF2-40B4-BE49-F238E27FC236}">
              <a16:creationId xmlns:a16="http://schemas.microsoft.com/office/drawing/2014/main" id="{201EF33E-42EC-40EB-84F4-6A4B0279D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0" y="119253000"/>
          <a:ext cx="3114286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7380952" cy="3057143"/>
    <xdr:pic>
      <xdr:nvPicPr>
        <xdr:cNvPr id="9" name="Picture 8">
          <a:extLst>
            <a:ext uri="{FF2B5EF4-FFF2-40B4-BE49-F238E27FC236}">
              <a16:creationId xmlns:a16="http://schemas.microsoft.com/office/drawing/2014/main" id="{B789B8C8-32F6-4F36-ADBC-3A1C5FB41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014500"/>
          <a:ext cx="7380952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255</xdr:row>
      <xdr:rowOff>0</xdr:rowOff>
    </xdr:from>
    <xdr:ext cx="6266667" cy="3323809"/>
    <xdr:pic>
      <xdr:nvPicPr>
        <xdr:cNvPr id="10" name="Picture 9">
          <a:extLst>
            <a:ext uri="{FF2B5EF4-FFF2-40B4-BE49-F238E27FC236}">
              <a16:creationId xmlns:a16="http://schemas.microsoft.com/office/drawing/2014/main" id="{E4253243-0EF9-4757-BB3C-D5BF0E72E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2682000"/>
          <a:ext cx="6266667" cy="3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323809"/>
    <xdr:pic>
      <xdr:nvPicPr>
        <xdr:cNvPr id="11" name="Picture 10">
          <a:extLst>
            <a:ext uri="{FF2B5EF4-FFF2-40B4-BE49-F238E27FC236}">
              <a16:creationId xmlns:a16="http://schemas.microsoft.com/office/drawing/2014/main" id="{C7CCC472-E5E7-434A-AE4E-E2D0F2A91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61110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376</xdr:row>
      <xdr:rowOff>0</xdr:rowOff>
    </xdr:from>
    <xdr:ext cx="6257143" cy="7923809"/>
    <xdr:pic>
      <xdr:nvPicPr>
        <xdr:cNvPr id="12" name="Picture 11">
          <a:extLst>
            <a:ext uri="{FF2B5EF4-FFF2-40B4-BE49-F238E27FC236}">
              <a16:creationId xmlns:a16="http://schemas.microsoft.com/office/drawing/2014/main" id="{6C143A8B-DF5E-4671-B046-F156368D4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4508000"/>
          <a:ext cx="6257143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387</xdr:row>
      <xdr:rowOff>114300</xdr:rowOff>
    </xdr:from>
    <xdr:ext cx="9238095" cy="7171428"/>
    <xdr:pic>
      <xdr:nvPicPr>
        <xdr:cNvPr id="13" name="Picture 12">
          <a:extLst>
            <a:ext uri="{FF2B5EF4-FFF2-40B4-BE49-F238E27FC236}">
              <a16:creationId xmlns:a16="http://schemas.microsoft.com/office/drawing/2014/main" id="{2BE820D6-ADEC-41CA-880F-07F0286C6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256717800"/>
          <a:ext cx="9238095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510</xdr:row>
      <xdr:rowOff>0</xdr:rowOff>
    </xdr:from>
    <xdr:to>
      <xdr:col>36</xdr:col>
      <xdr:colOff>180190</xdr:colOff>
      <xdr:row>555</xdr:row>
      <xdr:rowOff>113214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3FC09C0-79AE-404E-A393-4E0E4252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8295500"/>
          <a:ext cx="6276190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521</xdr:row>
      <xdr:rowOff>161925</xdr:rowOff>
    </xdr:from>
    <xdr:to>
      <xdr:col>54</xdr:col>
      <xdr:colOff>179775</xdr:colOff>
      <xdr:row>565</xdr:row>
      <xdr:rowOff>37068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2291826-3CD5-4DF2-8286-E1B7568FF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80552925"/>
          <a:ext cx="9600000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104000</xdr:colOff>
      <xdr:row>462</xdr:row>
      <xdr:rowOff>85429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5B7147-C504-454E-BF85-EF2838C83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2199500"/>
          <a:ext cx="620000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36</xdr:col>
      <xdr:colOff>142095</xdr:colOff>
      <xdr:row>601</xdr:row>
      <xdr:rowOff>142571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7FD319-EFBC-4EA9-BE50-4D4EA651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345000"/>
          <a:ext cx="623809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20</xdr:col>
      <xdr:colOff>47238</xdr:colOff>
      <xdr:row>320</xdr:row>
      <xdr:rowOff>142667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19548EC-011A-4515-A9A2-00319392B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3721000"/>
          <a:ext cx="3095238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37</xdr:col>
      <xdr:colOff>8738</xdr:colOff>
      <xdr:row>349</xdr:row>
      <xdr:rowOff>133048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CD06DEC-15AC-4D01-923C-BDDEEF193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8864500"/>
          <a:ext cx="6295238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170667</xdr:colOff>
      <xdr:row>361</xdr:row>
      <xdr:rowOff>85452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CDF9878-D5A0-4BB1-9AD0-1A2A779E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1341000"/>
          <a:ext cx="6266667" cy="2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36</xdr:col>
      <xdr:colOff>170667</xdr:colOff>
      <xdr:row>158</xdr:row>
      <xdr:rowOff>133048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AF5A837-0DC8-4317-84BB-7981C81BF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1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132571</xdr:colOff>
      <xdr:row>665</xdr:row>
      <xdr:rowOff>28071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41E0D19-65CB-4128-9142-DC94CEA5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1633000"/>
          <a:ext cx="6228571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686</xdr:row>
      <xdr:rowOff>0</xdr:rowOff>
    </xdr:from>
    <xdr:to>
      <xdr:col>36</xdr:col>
      <xdr:colOff>161143</xdr:colOff>
      <xdr:row>699</xdr:row>
      <xdr:rowOff>66357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F9F7AC7-BDB5-44AD-AEB6-52E8B46A8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6340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722</xdr:row>
      <xdr:rowOff>0</xdr:rowOff>
    </xdr:from>
    <xdr:to>
      <xdr:col>36</xdr:col>
      <xdr:colOff>189714</xdr:colOff>
      <xdr:row>767</xdr:row>
      <xdr:rowOff>94167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8E1A99-738E-4D62-9F33-ABCCC0AA3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6492000"/>
          <a:ext cx="6285714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734</xdr:row>
      <xdr:rowOff>28575</xdr:rowOff>
    </xdr:from>
    <xdr:to>
      <xdr:col>49</xdr:col>
      <xdr:colOff>141802</xdr:colOff>
      <xdr:row>768</xdr:row>
      <xdr:rowOff>103956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BAF269-D13C-4F81-8A4C-3DEDE0F52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128806575"/>
          <a:ext cx="8580952" cy="6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161143</xdr:colOff>
      <xdr:row>794</xdr:row>
      <xdr:rowOff>123500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6BFBDC5-7DB7-4D90-8AE4-128F59B5F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7315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151619</xdr:colOff>
      <xdr:row>477</xdr:row>
      <xdr:rowOff>18810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CF3A403-3913-4163-A46D-BF2467610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8963500"/>
          <a:ext cx="624761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36</xdr:col>
      <xdr:colOff>170667</xdr:colOff>
      <xdr:row>172</xdr:row>
      <xdr:rowOff>180738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44F97A8-57D0-46DE-9910-D42205EE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051500"/>
          <a:ext cx="6266667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36</xdr:col>
      <xdr:colOff>161143</xdr:colOff>
      <xdr:row>617</xdr:row>
      <xdr:rowOff>9262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8930F91-517D-458A-84F2-6C2D87FE2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5443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799</xdr:row>
      <xdr:rowOff>0</xdr:rowOff>
    </xdr:from>
    <xdr:to>
      <xdr:col>36</xdr:col>
      <xdr:colOff>189714</xdr:colOff>
      <xdr:row>810</xdr:row>
      <xdr:rowOff>18786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1D7A9CE-382F-4397-AFDA-984892CCF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220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144</xdr:row>
      <xdr:rowOff>0</xdr:rowOff>
    </xdr:from>
    <xdr:to>
      <xdr:col>36</xdr:col>
      <xdr:colOff>132571</xdr:colOff>
      <xdr:row>184</xdr:row>
      <xdr:rowOff>37143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FE4C67-D257-4746-B6DB-E345DD01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622500"/>
          <a:ext cx="6228571" cy="7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28575</xdr:colOff>
      <xdr:row>154</xdr:row>
      <xdr:rowOff>9525</xdr:rowOff>
    </xdr:from>
    <xdr:to>
      <xdr:col>49</xdr:col>
      <xdr:colOff>8456</xdr:colOff>
      <xdr:row>183</xdr:row>
      <xdr:rowOff>151692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9BDF17-D6AF-4E4D-B578-02A966D1B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29537025"/>
          <a:ext cx="8552381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36</xdr:col>
      <xdr:colOff>151619</xdr:colOff>
      <xdr:row>262</xdr:row>
      <xdr:rowOff>190071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A16C0F-D8E7-4CED-BE83-CDAD08F12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0005000"/>
          <a:ext cx="6247619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379</xdr:row>
      <xdr:rowOff>151595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D88CA8-5F0D-4D0F-9AC2-5F1F2F826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7815500"/>
          <a:ext cx="6276190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180190</xdr:colOff>
      <xdr:row>308</xdr:row>
      <xdr:rowOff>114000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07C49D-CDDB-4CC8-942F-E45D829F2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9530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36</xdr:col>
      <xdr:colOff>170667</xdr:colOff>
      <xdr:row>402</xdr:row>
      <xdr:rowOff>123476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D5FD7AF-A200-49B3-98A5-546E9EC79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3817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397</xdr:row>
      <xdr:rowOff>9525</xdr:rowOff>
    </xdr:from>
    <xdr:to>
      <xdr:col>54</xdr:col>
      <xdr:colOff>160749</xdr:colOff>
      <xdr:row>401</xdr:row>
      <xdr:rowOff>95144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10AC2A4-DB57-4F94-8E9E-9EB11AE8E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5" y="65541525"/>
          <a:ext cx="9409524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36</xdr:col>
      <xdr:colOff>132571</xdr:colOff>
      <xdr:row>448</xdr:row>
      <xdr:rowOff>170357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74A2CB-DF8D-499D-9587-788868A81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6675000"/>
          <a:ext cx="6228571" cy="8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36</xdr:col>
      <xdr:colOff>161143</xdr:colOff>
      <xdr:row>320</xdr:row>
      <xdr:rowOff>37833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10608D-458D-4A23-A377-F7118EE1D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006500"/>
          <a:ext cx="6257143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36</xdr:col>
      <xdr:colOff>151619</xdr:colOff>
      <xdr:row>493</xdr:row>
      <xdr:rowOff>123476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61BA446-7204-4E8C-90FA-D7DDE9771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4391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170667</xdr:colOff>
      <xdr:row>552</xdr:row>
      <xdr:rowOff>28143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A9FB698-F526-4E48-8075-CF1D65D8E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7630000"/>
          <a:ext cx="6266667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39</xdr:col>
      <xdr:colOff>142024</xdr:colOff>
      <xdr:row>530</xdr:row>
      <xdr:rowOff>151524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D87724-D0D9-4C13-8A00-7FDC3161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7249000"/>
          <a:ext cx="6809524" cy="7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36</xdr:col>
      <xdr:colOff>132571</xdr:colOff>
      <xdr:row>612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2FDA30A-61C5-4820-B8ED-6324A8BC3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442000"/>
          <a:ext cx="622857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36</xdr:col>
      <xdr:colOff>142095</xdr:colOff>
      <xdr:row>666</xdr:row>
      <xdr:rowOff>170952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6229A1-926F-451F-99CB-6F228CCEF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824500"/>
          <a:ext cx="6238095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36</xdr:col>
      <xdr:colOff>142095</xdr:colOff>
      <xdr:row>701</xdr:row>
      <xdr:rowOff>56833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A02D789-4A83-4F07-9487-D9351E6CF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7825500"/>
          <a:ext cx="6238095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36</xdr:col>
      <xdr:colOff>161143</xdr:colOff>
      <xdr:row>204</xdr:row>
      <xdr:rowOff>94952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596847-28E1-463E-8E92-319571C8E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5760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132571</xdr:colOff>
      <xdr:row>213</xdr:row>
      <xdr:rowOff>104571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416AA6F-5858-46BD-8E54-430EA2878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9052500"/>
          <a:ext cx="6228571" cy="1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702</xdr:row>
      <xdr:rowOff>0</xdr:rowOff>
    </xdr:from>
    <xdr:to>
      <xdr:col>36</xdr:col>
      <xdr:colOff>151619</xdr:colOff>
      <xdr:row>715</xdr:row>
      <xdr:rowOff>113976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E47EF94-F2D1-40C7-9E01-94CB4B3F2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731000"/>
          <a:ext cx="6247619" cy="25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170667</xdr:colOff>
      <xdr:row>624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44F33FD-3339-4CA0-BC0C-71F21B5B7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776500"/>
          <a:ext cx="6266667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186</xdr:row>
      <xdr:rowOff>160928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318CFB-64E1-4C5F-8A8D-6B47E1A20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00"/>
          <a:ext cx="6266667" cy="7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157</xdr:row>
      <xdr:rowOff>9525</xdr:rowOff>
    </xdr:from>
    <xdr:to>
      <xdr:col>49</xdr:col>
      <xdr:colOff>94186</xdr:colOff>
      <xdr:row>185</xdr:row>
      <xdr:rowOff>170763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1A0314-6AEB-44D5-8EF5-BDA054E02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21345525"/>
          <a:ext cx="8514286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351</xdr:row>
      <xdr:rowOff>141786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10842C-01E6-4DF0-A80C-929F0C449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289500"/>
          <a:ext cx="6266667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317</xdr:row>
      <xdr:rowOff>133350</xdr:rowOff>
    </xdr:from>
    <xdr:to>
      <xdr:col>49</xdr:col>
      <xdr:colOff>132282</xdr:colOff>
      <xdr:row>352</xdr:row>
      <xdr:rowOff>8707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DD32C7-6054-4DF9-800F-73E9E0D8F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32518350"/>
          <a:ext cx="8542857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204</xdr:row>
      <xdr:rowOff>0</xdr:rowOff>
    </xdr:from>
    <xdr:ext cx="6276190" cy="3600000"/>
    <xdr:pic>
      <xdr:nvPicPr>
        <xdr:cNvPr id="7" name="Picture 6">
          <a:extLst>
            <a:ext uri="{FF2B5EF4-FFF2-40B4-BE49-F238E27FC236}">
              <a16:creationId xmlns:a16="http://schemas.microsoft.com/office/drawing/2014/main" id="{93786153-54A3-4880-BC5A-008299046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76190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368</xdr:row>
      <xdr:rowOff>0</xdr:rowOff>
    </xdr:from>
    <xdr:to>
      <xdr:col>29</xdr:col>
      <xdr:colOff>123214</xdr:colOff>
      <xdr:row>376</xdr:row>
      <xdr:rowOff>37905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88CAE3-B9EE-4BB6-9942-25E003C94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721500"/>
          <a:ext cx="4885714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142095</xdr:colOff>
      <xdr:row>266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10A645D-C00B-4F15-96E4-4F51F1551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8196500"/>
          <a:ext cx="6238095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161143</xdr:colOff>
      <xdr:row>280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3C52AB0-4D77-445F-BD01-6D9A651E4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0863500"/>
          <a:ext cx="6257143" cy="25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36</xdr:col>
      <xdr:colOff>151619</xdr:colOff>
      <xdr:row>881</xdr:row>
      <xdr:rowOff>180548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FD3C720-07A8-44F1-BDB4-FE1FAB3C3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020500"/>
          <a:ext cx="6247619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36</xdr:col>
      <xdr:colOff>161143</xdr:colOff>
      <xdr:row>918</xdr:row>
      <xdr:rowOff>114000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B139CFB-D951-422C-8518-E633B5A49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021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151619</xdr:colOff>
      <xdr:row>933</xdr:row>
      <xdr:rowOff>47381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BCFCEE-396F-4896-9F17-15D3623AC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831500"/>
          <a:ext cx="624761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161143</xdr:colOff>
      <xdr:row>82</xdr:row>
      <xdr:rowOff>123333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7EDC87-FC6E-4C64-A4BA-CD6191C69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57143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161143</xdr:colOff>
      <xdr:row>173</xdr:row>
      <xdr:rowOff>180548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9B5925-71EB-4939-BC65-2FD5A90B5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002500"/>
          <a:ext cx="6257143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178</xdr:row>
      <xdr:rowOff>0</xdr:rowOff>
    </xdr:from>
    <xdr:to>
      <xdr:col>69</xdr:col>
      <xdr:colOff>56238</xdr:colOff>
      <xdr:row>183</xdr:row>
      <xdr:rowOff>142738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C88047-99F9-4470-81FD-47233E1B4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32575500"/>
          <a:ext cx="7295238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36</xdr:col>
      <xdr:colOff>123048</xdr:colOff>
      <xdr:row>215</xdr:row>
      <xdr:rowOff>142571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9232CA-3AED-4959-985D-C044BF7AF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38000"/>
          <a:ext cx="62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36</xdr:col>
      <xdr:colOff>151619</xdr:colOff>
      <xdr:row>118</xdr:row>
      <xdr:rowOff>104476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EB20AF-8294-40D8-A407-50FD50A04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193000"/>
          <a:ext cx="624761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36</xdr:col>
      <xdr:colOff>170667</xdr:colOff>
      <xdr:row>130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B3DDD42-D7E2-49D3-8A53-7ECCBAD6A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669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1010</xdr:row>
      <xdr:rowOff>0</xdr:rowOff>
    </xdr:from>
    <xdr:ext cx="6247619" cy="3980952"/>
    <xdr:pic>
      <xdr:nvPicPr>
        <xdr:cNvPr id="35" name="Picture 34">
          <a:extLst>
            <a:ext uri="{FF2B5EF4-FFF2-40B4-BE49-F238E27FC236}">
              <a16:creationId xmlns:a16="http://schemas.microsoft.com/office/drawing/2014/main" id="{4CF37925-DBAB-475A-85EC-81B98B18E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47619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1051</xdr:row>
      <xdr:rowOff>0</xdr:rowOff>
    </xdr:from>
    <xdr:ext cx="6238095" cy="2447619"/>
    <xdr:pic>
      <xdr:nvPicPr>
        <xdr:cNvPr id="36" name="Picture 35">
          <a:extLst>
            <a:ext uri="{FF2B5EF4-FFF2-40B4-BE49-F238E27FC236}">
              <a16:creationId xmlns:a16="http://schemas.microsoft.com/office/drawing/2014/main" id="{1A8B2725-9A3B-4A6F-8BBC-7EF16692F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6215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1066</xdr:row>
      <xdr:rowOff>0</xdr:rowOff>
    </xdr:from>
    <xdr:to>
      <xdr:col>39</xdr:col>
      <xdr:colOff>113452</xdr:colOff>
      <xdr:row>1074</xdr:row>
      <xdr:rowOff>161714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D022380-D310-4C9C-A520-0BF8034DF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2976500"/>
          <a:ext cx="6780952" cy="1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1075</xdr:row>
      <xdr:rowOff>0</xdr:rowOff>
    </xdr:from>
    <xdr:to>
      <xdr:col>50</xdr:col>
      <xdr:colOff>179857</xdr:colOff>
      <xdr:row>1080</xdr:row>
      <xdr:rowOff>142738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3AFF466-D03E-430A-AB70-4CF7F982B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4691000"/>
          <a:ext cx="8942857" cy="10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1081</xdr:row>
      <xdr:rowOff>0</xdr:rowOff>
    </xdr:from>
    <xdr:to>
      <xdr:col>39</xdr:col>
      <xdr:colOff>94405</xdr:colOff>
      <xdr:row>1086</xdr:row>
      <xdr:rowOff>152262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1F4E0E8-EF5B-4EC2-B7C0-15BD2AF05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5834000"/>
          <a:ext cx="6761905" cy="1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96</xdr:col>
      <xdr:colOff>26381</xdr:colOff>
      <xdr:row>1088</xdr:row>
      <xdr:rowOff>180929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1AFFC3C-25E5-4F5B-BAC8-ED8A8F3BA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6977000"/>
          <a:ext cx="17552381" cy="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1090</xdr:row>
      <xdr:rowOff>0</xdr:rowOff>
    </xdr:from>
    <xdr:to>
      <xdr:col>39</xdr:col>
      <xdr:colOff>180119</xdr:colOff>
      <xdr:row>1095</xdr:row>
      <xdr:rowOff>66548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3F1D176-CB68-4BFD-83DF-74FD1C68D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7548500"/>
          <a:ext cx="6847619" cy="1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1096</xdr:row>
      <xdr:rowOff>0</xdr:rowOff>
    </xdr:from>
    <xdr:to>
      <xdr:col>96</xdr:col>
      <xdr:colOff>131143</xdr:colOff>
      <xdr:row>1097</xdr:row>
      <xdr:rowOff>190452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F30B130-03D6-4408-A7E1-31EFB9383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8691500"/>
          <a:ext cx="17657143" cy="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1119</xdr:row>
      <xdr:rowOff>0</xdr:rowOff>
    </xdr:from>
    <xdr:to>
      <xdr:col>36</xdr:col>
      <xdr:colOff>170667</xdr:colOff>
      <xdr:row>1132</xdr:row>
      <xdr:rowOff>104452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3725762-D613-4F22-ADCF-A64B8184A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307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1133</xdr:row>
      <xdr:rowOff>0</xdr:rowOff>
    </xdr:from>
    <xdr:to>
      <xdr:col>36</xdr:col>
      <xdr:colOff>151619</xdr:colOff>
      <xdr:row>1144</xdr:row>
      <xdr:rowOff>94976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17F7463-1748-4D6A-AB94-104388C94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5740000"/>
          <a:ext cx="6247619" cy="2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1207</xdr:row>
      <xdr:rowOff>0</xdr:rowOff>
    </xdr:from>
    <xdr:ext cx="6247619" cy="4485714"/>
    <xdr:pic>
      <xdr:nvPicPr>
        <xdr:cNvPr id="48" name="Picture 47">
          <a:extLst>
            <a:ext uri="{FF2B5EF4-FFF2-40B4-BE49-F238E27FC236}">
              <a16:creationId xmlns:a16="http://schemas.microsoft.com/office/drawing/2014/main" id="{5F883A35-0063-470F-9CB3-74A000A7F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0010000"/>
          <a:ext cx="624761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1237</xdr:row>
      <xdr:rowOff>0</xdr:rowOff>
    </xdr:from>
    <xdr:ext cx="6276190" cy="2409524"/>
    <xdr:pic>
      <xdr:nvPicPr>
        <xdr:cNvPr id="49" name="Picture 48">
          <a:extLst>
            <a:ext uri="{FF2B5EF4-FFF2-40B4-BE49-F238E27FC236}">
              <a16:creationId xmlns:a16="http://schemas.microsoft.com/office/drawing/2014/main" id="{14496DBF-B3FB-4843-BC30-8B4C5996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5725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123825</xdr:colOff>
      <xdr:row>1226</xdr:row>
      <xdr:rowOff>9525</xdr:rowOff>
    </xdr:from>
    <xdr:ext cx="10171428" cy="1380952"/>
    <xdr:pic>
      <xdr:nvPicPr>
        <xdr:cNvPr id="50" name="Picture 49">
          <a:extLst>
            <a:ext uri="{FF2B5EF4-FFF2-40B4-BE49-F238E27FC236}">
              <a16:creationId xmlns:a16="http://schemas.microsoft.com/office/drawing/2014/main" id="{F2A8DD7F-45F4-41B5-AEAE-E4D0FBEF8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825" y="83639025"/>
          <a:ext cx="10171428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1250</xdr:row>
      <xdr:rowOff>0</xdr:rowOff>
    </xdr:from>
    <xdr:ext cx="6247619" cy="2923809"/>
    <xdr:pic>
      <xdr:nvPicPr>
        <xdr:cNvPr id="51" name="Picture 50">
          <a:extLst>
            <a:ext uri="{FF2B5EF4-FFF2-40B4-BE49-F238E27FC236}">
              <a16:creationId xmlns:a16="http://schemas.microsoft.com/office/drawing/2014/main" id="{ED8888B7-CDFB-42E2-B9D7-57B86FD0A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8201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1266</xdr:row>
      <xdr:rowOff>0</xdr:rowOff>
    </xdr:from>
    <xdr:ext cx="6266667" cy="4695238"/>
    <xdr:pic>
      <xdr:nvPicPr>
        <xdr:cNvPr id="52" name="Picture 51">
          <a:extLst>
            <a:ext uri="{FF2B5EF4-FFF2-40B4-BE49-F238E27FC236}">
              <a16:creationId xmlns:a16="http://schemas.microsoft.com/office/drawing/2014/main" id="{175B7F4A-15C1-477B-AD3F-0A09E99E2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1249500"/>
          <a:ext cx="6266667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1291</xdr:row>
      <xdr:rowOff>0</xdr:rowOff>
    </xdr:from>
    <xdr:ext cx="6266667" cy="2895238"/>
    <xdr:pic>
      <xdr:nvPicPr>
        <xdr:cNvPr id="53" name="Picture 52">
          <a:extLst>
            <a:ext uri="{FF2B5EF4-FFF2-40B4-BE49-F238E27FC236}">
              <a16:creationId xmlns:a16="http://schemas.microsoft.com/office/drawing/2014/main" id="{B42A65D1-BDBB-4130-88C8-2958C84EA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012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1307</xdr:row>
      <xdr:rowOff>0</xdr:rowOff>
    </xdr:from>
    <xdr:ext cx="6266667" cy="3142857"/>
    <xdr:pic>
      <xdr:nvPicPr>
        <xdr:cNvPr id="54" name="Picture 53">
          <a:extLst>
            <a:ext uri="{FF2B5EF4-FFF2-40B4-BE49-F238E27FC236}">
              <a16:creationId xmlns:a16="http://schemas.microsoft.com/office/drawing/2014/main" id="{8A3AED20-4C99-4216-91EA-5D02A51AC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060000"/>
          <a:ext cx="6266667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1324</xdr:row>
      <xdr:rowOff>0</xdr:rowOff>
    </xdr:from>
    <xdr:ext cx="6276190" cy="3066667"/>
    <xdr:pic>
      <xdr:nvPicPr>
        <xdr:cNvPr id="55" name="Picture 54">
          <a:extLst>
            <a:ext uri="{FF2B5EF4-FFF2-40B4-BE49-F238E27FC236}">
              <a16:creationId xmlns:a16="http://schemas.microsoft.com/office/drawing/2014/main" id="{E8AC3C83-EC41-4A02-8140-BFB04E016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2985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1341</xdr:row>
      <xdr:rowOff>0</xdr:rowOff>
    </xdr:from>
    <xdr:ext cx="6266667" cy="4009524"/>
    <xdr:pic>
      <xdr:nvPicPr>
        <xdr:cNvPr id="56" name="Picture 55">
          <a:extLst>
            <a:ext uri="{FF2B5EF4-FFF2-40B4-BE49-F238E27FC236}">
              <a16:creationId xmlns:a16="http://schemas.microsoft.com/office/drawing/2014/main" id="{B237E4D7-E579-4B10-9059-4F9577F09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5537000"/>
          <a:ext cx="6266667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1363</xdr:row>
      <xdr:rowOff>0</xdr:rowOff>
    </xdr:from>
    <xdr:ext cx="6238095" cy="2571429"/>
    <xdr:pic>
      <xdr:nvPicPr>
        <xdr:cNvPr id="57" name="Picture 56">
          <a:extLst>
            <a:ext uri="{FF2B5EF4-FFF2-40B4-BE49-F238E27FC236}">
              <a16:creationId xmlns:a16="http://schemas.microsoft.com/office/drawing/2014/main" id="{661675AB-D769-4E66-8F1D-9136C79AA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728000"/>
          <a:ext cx="6238095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1377</xdr:row>
      <xdr:rowOff>0</xdr:rowOff>
    </xdr:from>
    <xdr:ext cx="6266667" cy="3047619"/>
    <xdr:pic>
      <xdr:nvPicPr>
        <xdr:cNvPr id="58" name="Picture 57">
          <a:extLst>
            <a:ext uri="{FF2B5EF4-FFF2-40B4-BE49-F238E27FC236}">
              <a16:creationId xmlns:a16="http://schemas.microsoft.com/office/drawing/2014/main" id="{07A26ADC-A777-414E-B46E-45C271961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0"/>
          <a:ext cx="6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1394</xdr:row>
      <xdr:rowOff>0</xdr:rowOff>
    </xdr:from>
    <xdr:ext cx="6247619" cy="3619048"/>
    <xdr:pic>
      <xdr:nvPicPr>
        <xdr:cNvPr id="59" name="Picture 58">
          <a:extLst>
            <a:ext uri="{FF2B5EF4-FFF2-40B4-BE49-F238E27FC236}">
              <a16:creationId xmlns:a16="http://schemas.microsoft.com/office/drawing/2014/main" id="{8BAB9881-FFFE-4777-BD3A-9E3F29B76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5633500"/>
          <a:ext cx="624761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1414</xdr:row>
      <xdr:rowOff>0</xdr:rowOff>
    </xdr:from>
    <xdr:ext cx="6285714" cy="3571429"/>
    <xdr:pic>
      <xdr:nvPicPr>
        <xdr:cNvPr id="60" name="Picture 59">
          <a:extLst>
            <a:ext uri="{FF2B5EF4-FFF2-40B4-BE49-F238E27FC236}">
              <a16:creationId xmlns:a16="http://schemas.microsoft.com/office/drawing/2014/main" id="{F15CDE67-D05F-429A-9586-B35B31419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443500"/>
          <a:ext cx="6285714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1434</xdr:row>
      <xdr:rowOff>0</xdr:rowOff>
    </xdr:from>
    <xdr:ext cx="6247619" cy="2828571"/>
    <xdr:pic>
      <xdr:nvPicPr>
        <xdr:cNvPr id="61" name="Picture 60">
          <a:extLst>
            <a:ext uri="{FF2B5EF4-FFF2-40B4-BE49-F238E27FC236}">
              <a16:creationId xmlns:a16="http://schemas.microsoft.com/office/drawing/2014/main" id="{BDCA784A-0A60-44A3-892C-DBC4F8E70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3253500"/>
          <a:ext cx="6247619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1450</xdr:row>
      <xdr:rowOff>0</xdr:rowOff>
    </xdr:from>
    <xdr:ext cx="6276190" cy="6314286"/>
    <xdr:pic>
      <xdr:nvPicPr>
        <xdr:cNvPr id="62" name="Picture 61">
          <a:extLst>
            <a:ext uri="{FF2B5EF4-FFF2-40B4-BE49-F238E27FC236}">
              <a16:creationId xmlns:a16="http://schemas.microsoft.com/office/drawing/2014/main" id="{0AA4F5E4-7CE6-4A21-B434-FABEF7D3B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6301500"/>
          <a:ext cx="6276190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1484</xdr:row>
      <xdr:rowOff>0</xdr:rowOff>
    </xdr:from>
    <xdr:ext cx="6257143" cy="2952381"/>
    <xdr:pic>
      <xdr:nvPicPr>
        <xdr:cNvPr id="63" name="Picture 62">
          <a:extLst>
            <a:ext uri="{FF2B5EF4-FFF2-40B4-BE49-F238E27FC236}">
              <a16:creationId xmlns:a16="http://schemas.microsoft.com/office/drawing/2014/main" id="{70B50CD8-5BA4-47BD-AEB0-ADC12F4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277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1500</xdr:row>
      <xdr:rowOff>0</xdr:rowOff>
    </xdr:from>
    <xdr:ext cx="6276190" cy="2809524"/>
    <xdr:pic>
      <xdr:nvPicPr>
        <xdr:cNvPr id="64" name="Picture 63">
          <a:extLst>
            <a:ext uri="{FF2B5EF4-FFF2-40B4-BE49-F238E27FC236}">
              <a16:creationId xmlns:a16="http://schemas.microsoft.com/office/drawing/2014/main" id="{A7E3EADC-D873-4AB0-8E0F-56D5CD1E3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5826500"/>
          <a:ext cx="6276190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1516</xdr:row>
      <xdr:rowOff>0</xdr:rowOff>
    </xdr:from>
    <xdr:ext cx="6247619" cy="2990476"/>
    <xdr:pic>
      <xdr:nvPicPr>
        <xdr:cNvPr id="65" name="Picture 64">
          <a:extLst>
            <a:ext uri="{FF2B5EF4-FFF2-40B4-BE49-F238E27FC236}">
              <a16:creationId xmlns:a16="http://schemas.microsoft.com/office/drawing/2014/main" id="{8FF78EB4-E630-412F-953E-A6D3C7A6C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8874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1533</xdr:row>
      <xdr:rowOff>0</xdr:rowOff>
    </xdr:from>
    <xdr:ext cx="6238095" cy="3685714"/>
    <xdr:pic>
      <xdr:nvPicPr>
        <xdr:cNvPr id="66" name="Picture 65">
          <a:extLst>
            <a:ext uri="{FF2B5EF4-FFF2-40B4-BE49-F238E27FC236}">
              <a16:creationId xmlns:a16="http://schemas.microsoft.com/office/drawing/2014/main" id="{CF93C156-F11B-4CDC-8F69-EFFF70A93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2113000"/>
          <a:ext cx="623809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1553</xdr:row>
      <xdr:rowOff>0</xdr:rowOff>
    </xdr:from>
    <xdr:ext cx="6228571" cy="2571429"/>
    <xdr:pic>
      <xdr:nvPicPr>
        <xdr:cNvPr id="67" name="Picture 66">
          <a:extLst>
            <a:ext uri="{FF2B5EF4-FFF2-40B4-BE49-F238E27FC236}">
              <a16:creationId xmlns:a16="http://schemas.microsoft.com/office/drawing/2014/main" id="{2ABF5BB0-48FF-4717-A3D6-2659A0A67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5923000"/>
          <a:ext cx="6228571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1567</xdr:row>
      <xdr:rowOff>0</xdr:rowOff>
    </xdr:from>
    <xdr:ext cx="6247619" cy="2438095"/>
    <xdr:pic>
      <xdr:nvPicPr>
        <xdr:cNvPr id="68" name="Picture 67">
          <a:extLst>
            <a:ext uri="{FF2B5EF4-FFF2-40B4-BE49-F238E27FC236}">
              <a16:creationId xmlns:a16="http://schemas.microsoft.com/office/drawing/2014/main" id="{560A91A2-2724-46FE-B85D-FA726DDF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590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1581</xdr:row>
      <xdr:rowOff>0</xdr:rowOff>
    </xdr:from>
    <xdr:ext cx="6257143" cy="2895238"/>
    <xdr:pic>
      <xdr:nvPicPr>
        <xdr:cNvPr id="69" name="Picture 68">
          <a:extLst>
            <a:ext uri="{FF2B5EF4-FFF2-40B4-BE49-F238E27FC236}">
              <a16:creationId xmlns:a16="http://schemas.microsoft.com/office/drawing/2014/main" id="{EC48C5D1-4A30-4346-AC20-FBDD631C4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1257000"/>
          <a:ext cx="6257143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1597</xdr:row>
      <xdr:rowOff>0</xdr:rowOff>
    </xdr:from>
    <xdr:ext cx="6228571" cy="3409524"/>
    <xdr:pic>
      <xdr:nvPicPr>
        <xdr:cNvPr id="70" name="Picture 69">
          <a:extLst>
            <a:ext uri="{FF2B5EF4-FFF2-40B4-BE49-F238E27FC236}">
              <a16:creationId xmlns:a16="http://schemas.microsoft.com/office/drawing/2014/main" id="{C94EA788-667C-4C26-B2B9-5CB21F736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4305000"/>
          <a:ext cx="6228571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1616</xdr:row>
      <xdr:rowOff>0</xdr:rowOff>
    </xdr:from>
    <xdr:ext cx="6257143" cy="2580952"/>
    <xdr:pic>
      <xdr:nvPicPr>
        <xdr:cNvPr id="71" name="Picture 70">
          <a:extLst>
            <a:ext uri="{FF2B5EF4-FFF2-40B4-BE49-F238E27FC236}">
              <a16:creationId xmlns:a16="http://schemas.microsoft.com/office/drawing/2014/main" id="{0513EC1C-86CA-4695-AB55-097B743BB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7924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1634</xdr:row>
      <xdr:rowOff>0</xdr:rowOff>
    </xdr:from>
    <xdr:to>
      <xdr:col>36</xdr:col>
      <xdr:colOff>161143</xdr:colOff>
      <xdr:row>1652</xdr:row>
      <xdr:rowOff>171000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FA22D54-8F17-4EB1-B8D6-CFB4F4AF3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96418000"/>
          <a:ext cx="62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1654</xdr:row>
      <xdr:rowOff>0</xdr:rowOff>
    </xdr:from>
    <xdr:to>
      <xdr:col>36</xdr:col>
      <xdr:colOff>151619</xdr:colOff>
      <xdr:row>1671</xdr:row>
      <xdr:rowOff>37690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1F89CFE4-B245-4A15-888E-48B8A9AC8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0228000"/>
          <a:ext cx="624761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1672</xdr:row>
      <xdr:rowOff>0</xdr:rowOff>
    </xdr:from>
    <xdr:to>
      <xdr:col>36</xdr:col>
      <xdr:colOff>161143</xdr:colOff>
      <xdr:row>1689</xdr:row>
      <xdr:rowOff>190071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32BF7C6-BA88-4EB2-8355-9AF73DA36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3657000"/>
          <a:ext cx="6257143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1691</xdr:row>
      <xdr:rowOff>0</xdr:rowOff>
    </xdr:from>
    <xdr:to>
      <xdr:col>36</xdr:col>
      <xdr:colOff>151619</xdr:colOff>
      <xdr:row>1702</xdr:row>
      <xdr:rowOff>142595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43603D-C0CC-41C9-BF7E-C7A2EF150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72765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1753</xdr:row>
      <xdr:rowOff>0</xdr:rowOff>
    </xdr:from>
    <xdr:to>
      <xdr:col>39</xdr:col>
      <xdr:colOff>75357</xdr:colOff>
      <xdr:row>1756</xdr:row>
      <xdr:rowOff>123738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1B608B1-F40B-44A7-9D7F-9BEA12B43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2991500"/>
          <a:ext cx="6742857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1704</xdr:row>
      <xdr:rowOff>0</xdr:rowOff>
    </xdr:from>
    <xdr:to>
      <xdr:col>36</xdr:col>
      <xdr:colOff>170667</xdr:colOff>
      <xdr:row>1715</xdr:row>
      <xdr:rowOff>152119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698F071-181E-4275-9102-98494D695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9753000"/>
          <a:ext cx="626666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1721</xdr:row>
      <xdr:rowOff>0</xdr:rowOff>
    </xdr:from>
    <xdr:to>
      <xdr:col>36</xdr:col>
      <xdr:colOff>161143</xdr:colOff>
      <xdr:row>1737</xdr:row>
      <xdr:rowOff>9143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D45CC24-32CF-4749-9D12-445D64E1D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0421000"/>
          <a:ext cx="6257143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142095</xdr:colOff>
      <xdr:row>230</xdr:row>
      <xdr:rowOff>190238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21EF23F-CC64-42F6-885A-41F912602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1910000"/>
          <a:ext cx="623809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1149</xdr:row>
      <xdr:rowOff>0</xdr:rowOff>
    </xdr:from>
    <xdr:to>
      <xdr:col>36</xdr:col>
      <xdr:colOff>170667</xdr:colOff>
      <xdr:row>1159</xdr:row>
      <xdr:rowOff>28333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C5ED997-B492-4999-90B4-3FCAACFF5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8884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95</xdr:row>
      <xdr:rowOff>0</xdr:rowOff>
    </xdr:from>
    <xdr:ext cx="6276190" cy="3266667"/>
    <xdr:pic>
      <xdr:nvPicPr>
        <xdr:cNvPr id="2" name="Picture 1">
          <a:extLst>
            <a:ext uri="{FF2B5EF4-FFF2-40B4-BE49-F238E27FC236}">
              <a16:creationId xmlns:a16="http://schemas.microsoft.com/office/drawing/2014/main" id="{A30C9C01-D485-4591-8827-9B2AFD073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816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938ECC93-E057-409B-AF1A-D41C03A99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953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115</xdr:row>
      <xdr:rowOff>0</xdr:rowOff>
    </xdr:from>
    <xdr:ext cx="6285714" cy="1866667"/>
    <xdr:pic>
      <xdr:nvPicPr>
        <xdr:cNvPr id="4" name="Picture 3">
          <a:extLst>
            <a:ext uri="{FF2B5EF4-FFF2-40B4-BE49-F238E27FC236}">
              <a16:creationId xmlns:a16="http://schemas.microsoft.com/office/drawing/2014/main" id="{A2C23B52-F101-4FC9-B800-90047A68B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6265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7009524" cy="1447619"/>
    <xdr:pic>
      <xdr:nvPicPr>
        <xdr:cNvPr id="5" name="Picture 4">
          <a:extLst>
            <a:ext uri="{FF2B5EF4-FFF2-40B4-BE49-F238E27FC236}">
              <a16:creationId xmlns:a16="http://schemas.microsoft.com/office/drawing/2014/main" id="{2BBB6EA9-0988-4E16-984F-7A24308DF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22935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8952381" cy="1104762"/>
    <xdr:pic>
      <xdr:nvPicPr>
        <xdr:cNvPr id="6" name="Picture 5">
          <a:extLst>
            <a:ext uri="{FF2B5EF4-FFF2-40B4-BE49-F238E27FC236}">
              <a16:creationId xmlns:a16="http://schemas.microsoft.com/office/drawing/2014/main" id="{F9698964-7FF7-4B96-B843-8082F6803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38175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66667" cy="2142857"/>
    <xdr:pic>
      <xdr:nvPicPr>
        <xdr:cNvPr id="7" name="Picture 6">
          <a:extLst>
            <a:ext uri="{FF2B5EF4-FFF2-40B4-BE49-F238E27FC236}">
              <a16:creationId xmlns:a16="http://schemas.microsoft.com/office/drawing/2014/main" id="{38BBD1AB-774F-410B-824B-B25D63F0B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59130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85714" cy="2266667"/>
    <xdr:pic>
      <xdr:nvPicPr>
        <xdr:cNvPr id="8" name="Picture 7">
          <a:extLst>
            <a:ext uri="{FF2B5EF4-FFF2-40B4-BE49-F238E27FC236}">
              <a16:creationId xmlns:a16="http://schemas.microsoft.com/office/drawing/2014/main" id="{4999AA84-9D5B-47A3-89C2-7F7A33D1B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85800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66667" cy="2590476"/>
    <xdr:pic>
      <xdr:nvPicPr>
        <xdr:cNvPr id="9" name="Picture 8">
          <a:extLst>
            <a:ext uri="{FF2B5EF4-FFF2-40B4-BE49-F238E27FC236}">
              <a16:creationId xmlns:a16="http://schemas.microsoft.com/office/drawing/2014/main" id="{D708DCEA-523A-4B0A-82A2-C40C8B6DF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14375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47619" cy="2676190"/>
    <xdr:pic>
      <xdr:nvPicPr>
        <xdr:cNvPr id="10" name="Picture 9">
          <a:extLst>
            <a:ext uri="{FF2B5EF4-FFF2-40B4-BE49-F238E27FC236}">
              <a16:creationId xmlns:a16="http://schemas.microsoft.com/office/drawing/2014/main" id="{FC0D75F7-A56D-4960-8064-CDD754641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48665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210</xdr:row>
      <xdr:rowOff>0</xdr:rowOff>
    </xdr:from>
    <xdr:ext cx="6285714" cy="3009524"/>
    <xdr:pic>
      <xdr:nvPicPr>
        <xdr:cNvPr id="11" name="Picture 10">
          <a:extLst>
            <a:ext uri="{FF2B5EF4-FFF2-40B4-BE49-F238E27FC236}">
              <a16:creationId xmlns:a16="http://schemas.microsoft.com/office/drawing/2014/main" id="{B9AA8EC5-4DFD-4235-98AB-49018D6EC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7240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266667" cy="2857143"/>
    <xdr:pic>
      <xdr:nvPicPr>
        <xdr:cNvPr id="12" name="Picture 11">
          <a:extLst>
            <a:ext uri="{FF2B5EF4-FFF2-40B4-BE49-F238E27FC236}">
              <a16:creationId xmlns:a16="http://schemas.microsoft.com/office/drawing/2014/main" id="{99E788A4-742D-4E68-9682-E2AF9BC05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1724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261</xdr:row>
      <xdr:rowOff>0</xdr:rowOff>
    </xdr:from>
    <xdr:to>
      <xdr:col>36</xdr:col>
      <xdr:colOff>161143</xdr:colOff>
      <xdr:row>275</xdr:row>
      <xdr:rowOff>75857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E5CAAB7-F3EC-4647-BFB1-1A516E20F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9720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36</xdr:col>
      <xdr:colOff>170667</xdr:colOff>
      <xdr:row>297</xdr:row>
      <xdr:rowOff>56643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D71C633-E39C-4918-8B7B-1C03102C0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578000"/>
          <a:ext cx="6266667" cy="4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1149</xdr:row>
      <xdr:rowOff>0</xdr:rowOff>
    </xdr:from>
    <xdr:to>
      <xdr:col>36</xdr:col>
      <xdr:colOff>161143</xdr:colOff>
      <xdr:row>1172</xdr:row>
      <xdr:rowOff>151833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556B7C-F803-4463-A955-4627D0FFB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8308000"/>
          <a:ext cx="6257143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36</xdr:col>
      <xdr:colOff>132571</xdr:colOff>
      <xdr:row>1219</xdr:row>
      <xdr:rowOff>46571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3A88633-DFDB-44E7-8D29-174818176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3261000"/>
          <a:ext cx="6228571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104775</xdr:colOff>
      <xdr:row>1188</xdr:row>
      <xdr:rowOff>85725</xdr:rowOff>
    </xdr:from>
    <xdr:to>
      <xdr:col>50</xdr:col>
      <xdr:colOff>17989</xdr:colOff>
      <xdr:row>1218</xdr:row>
      <xdr:rowOff>170725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8834EFC-F910-45F0-9D25-DF307A87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7275" y="185823225"/>
          <a:ext cx="8485714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1311</xdr:row>
      <xdr:rowOff>0</xdr:rowOff>
    </xdr:from>
    <xdr:to>
      <xdr:col>36</xdr:col>
      <xdr:colOff>170667</xdr:colOff>
      <xdr:row>1335</xdr:row>
      <xdr:rowOff>37524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99119D-9A35-4723-A482-2721977D0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8310500"/>
          <a:ext cx="6266667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1336</xdr:row>
      <xdr:rowOff>0</xdr:rowOff>
    </xdr:from>
    <xdr:to>
      <xdr:col>36</xdr:col>
      <xdr:colOff>132571</xdr:colOff>
      <xdr:row>1345</xdr:row>
      <xdr:rowOff>9310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94C7DFC-D09B-49F5-A8A5-AC1FF3371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3073000"/>
          <a:ext cx="6228571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1346</xdr:row>
      <xdr:rowOff>0</xdr:rowOff>
    </xdr:from>
    <xdr:to>
      <xdr:col>36</xdr:col>
      <xdr:colOff>170667</xdr:colOff>
      <xdr:row>1367</xdr:row>
      <xdr:rowOff>66167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4B76C75-9A65-4297-89DC-1D92C87F0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4978000"/>
          <a:ext cx="6266667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60</xdr:row>
      <xdr:rowOff>0</xdr:rowOff>
    </xdr:from>
    <xdr:ext cx="6247619" cy="6295238"/>
    <xdr:pic>
      <xdr:nvPicPr>
        <xdr:cNvPr id="42" name="Picture 41">
          <a:extLst>
            <a:ext uri="{FF2B5EF4-FFF2-40B4-BE49-F238E27FC236}">
              <a16:creationId xmlns:a16="http://schemas.microsoft.com/office/drawing/2014/main" id="{4F4D78C9-3C57-4E28-9780-D14164752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2103000"/>
          <a:ext cx="6247619" cy="6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66667" cy="2895238"/>
    <xdr:pic>
      <xdr:nvPicPr>
        <xdr:cNvPr id="43" name="Picture 42">
          <a:extLst>
            <a:ext uri="{FF2B5EF4-FFF2-40B4-BE49-F238E27FC236}">
              <a16:creationId xmlns:a16="http://schemas.microsoft.com/office/drawing/2014/main" id="{BBB03E6E-9945-4704-81C1-EB1DDA61C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9723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123825</xdr:colOff>
      <xdr:row>108</xdr:row>
      <xdr:rowOff>47625</xdr:rowOff>
    </xdr:from>
    <xdr:ext cx="8447619" cy="742857"/>
    <xdr:pic>
      <xdr:nvPicPr>
        <xdr:cNvPr id="44" name="Picture 43">
          <a:extLst>
            <a:ext uri="{FF2B5EF4-FFF2-40B4-BE49-F238E27FC236}">
              <a16:creationId xmlns:a16="http://schemas.microsoft.com/office/drawing/2014/main" id="{E33A7EA2-8BFE-4988-9BB6-83C7C7C0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6825" y="71294625"/>
          <a:ext cx="8447619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116</xdr:row>
      <xdr:rowOff>0</xdr:rowOff>
    </xdr:from>
    <xdr:ext cx="6590476" cy="504762"/>
    <xdr:pic>
      <xdr:nvPicPr>
        <xdr:cNvPr id="45" name="Picture 44">
          <a:extLst>
            <a:ext uri="{FF2B5EF4-FFF2-40B4-BE49-F238E27FC236}">
              <a16:creationId xmlns:a16="http://schemas.microsoft.com/office/drawing/2014/main" id="{5AFF8568-AF1D-41E9-A061-9D8D7B47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72771000"/>
          <a:ext cx="6590476" cy="504762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66667" cy="6266667"/>
    <xdr:pic>
      <xdr:nvPicPr>
        <xdr:cNvPr id="46" name="Picture 45">
          <a:extLst>
            <a:ext uri="{FF2B5EF4-FFF2-40B4-BE49-F238E27FC236}">
              <a16:creationId xmlns:a16="http://schemas.microsoft.com/office/drawing/2014/main" id="{2BA0D58C-F4D9-4019-AAD6-3DCE553A0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4485500"/>
          <a:ext cx="6266667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1386</xdr:row>
      <xdr:rowOff>0</xdr:rowOff>
    </xdr:from>
    <xdr:to>
      <xdr:col>20</xdr:col>
      <xdr:colOff>28190</xdr:colOff>
      <xdr:row>1394</xdr:row>
      <xdr:rowOff>9333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4D777C2-D781-442B-B950-5FB167BF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246507000"/>
          <a:ext cx="3076190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1253</xdr:row>
      <xdr:rowOff>0</xdr:rowOff>
    </xdr:from>
    <xdr:to>
      <xdr:col>36</xdr:col>
      <xdr:colOff>170667</xdr:colOff>
      <xdr:row>1265</xdr:row>
      <xdr:rowOff>133048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4A0EF89-A173-4CE2-BF19-B982248D0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230505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1434</xdr:row>
      <xdr:rowOff>0</xdr:rowOff>
    </xdr:from>
    <xdr:to>
      <xdr:col>36</xdr:col>
      <xdr:colOff>161143</xdr:colOff>
      <xdr:row>1479</xdr:row>
      <xdr:rowOff>94167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E57ACEC-8BEC-4C61-A9CF-0100C59C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260413500"/>
          <a:ext cx="6257143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36</xdr:col>
      <xdr:colOff>161143</xdr:colOff>
      <xdr:row>1516</xdr:row>
      <xdr:rowOff>133048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E7FE583E-04AF-4CBD-AAEF-A7B6B0F27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717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1518</xdr:row>
      <xdr:rowOff>0</xdr:rowOff>
    </xdr:from>
    <xdr:to>
      <xdr:col>37</xdr:col>
      <xdr:colOff>8738</xdr:colOff>
      <xdr:row>1535</xdr:row>
      <xdr:rowOff>190071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1473D0F-5CBA-4E42-90E5-C7189035B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4607000"/>
          <a:ext cx="6295238" cy="34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1537</xdr:row>
      <xdr:rowOff>0</xdr:rowOff>
    </xdr:from>
    <xdr:to>
      <xdr:col>36</xdr:col>
      <xdr:colOff>161143</xdr:colOff>
      <xdr:row>1549</xdr:row>
      <xdr:rowOff>104476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1015422-27D5-48AF-8CD7-EA61A9369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8226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1554</xdr:row>
      <xdr:rowOff>0</xdr:rowOff>
    </xdr:from>
    <xdr:to>
      <xdr:col>36</xdr:col>
      <xdr:colOff>170667</xdr:colOff>
      <xdr:row>1570</xdr:row>
      <xdr:rowOff>171048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F1969C6-836E-4AC9-95DD-137E9C360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91084000"/>
          <a:ext cx="6266667" cy="3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1270</xdr:row>
      <xdr:rowOff>0</xdr:rowOff>
    </xdr:from>
    <xdr:to>
      <xdr:col>36</xdr:col>
      <xdr:colOff>161143</xdr:colOff>
      <xdr:row>1280</xdr:row>
      <xdr:rowOff>28333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89733E-9C9F-4CCC-B2C0-588B32AC2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1523</xdr:row>
      <xdr:rowOff>0</xdr:rowOff>
    </xdr:from>
    <xdr:to>
      <xdr:col>37</xdr:col>
      <xdr:colOff>18262</xdr:colOff>
      <xdr:row>1563</xdr:row>
      <xdr:rowOff>18095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927EE2-7DD2-4717-B516-4C26AEA06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194000"/>
          <a:ext cx="6304762" cy="7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1566</xdr:row>
      <xdr:rowOff>0</xdr:rowOff>
    </xdr:from>
    <xdr:to>
      <xdr:col>36</xdr:col>
      <xdr:colOff>170667</xdr:colOff>
      <xdr:row>1601</xdr:row>
      <xdr:rowOff>170595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3639A1-7E49-4594-A6C4-6FC51F19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385500"/>
          <a:ext cx="6266667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1735</xdr:row>
      <xdr:rowOff>0</xdr:rowOff>
    </xdr:from>
    <xdr:to>
      <xdr:col>36</xdr:col>
      <xdr:colOff>180190</xdr:colOff>
      <xdr:row>1767</xdr:row>
      <xdr:rowOff>189714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A86F84-E6F3-4EFF-A6D7-78B399927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578000"/>
          <a:ext cx="6276190" cy="6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1824</xdr:row>
      <xdr:rowOff>0</xdr:rowOff>
    </xdr:from>
    <xdr:to>
      <xdr:col>36</xdr:col>
      <xdr:colOff>151619</xdr:colOff>
      <xdr:row>1865</xdr:row>
      <xdr:rowOff>132357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0220B30-2B85-41B4-9AB4-A77AC4A42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5913000"/>
          <a:ext cx="6247619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1835</xdr:row>
      <xdr:rowOff>180975</xdr:rowOff>
    </xdr:from>
    <xdr:to>
      <xdr:col>49</xdr:col>
      <xdr:colOff>103711</xdr:colOff>
      <xdr:row>1864</xdr:row>
      <xdr:rowOff>123142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5E06614-02EB-44F0-876D-7659A7EC1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68189475"/>
          <a:ext cx="8514286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1771</xdr:row>
      <xdr:rowOff>0</xdr:rowOff>
    </xdr:from>
    <xdr:to>
      <xdr:col>36</xdr:col>
      <xdr:colOff>132571</xdr:colOff>
      <xdr:row>1783</xdr:row>
      <xdr:rowOff>56857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B9B9D6-62BE-4414-9FDB-F2F24B270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436000"/>
          <a:ext cx="6228571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1786</xdr:row>
      <xdr:rowOff>0</xdr:rowOff>
    </xdr:from>
    <xdr:to>
      <xdr:col>36</xdr:col>
      <xdr:colOff>151619</xdr:colOff>
      <xdr:row>1795</xdr:row>
      <xdr:rowOff>190262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989B95F-86F6-4F57-BE22-9BAF869A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2293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1887</xdr:row>
      <xdr:rowOff>0</xdr:rowOff>
    </xdr:from>
    <xdr:to>
      <xdr:col>36</xdr:col>
      <xdr:colOff>132571</xdr:colOff>
      <xdr:row>1926</xdr:row>
      <xdr:rowOff>132405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8EFB729-A592-465B-848A-E99E7A0B0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1724500"/>
          <a:ext cx="6228571" cy="7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1897</xdr:row>
      <xdr:rowOff>9525</xdr:rowOff>
    </xdr:from>
    <xdr:to>
      <xdr:col>49</xdr:col>
      <xdr:colOff>141809</xdr:colOff>
      <xdr:row>1925</xdr:row>
      <xdr:rowOff>170763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A073C2-718C-4956-B70B-66A19A5BA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83639025"/>
          <a:ext cx="8523809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665</xdr:row>
      <xdr:rowOff>0</xdr:rowOff>
    </xdr:from>
    <xdr:ext cx="6276190" cy="5742857"/>
    <xdr:pic>
      <xdr:nvPicPr>
        <xdr:cNvPr id="13" name="Picture 12">
          <a:extLst>
            <a:ext uri="{FF2B5EF4-FFF2-40B4-BE49-F238E27FC236}">
              <a16:creationId xmlns:a16="http://schemas.microsoft.com/office/drawing/2014/main" id="{1EB6CD42-02E4-4485-AF9E-F902E6919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01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276190" cy="6561905"/>
    <xdr:pic>
      <xdr:nvPicPr>
        <xdr:cNvPr id="14" name="Picture 13">
          <a:extLst>
            <a:ext uri="{FF2B5EF4-FFF2-40B4-BE49-F238E27FC236}">
              <a16:creationId xmlns:a16="http://schemas.microsoft.com/office/drawing/2014/main" id="{D6693844-F0B0-4202-85B5-5B9898CA1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3147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57143" cy="3333333"/>
    <xdr:pic>
      <xdr:nvPicPr>
        <xdr:cNvPr id="15" name="Picture 14">
          <a:extLst>
            <a:ext uri="{FF2B5EF4-FFF2-40B4-BE49-F238E27FC236}">
              <a16:creationId xmlns:a16="http://schemas.microsoft.com/office/drawing/2014/main" id="{297F263E-0563-47E3-BF04-561BCBD52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1719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76190" cy="3028571"/>
    <xdr:pic>
      <xdr:nvPicPr>
        <xdr:cNvPr id="16" name="Picture 15">
          <a:extLst>
            <a:ext uri="{FF2B5EF4-FFF2-40B4-BE49-F238E27FC236}">
              <a16:creationId xmlns:a16="http://schemas.microsoft.com/office/drawing/2014/main" id="{B97FF9CA-33B5-49F5-92E1-A1BB6374B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5148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</xdr:row>
      <xdr:rowOff>0</xdr:rowOff>
    </xdr:from>
    <xdr:ext cx="6257143" cy="2780952"/>
    <xdr:pic>
      <xdr:nvPicPr>
        <xdr:cNvPr id="17" name="Picture 16">
          <a:extLst>
            <a:ext uri="{FF2B5EF4-FFF2-40B4-BE49-F238E27FC236}">
              <a16:creationId xmlns:a16="http://schemas.microsoft.com/office/drawing/2014/main" id="{3AA514DD-9149-47FF-B6A8-D1E6B802B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8387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</xdr:row>
      <xdr:rowOff>0</xdr:rowOff>
    </xdr:from>
    <xdr:ext cx="6266667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53D94C35-168D-4499-8E77-1B35DC9E7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1244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6266667" cy="2790476"/>
    <xdr:pic>
      <xdr:nvPicPr>
        <xdr:cNvPr id="19" name="Picture 18">
          <a:extLst>
            <a:ext uri="{FF2B5EF4-FFF2-40B4-BE49-F238E27FC236}">
              <a16:creationId xmlns:a16="http://schemas.microsoft.com/office/drawing/2014/main" id="{B26CC6B9-9BE2-42FA-B36C-124A2BA3C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3149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</xdr:row>
      <xdr:rowOff>0</xdr:rowOff>
    </xdr:from>
    <xdr:ext cx="6276190" cy="2219048"/>
    <xdr:pic>
      <xdr:nvPicPr>
        <xdr:cNvPr id="20" name="Picture 19">
          <a:extLst>
            <a:ext uri="{FF2B5EF4-FFF2-40B4-BE49-F238E27FC236}">
              <a16:creationId xmlns:a16="http://schemas.microsoft.com/office/drawing/2014/main" id="{C2C4DF32-5FE7-4179-8AA1-9C94DF3FC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6197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47619" cy="2761905"/>
    <xdr:pic>
      <xdr:nvPicPr>
        <xdr:cNvPr id="21" name="Picture 20">
          <a:extLst>
            <a:ext uri="{FF2B5EF4-FFF2-40B4-BE49-F238E27FC236}">
              <a16:creationId xmlns:a16="http://schemas.microsoft.com/office/drawing/2014/main" id="{EA8DD053-97C7-4A36-A7D4-D389EA6DF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8483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76190" cy="3495238"/>
    <xdr:pic>
      <xdr:nvPicPr>
        <xdr:cNvPr id="22" name="Picture 21">
          <a:extLst>
            <a:ext uri="{FF2B5EF4-FFF2-40B4-BE49-F238E27FC236}">
              <a16:creationId xmlns:a16="http://schemas.microsoft.com/office/drawing/2014/main" id="{4EB2EFBA-447A-4B48-9D62-AAF32954D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2677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341</xdr:row>
      <xdr:rowOff>0</xdr:rowOff>
    </xdr:from>
    <xdr:ext cx="6285714" cy="5533333"/>
    <xdr:pic>
      <xdr:nvPicPr>
        <xdr:cNvPr id="23" name="Picture 22">
          <a:extLst>
            <a:ext uri="{FF2B5EF4-FFF2-40B4-BE49-F238E27FC236}">
              <a16:creationId xmlns:a16="http://schemas.microsoft.com/office/drawing/2014/main" id="{87161953-705E-439A-BB1A-B410560B6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6296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371</xdr:row>
      <xdr:rowOff>0</xdr:rowOff>
    </xdr:from>
    <xdr:ext cx="6257143" cy="1914286"/>
    <xdr:pic>
      <xdr:nvPicPr>
        <xdr:cNvPr id="24" name="Picture 23">
          <a:extLst>
            <a:ext uri="{FF2B5EF4-FFF2-40B4-BE49-F238E27FC236}">
              <a16:creationId xmlns:a16="http://schemas.microsoft.com/office/drawing/2014/main" id="{4D6EAF66-C66E-4B87-B506-365339687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011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382</xdr:row>
      <xdr:rowOff>0</xdr:rowOff>
    </xdr:from>
    <xdr:ext cx="6257143" cy="2961905"/>
    <xdr:pic>
      <xdr:nvPicPr>
        <xdr:cNvPr id="25" name="Picture 24">
          <a:extLst>
            <a:ext uri="{FF2B5EF4-FFF2-40B4-BE49-F238E27FC236}">
              <a16:creationId xmlns:a16="http://schemas.microsoft.com/office/drawing/2014/main" id="{4D541FFF-55C5-478A-AECF-1C53883D8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4107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398</xdr:row>
      <xdr:rowOff>0</xdr:rowOff>
    </xdr:from>
    <xdr:ext cx="6257143" cy="1876190"/>
    <xdr:pic>
      <xdr:nvPicPr>
        <xdr:cNvPr id="26" name="Picture 25">
          <a:extLst>
            <a:ext uri="{FF2B5EF4-FFF2-40B4-BE49-F238E27FC236}">
              <a16:creationId xmlns:a16="http://schemas.microsoft.com/office/drawing/2014/main" id="{B53C5526-4E37-41C2-B4C0-D8B6462D1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7155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440</xdr:row>
      <xdr:rowOff>0</xdr:rowOff>
    </xdr:from>
    <xdr:ext cx="6276190" cy="5057143"/>
    <xdr:pic>
      <xdr:nvPicPr>
        <xdr:cNvPr id="27" name="Picture 26">
          <a:extLst>
            <a:ext uri="{FF2B5EF4-FFF2-40B4-BE49-F238E27FC236}">
              <a16:creationId xmlns:a16="http://schemas.microsoft.com/office/drawing/2014/main" id="{DDE9749B-CE71-4DC0-801F-EFA060E6D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5156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471</xdr:row>
      <xdr:rowOff>0</xdr:rowOff>
    </xdr:from>
    <xdr:ext cx="6257143" cy="4057143"/>
    <xdr:pic>
      <xdr:nvPicPr>
        <xdr:cNvPr id="28" name="Picture 27">
          <a:extLst>
            <a:ext uri="{FF2B5EF4-FFF2-40B4-BE49-F238E27FC236}">
              <a16:creationId xmlns:a16="http://schemas.microsoft.com/office/drawing/2014/main" id="{8A31E3AD-C738-4462-A5E5-6F1D53619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1061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76190" cy="3809524"/>
    <xdr:pic>
      <xdr:nvPicPr>
        <xdr:cNvPr id="29" name="Picture 28">
          <a:extLst>
            <a:ext uri="{FF2B5EF4-FFF2-40B4-BE49-F238E27FC236}">
              <a16:creationId xmlns:a16="http://schemas.microsoft.com/office/drawing/2014/main" id="{98A89A74-F5E2-4B6B-9D3C-3928650EC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5252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514</xdr:row>
      <xdr:rowOff>0</xdr:rowOff>
    </xdr:from>
    <xdr:ext cx="6257143" cy="2238095"/>
    <xdr:pic>
      <xdr:nvPicPr>
        <xdr:cNvPr id="30" name="Picture 29">
          <a:extLst>
            <a:ext uri="{FF2B5EF4-FFF2-40B4-BE49-F238E27FC236}">
              <a16:creationId xmlns:a16="http://schemas.microsoft.com/office/drawing/2014/main" id="{AF87D528-4723-4E5B-AAD2-2CB71475B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253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247619" cy="2600000"/>
    <xdr:pic>
      <xdr:nvPicPr>
        <xdr:cNvPr id="31" name="Picture 30">
          <a:extLst>
            <a:ext uri="{FF2B5EF4-FFF2-40B4-BE49-F238E27FC236}">
              <a16:creationId xmlns:a16="http://schemas.microsoft.com/office/drawing/2014/main" id="{232E2DC9-9C60-49B7-95FC-26D978D99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1539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540</xdr:row>
      <xdr:rowOff>0</xdr:rowOff>
    </xdr:from>
    <xdr:ext cx="6247619" cy="2228571"/>
    <xdr:pic>
      <xdr:nvPicPr>
        <xdr:cNvPr id="32" name="Picture 31">
          <a:extLst>
            <a:ext uri="{FF2B5EF4-FFF2-40B4-BE49-F238E27FC236}">
              <a16:creationId xmlns:a16="http://schemas.microsoft.com/office/drawing/2014/main" id="{CF5FF8D9-3106-4C05-BE6D-47D0223BE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4206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556</xdr:row>
      <xdr:rowOff>0</xdr:rowOff>
    </xdr:from>
    <xdr:ext cx="6266667" cy="2047619"/>
    <xdr:pic>
      <xdr:nvPicPr>
        <xdr:cNvPr id="33" name="Picture 32">
          <a:extLst>
            <a:ext uri="{FF2B5EF4-FFF2-40B4-BE49-F238E27FC236}">
              <a16:creationId xmlns:a16="http://schemas.microsoft.com/office/drawing/2014/main" id="{9B55F17A-F962-4A51-A6F6-85F70EC0E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7254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573</xdr:row>
      <xdr:rowOff>0</xdr:rowOff>
    </xdr:from>
    <xdr:ext cx="12552381" cy="2619048"/>
    <xdr:pic>
      <xdr:nvPicPr>
        <xdr:cNvPr id="34" name="Picture 33">
          <a:extLst>
            <a:ext uri="{FF2B5EF4-FFF2-40B4-BE49-F238E27FC236}">
              <a16:creationId xmlns:a16="http://schemas.microsoft.com/office/drawing/2014/main" id="{774E42C0-3D09-4578-90A1-DA4D420C7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0" y="130492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573</xdr:row>
      <xdr:rowOff>152400</xdr:rowOff>
    </xdr:from>
    <xdr:ext cx="12552381" cy="2619048"/>
    <xdr:pic>
      <xdr:nvPicPr>
        <xdr:cNvPr id="35" name="Picture 34">
          <a:extLst>
            <a:ext uri="{FF2B5EF4-FFF2-40B4-BE49-F238E27FC236}">
              <a16:creationId xmlns:a16="http://schemas.microsoft.com/office/drawing/2014/main" id="{A43FE582-9FA6-422E-A298-DB2537C54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1900" y="130644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628</xdr:row>
      <xdr:rowOff>0</xdr:rowOff>
    </xdr:from>
    <xdr:ext cx="6257143" cy="4304762"/>
    <xdr:pic>
      <xdr:nvPicPr>
        <xdr:cNvPr id="36" name="Picture 35">
          <a:extLst>
            <a:ext uri="{FF2B5EF4-FFF2-40B4-BE49-F238E27FC236}">
              <a16:creationId xmlns:a16="http://schemas.microsoft.com/office/drawing/2014/main" id="{17291D30-03D1-4939-90A0-2B7F87E01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0970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651</xdr:row>
      <xdr:rowOff>0</xdr:rowOff>
    </xdr:from>
    <xdr:ext cx="6266667" cy="1704762"/>
    <xdr:pic>
      <xdr:nvPicPr>
        <xdr:cNvPr id="37" name="Picture 36">
          <a:extLst>
            <a:ext uri="{FF2B5EF4-FFF2-40B4-BE49-F238E27FC236}">
              <a16:creationId xmlns:a16="http://schemas.microsoft.com/office/drawing/2014/main" id="{9C8B33B3-4A8E-4509-B7B2-603F7DE4A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5351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720</xdr:row>
      <xdr:rowOff>0</xdr:rowOff>
    </xdr:from>
    <xdr:ext cx="6257143" cy="2533333"/>
    <xdr:pic>
      <xdr:nvPicPr>
        <xdr:cNvPr id="38" name="Picture 37">
          <a:extLst>
            <a:ext uri="{FF2B5EF4-FFF2-40B4-BE49-F238E27FC236}">
              <a16:creationId xmlns:a16="http://schemas.microsoft.com/office/drawing/2014/main" id="{EFC9EA51-1EF3-4D7E-A011-CF4820FC1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8496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738</xdr:row>
      <xdr:rowOff>0</xdr:rowOff>
    </xdr:from>
    <xdr:ext cx="6266667" cy="2219048"/>
    <xdr:pic>
      <xdr:nvPicPr>
        <xdr:cNvPr id="39" name="Picture 38">
          <a:extLst>
            <a:ext uri="{FF2B5EF4-FFF2-40B4-BE49-F238E27FC236}">
              <a16:creationId xmlns:a16="http://schemas.microsoft.com/office/drawing/2014/main" id="{DFE59A98-64D4-4348-BF4D-DC9BEB46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1925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752</xdr:row>
      <xdr:rowOff>0</xdr:rowOff>
    </xdr:from>
    <xdr:ext cx="6285714" cy="5876190"/>
    <xdr:pic>
      <xdr:nvPicPr>
        <xdr:cNvPr id="40" name="Picture 39">
          <a:extLst>
            <a:ext uri="{FF2B5EF4-FFF2-40B4-BE49-F238E27FC236}">
              <a16:creationId xmlns:a16="http://schemas.microsoft.com/office/drawing/2014/main" id="{00A43AC5-79E3-402B-9CE3-C37B823C8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592000"/>
          <a:ext cx="6285714" cy="5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13</xdr:col>
      <xdr:colOff>142875</xdr:colOff>
      <xdr:row>762</xdr:row>
      <xdr:rowOff>123825</xdr:rowOff>
    </xdr:from>
    <xdr:ext cx="11190476" cy="5295238"/>
    <xdr:pic>
      <xdr:nvPicPr>
        <xdr:cNvPr id="41" name="Picture 40">
          <a:extLst>
            <a:ext uri="{FF2B5EF4-FFF2-40B4-BE49-F238E27FC236}">
              <a16:creationId xmlns:a16="http://schemas.microsoft.com/office/drawing/2014/main" id="{2463314D-3730-4F0F-8F04-A9B080F0C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9375" y="166620825"/>
          <a:ext cx="11190476" cy="5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823</xdr:row>
      <xdr:rowOff>0</xdr:rowOff>
    </xdr:from>
    <xdr:ext cx="6276190" cy="4609524"/>
    <xdr:pic>
      <xdr:nvPicPr>
        <xdr:cNvPr id="42" name="Picture 41">
          <a:extLst>
            <a:ext uri="{FF2B5EF4-FFF2-40B4-BE49-F238E27FC236}">
              <a16:creationId xmlns:a16="http://schemas.microsoft.com/office/drawing/2014/main" id="{4FFDBACB-8FD3-4B2C-AE8F-D78D65AE6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8117500"/>
          <a:ext cx="6276190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852</xdr:row>
      <xdr:rowOff>0</xdr:rowOff>
    </xdr:from>
    <xdr:to>
      <xdr:col>36</xdr:col>
      <xdr:colOff>161143</xdr:colOff>
      <xdr:row>881</xdr:row>
      <xdr:rowOff>161214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F208479-82F4-40C0-AEC6-3C25CE859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2306000"/>
          <a:ext cx="6257143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34</xdr:col>
      <xdr:colOff>57150</xdr:colOff>
      <xdr:row>842</xdr:row>
      <xdr:rowOff>85725</xdr:rowOff>
    </xdr:from>
    <xdr:to>
      <xdr:col>114</xdr:col>
      <xdr:colOff>179055</xdr:colOff>
      <xdr:row>881</xdr:row>
      <xdr:rowOff>18130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86A4220-7582-4FAA-995B-A0D7971E7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34150" y="160486725"/>
          <a:ext cx="15361905" cy="7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36</xdr:col>
      <xdr:colOff>161143</xdr:colOff>
      <xdr:row>913</xdr:row>
      <xdr:rowOff>94524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7BD9B9F-9237-4879-8AE5-6AD1B0803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8211500"/>
          <a:ext cx="62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1947</xdr:row>
      <xdr:rowOff>0</xdr:rowOff>
    </xdr:from>
    <xdr:to>
      <xdr:col>36</xdr:col>
      <xdr:colOff>170667</xdr:colOff>
      <xdr:row>1992</xdr:row>
      <xdr:rowOff>113214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9C383E9-4ADD-48B9-9CC2-3CA4778D2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04135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2012</xdr:row>
      <xdr:rowOff>151976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20DD564-9F08-4809-840E-8232DDCBE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9557500"/>
          <a:ext cx="6266667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2002</xdr:row>
      <xdr:rowOff>142875</xdr:rowOff>
    </xdr:from>
    <xdr:to>
      <xdr:col>49</xdr:col>
      <xdr:colOff>17996</xdr:colOff>
      <xdr:row>2011</xdr:row>
      <xdr:rowOff>75994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DB8A669-D14F-4BA6-81C3-EA5709A6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271033875"/>
          <a:ext cx="8428571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2041</xdr:row>
      <xdr:rowOff>0</xdr:rowOff>
    </xdr:from>
    <xdr:to>
      <xdr:col>36</xdr:col>
      <xdr:colOff>170667</xdr:colOff>
      <xdr:row>2065</xdr:row>
      <xdr:rowOff>142286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61DD3F6-E32C-4493-9456-14DF43630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320500"/>
          <a:ext cx="6266667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2108</xdr:row>
      <xdr:rowOff>0</xdr:rowOff>
    </xdr:from>
    <xdr:to>
      <xdr:col>36</xdr:col>
      <xdr:colOff>161143</xdr:colOff>
      <xdr:row>2127</xdr:row>
      <xdr:rowOff>37643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E435128-A2E0-4767-96EC-620ED35AA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3088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2067</xdr:row>
      <xdr:rowOff>0</xdr:rowOff>
    </xdr:from>
    <xdr:to>
      <xdr:col>36</xdr:col>
      <xdr:colOff>161143</xdr:colOff>
      <xdr:row>2081</xdr:row>
      <xdr:rowOff>113952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807A71F-4C53-4DD6-83BC-00463780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63265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2279</xdr:row>
      <xdr:rowOff>0</xdr:rowOff>
    </xdr:from>
    <xdr:to>
      <xdr:col>36</xdr:col>
      <xdr:colOff>170667</xdr:colOff>
      <xdr:row>2324</xdr:row>
      <xdr:rowOff>84643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8258037D-1283-401F-AF65-46B14CD57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4901500"/>
          <a:ext cx="6266667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2291</xdr:row>
      <xdr:rowOff>66675</xdr:rowOff>
    </xdr:from>
    <xdr:to>
      <xdr:col>49</xdr:col>
      <xdr:colOff>94188</xdr:colOff>
      <xdr:row>2325</xdr:row>
      <xdr:rowOff>113484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E322FEE-C52D-4356-BE27-79B2C969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" y="357254175"/>
          <a:ext cx="8495238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2183</xdr:row>
      <xdr:rowOff>0</xdr:rowOff>
    </xdr:from>
    <xdr:to>
      <xdr:col>36</xdr:col>
      <xdr:colOff>151619</xdr:colOff>
      <xdr:row>2193</xdr:row>
      <xdr:rowOff>56905</xdr:rowOff>
    </xdr:to>
    <xdr:pic>
      <xdr:nvPicPr>
        <xdr:cNvPr id="97280" name="Picture 97279">
          <a:extLst>
            <a:ext uri="{FF2B5EF4-FFF2-40B4-BE49-F238E27FC236}">
              <a16:creationId xmlns:a16="http://schemas.microsoft.com/office/drawing/2014/main" id="{DD0BB640-E25F-4EA6-AAF3-FA01E4063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2331000"/>
          <a:ext cx="6247619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2366</xdr:row>
      <xdr:rowOff>0</xdr:rowOff>
    </xdr:from>
    <xdr:to>
      <xdr:col>36</xdr:col>
      <xdr:colOff>151619</xdr:colOff>
      <xdr:row>2386</xdr:row>
      <xdr:rowOff>28095</xdr:rowOff>
    </xdr:to>
    <xdr:pic>
      <xdr:nvPicPr>
        <xdr:cNvPr id="97282" name="Picture 97281">
          <a:extLst>
            <a:ext uri="{FF2B5EF4-FFF2-40B4-BE49-F238E27FC236}">
              <a16:creationId xmlns:a16="http://schemas.microsoft.com/office/drawing/2014/main" id="{96B2E152-1B21-49C1-83AD-D8341CA16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5381500"/>
          <a:ext cx="6247619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2389</xdr:row>
      <xdr:rowOff>0</xdr:rowOff>
    </xdr:from>
    <xdr:to>
      <xdr:col>36</xdr:col>
      <xdr:colOff>123048</xdr:colOff>
      <xdr:row>2407</xdr:row>
      <xdr:rowOff>104333</xdr:rowOff>
    </xdr:to>
    <xdr:pic>
      <xdr:nvPicPr>
        <xdr:cNvPr id="97283" name="Picture 97282">
          <a:extLst>
            <a:ext uri="{FF2B5EF4-FFF2-40B4-BE49-F238E27FC236}">
              <a16:creationId xmlns:a16="http://schemas.microsoft.com/office/drawing/2014/main" id="{7E0A69CE-3734-450E-BDE5-CA739DE0C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9763000"/>
          <a:ext cx="6219048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1675</xdr:row>
      <xdr:rowOff>0</xdr:rowOff>
    </xdr:from>
    <xdr:to>
      <xdr:col>36</xdr:col>
      <xdr:colOff>180190</xdr:colOff>
      <xdr:row>1688</xdr:row>
      <xdr:rowOff>94929</xdr:rowOff>
    </xdr:to>
    <xdr:pic>
      <xdr:nvPicPr>
        <xdr:cNvPr id="97284" name="Picture 97283">
          <a:extLst>
            <a:ext uri="{FF2B5EF4-FFF2-40B4-BE49-F238E27FC236}">
              <a16:creationId xmlns:a16="http://schemas.microsoft.com/office/drawing/2014/main" id="{F72CCA60-990F-4CCF-AAF0-0136B1C88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7652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2194</xdr:row>
      <xdr:rowOff>0</xdr:rowOff>
    </xdr:from>
    <xdr:to>
      <xdr:col>28</xdr:col>
      <xdr:colOff>75619</xdr:colOff>
      <xdr:row>2204</xdr:row>
      <xdr:rowOff>47381</xdr:rowOff>
    </xdr:to>
    <xdr:pic>
      <xdr:nvPicPr>
        <xdr:cNvPr id="97285" name="Picture 97284">
          <a:extLst>
            <a:ext uri="{FF2B5EF4-FFF2-40B4-BE49-F238E27FC236}">
              <a16:creationId xmlns:a16="http://schemas.microsoft.com/office/drawing/2014/main" id="{9D492241-7F75-46D9-BFF5-B7971FA8B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4426500"/>
          <a:ext cx="4647619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2210</xdr:row>
      <xdr:rowOff>0</xdr:rowOff>
    </xdr:from>
    <xdr:to>
      <xdr:col>36</xdr:col>
      <xdr:colOff>170667</xdr:colOff>
      <xdr:row>2221</xdr:row>
      <xdr:rowOff>190214</xdr:rowOff>
    </xdr:to>
    <xdr:pic>
      <xdr:nvPicPr>
        <xdr:cNvPr id="97286" name="Picture 97285">
          <a:extLst>
            <a:ext uri="{FF2B5EF4-FFF2-40B4-BE49-F238E27FC236}">
              <a16:creationId xmlns:a16="http://schemas.microsoft.com/office/drawing/2014/main" id="{F21F9FA0-AA7B-4B93-B400-95FADF4B9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6331500"/>
          <a:ext cx="6266667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2223</xdr:row>
      <xdr:rowOff>0</xdr:rowOff>
    </xdr:from>
    <xdr:to>
      <xdr:col>37</xdr:col>
      <xdr:colOff>18262</xdr:colOff>
      <xdr:row>2237</xdr:row>
      <xdr:rowOff>75857</xdr:rowOff>
    </xdr:to>
    <xdr:pic>
      <xdr:nvPicPr>
        <xdr:cNvPr id="97287" name="Picture 97286">
          <a:extLst>
            <a:ext uri="{FF2B5EF4-FFF2-40B4-BE49-F238E27FC236}">
              <a16:creationId xmlns:a16="http://schemas.microsoft.com/office/drawing/2014/main" id="{F30FF714-3024-4F38-95CE-0DCC35512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8808000"/>
          <a:ext cx="6304762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2432</xdr:row>
      <xdr:rowOff>0</xdr:rowOff>
    </xdr:from>
    <xdr:to>
      <xdr:col>36</xdr:col>
      <xdr:colOff>142095</xdr:colOff>
      <xdr:row>2444</xdr:row>
      <xdr:rowOff>152095</xdr:rowOff>
    </xdr:to>
    <xdr:pic>
      <xdr:nvPicPr>
        <xdr:cNvPr id="97288" name="Picture 97287">
          <a:extLst>
            <a:ext uri="{FF2B5EF4-FFF2-40B4-BE49-F238E27FC236}">
              <a16:creationId xmlns:a16="http://schemas.microsoft.com/office/drawing/2014/main" id="{F229C720-807A-4F8B-86E2-7C26934B1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08622500"/>
          <a:ext cx="6238095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1689</xdr:row>
      <xdr:rowOff>0</xdr:rowOff>
    </xdr:from>
    <xdr:to>
      <xdr:col>36</xdr:col>
      <xdr:colOff>161143</xdr:colOff>
      <xdr:row>1712</xdr:row>
      <xdr:rowOff>8976</xdr:rowOff>
    </xdr:to>
    <xdr:pic>
      <xdr:nvPicPr>
        <xdr:cNvPr id="97289" name="Picture 97288">
          <a:extLst>
            <a:ext uri="{FF2B5EF4-FFF2-40B4-BE49-F238E27FC236}">
              <a16:creationId xmlns:a16="http://schemas.microsoft.com/office/drawing/2014/main" id="{533CAF37-530F-474D-BAD3-F2621952C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0319500"/>
          <a:ext cx="6257143" cy="43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2484</xdr:row>
      <xdr:rowOff>0</xdr:rowOff>
    </xdr:from>
    <xdr:to>
      <xdr:col>36</xdr:col>
      <xdr:colOff>161143</xdr:colOff>
      <xdr:row>2516</xdr:row>
      <xdr:rowOff>8762</xdr:rowOff>
    </xdr:to>
    <xdr:pic>
      <xdr:nvPicPr>
        <xdr:cNvPr id="97290" name="Picture 97289">
          <a:extLst>
            <a:ext uri="{FF2B5EF4-FFF2-40B4-BE49-F238E27FC236}">
              <a16:creationId xmlns:a16="http://schemas.microsoft.com/office/drawing/2014/main" id="{FCF6EF98-CF08-4580-B42C-63EAB2894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18528500"/>
          <a:ext cx="6257143" cy="6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2559</xdr:row>
      <xdr:rowOff>0</xdr:rowOff>
    </xdr:from>
    <xdr:to>
      <xdr:col>36</xdr:col>
      <xdr:colOff>170667</xdr:colOff>
      <xdr:row>2582</xdr:row>
      <xdr:rowOff>37548</xdr:rowOff>
    </xdr:to>
    <xdr:pic>
      <xdr:nvPicPr>
        <xdr:cNvPr id="97293" name="Picture 97292">
          <a:extLst>
            <a:ext uri="{FF2B5EF4-FFF2-40B4-BE49-F238E27FC236}">
              <a16:creationId xmlns:a16="http://schemas.microsoft.com/office/drawing/2014/main" id="{C3D06E6E-F0F3-4005-B1BD-6CFC9A7AD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55295000"/>
          <a:ext cx="6266667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151619</xdr:colOff>
      <xdr:row>930</xdr:row>
      <xdr:rowOff>123524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B424EE-CAD2-4C55-95B0-6AB8462FD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4879000"/>
          <a:ext cx="6247619" cy="24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2242</xdr:row>
      <xdr:rowOff>0</xdr:rowOff>
    </xdr:from>
    <xdr:to>
      <xdr:col>36</xdr:col>
      <xdr:colOff>161143</xdr:colOff>
      <xdr:row>2253</xdr:row>
      <xdr:rowOff>37833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BDD5BAA-2677-4728-BCA4-D0F19FEAD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27101000"/>
          <a:ext cx="6257143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2450</xdr:row>
      <xdr:rowOff>0</xdr:rowOff>
    </xdr:from>
    <xdr:to>
      <xdr:col>36</xdr:col>
      <xdr:colOff>180190</xdr:colOff>
      <xdr:row>2461</xdr:row>
      <xdr:rowOff>18786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FA5CC32-847E-4087-A2C7-286E491D5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667250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2587</xdr:row>
      <xdr:rowOff>0</xdr:rowOff>
    </xdr:from>
    <xdr:to>
      <xdr:col>36</xdr:col>
      <xdr:colOff>142095</xdr:colOff>
      <xdr:row>2597</xdr:row>
      <xdr:rowOff>152143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3FC448E-5ACF-463B-A8D4-6D69B80A9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92823500"/>
          <a:ext cx="6238095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400000"/>
    <xdr:pic>
      <xdr:nvPicPr>
        <xdr:cNvPr id="2" name="Picture 1">
          <a:extLst>
            <a:ext uri="{FF2B5EF4-FFF2-40B4-BE49-F238E27FC236}">
              <a16:creationId xmlns:a16="http://schemas.microsoft.com/office/drawing/2014/main" id="{0C92C8EE-D9DB-4403-B226-81F4DCDF5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260500"/>
          <a:ext cx="6276190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6247619" cy="1904762"/>
    <xdr:pic>
      <xdr:nvPicPr>
        <xdr:cNvPr id="3" name="Picture 2">
          <a:extLst>
            <a:ext uri="{FF2B5EF4-FFF2-40B4-BE49-F238E27FC236}">
              <a16:creationId xmlns:a16="http://schemas.microsoft.com/office/drawing/2014/main" id="{2B2615E5-2897-4C26-91D1-41B03F85D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6118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914286"/>
    <xdr:pic>
      <xdr:nvPicPr>
        <xdr:cNvPr id="4" name="Picture 3">
          <a:extLst>
            <a:ext uri="{FF2B5EF4-FFF2-40B4-BE49-F238E27FC236}">
              <a16:creationId xmlns:a16="http://schemas.microsoft.com/office/drawing/2014/main" id="{0E2E6111-ACAC-4003-A65E-1935154FC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214000"/>
          <a:ext cx="6266667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1904762"/>
    <xdr:pic>
      <xdr:nvPicPr>
        <xdr:cNvPr id="5" name="Picture 4">
          <a:extLst>
            <a:ext uri="{FF2B5EF4-FFF2-40B4-BE49-F238E27FC236}">
              <a16:creationId xmlns:a16="http://schemas.microsoft.com/office/drawing/2014/main" id="{D51E5B43-74DE-4F4F-8879-186EC86E8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1262000"/>
          <a:ext cx="6238095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09524" cy="3180952"/>
    <xdr:pic>
      <xdr:nvPicPr>
        <xdr:cNvPr id="6" name="Picture 5">
          <a:extLst>
            <a:ext uri="{FF2B5EF4-FFF2-40B4-BE49-F238E27FC236}">
              <a16:creationId xmlns:a16="http://schemas.microsoft.com/office/drawing/2014/main" id="{DDF802DB-CE0A-4575-886C-DDA9271CB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3357500"/>
          <a:ext cx="6209524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</xdr:row>
      <xdr:rowOff>0</xdr:rowOff>
    </xdr:from>
    <xdr:ext cx="6266667" cy="3571429"/>
    <xdr:pic>
      <xdr:nvPicPr>
        <xdr:cNvPr id="7" name="Picture 6">
          <a:extLst>
            <a:ext uri="{FF2B5EF4-FFF2-40B4-BE49-F238E27FC236}">
              <a16:creationId xmlns:a16="http://schemas.microsoft.com/office/drawing/2014/main" id="{CC488ADB-649C-4AAF-82A6-36E9F3ACD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65960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28575</xdr:colOff>
      <xdr:row>161</xdr:row>
      <xdr:rowOff>28575</xdr:rowOff>
    </xdr:from>
    <xdr:ext cx="9342857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23D43310-2310-47A8-9BA8-ADD7F2FE7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14575" y="198148575"/>
          <a:ext cx="934285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10838095" cy="7409524"/>
    <xdr:pic>
      <xdr:nvPicPr>
        <xdr:cNvPr id="9" name="Picture 8">
          <a:extLst>
            <a:ext uri="{FF2B5EF4-FFF2-40B4-BE49-F238E27FC236}">
              <a16:creationId xmlns:a16="http://schemas.microsoft.com/office/drawing/2014/main" id="{FB6118C4-7B14-4A77-8AFB-4B7BEC57C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8597500"/>
          <a:ext cx="10838095" cy="7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282</xdr:row>
      <xdr:rowOff>0</xdr:rowOff>
    </xdr:from>
    <xdr:ext cx="6257143" cy="2933333"/>
    <xdr:pic>
      <xdr:nvPicPr>
        <xdr:cNvPr id="10" name="Picture 9">
          <a:extLst>
            <a:ext uri="{FF2B5EF4-FFF2-40B4-BE49-F238E27FC236}">
              <a16:creationId xmlns:a16="http://schemas.microsoft.com/office/drawing/2014/main" id="{E49F377E-C7FF-481B-A55E-CF3A012C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6000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0</xdr:rowOff>
    </xdr:from>
    <xdr:ext cx="6257143" cy="5209524"/>
    <xdr:pic>
      <xdr:nvPicPr>
        <xdr:cNvPr id="11" name="Picture 10">
          <a:extLst>
            <a:ext uri="{FF2B5EF4-FFF2-40B4-BE49-F238E27FC236}">
              <a16:creationId xmlns:a16="http://schemas.microsoft.com/office/drawing/2014/main" id="{B335D4EC-FDDB-4D7B-8EDA-31011F4A2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1648000"/>
          <a:ext cx="6257143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38100</xdr:colOff>
      <xdr:row>306</xdr:row>
      <xdr:rowOff>142875</xdr:rowOff>
    </xdr:from>
    <xdr:ext cx="6019048" cy="3247619"/>
    <xdr:pic>
      <xdr:nvPicPr>
        <xdr:cNvPr id="12" name="Picture 11">
          <a:extLst>
            <a:ext uri="{FF2B5EF4-FFF2-40B4-BE49-F238E27FC236}">
              <a16:creationId xmlns:a16="http://schemas.microsoft.com/office/drawing/2014/main" id="{F006EC26-E149-4578-9413-FE59218CA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24100" y="233314875"/>
          <a:ext cx="6019048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347</xdr:row>
      <xdr:rowOff>0</xdr:rowOff>
    </xdr:from>
    <xdr:ext cx="6285714" cy="8504762"/>
    <xdr:pic>
      <xdr:nvPicPr>
        <xdr:cNvPr id="13" name="Picture 12">
          <a:extLst>
            <a:ext uri="{FF2B5EF4-FFF2-40B4-BE49-F238E27FC236}">
              <a16:creationId xmlns:a16="http://schemas.microsoft.com/office/drawing/2014/main" id="{20C4B11F-335C-4463-8F7A-51387E75B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0982500"/>
          <a:ext cx="6285714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392</xdr:row>
      <xdr:rowOff>0</xdr:rowOff>
    </xdr:from>
    <xdr:ext cx="6266667" cy="5876190"/>
    <xdr:pic>
      <xdr:nvPicPr>
        <xdr:cNvPr id="14" name="Picture 13">
          <a:extLst>
            <a:ext uri="{FF2B5EF4-FFF2-40B4-BE49-F238E27FC236}">
              <a16:creationId xmlns:a16="http://schemas.microsoft.com/office/drawing/2014/main" id="{6CF1BC07-7789-429D-A40F-1DB8795A7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0"/>
          <a:ext cx="6266667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611</xdr:row>
      <xdr:rowOff>0</xdr:rowOff>
    </xdr:from>
    <xdr:ext cx="6266667" cy="7380952"/>
    <xdr:pic>
      <xdr:nvPicPr>
        <xdr:cNvPr id="15" name="Picture 14">
          <a:extLst>
            <a:ext uri="{FF2B5EF4-FFF2-40B4-BE49-F238E27FC236}">
              <a16:creationId xmlns:a16="http://schemas.microsoft.com/office/drawing/2014/main" id="{B7DF4837-B292-4687-BDC7-C5D21843A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85965500"/>
          <a:ext cx="6266667" cy="7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655</xdr:row>
      <xdr:rowOff>0</xdr:rowOff>
    </xdr:from>
    <xdr:ext cx="6257143" cy="7990476"/>
    <xdr:pic>
      <xdr:nvPicPr>
        <xdr:cNvPr id="16" name="Picture 15">
          <a:extLst>
            <a:ext uri="{FF2B5EF4-FFF2-40B4-BE49-F238E27FC236}">
              <a16:creationId xmlns:a16="http://schemas.microsoft.com/office/drawing/2014/main" id="{FB2BE171-C357-41C9-BBD2-0BD29688E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94347500"/>
          <a:ext cx="6257143" cy="7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667</xdr:row>
      <xdr:rowOff>28575</xdr:rowOff>
    </xdr:from>
    <xdr:ext cx="8571428" cy="5485714"/>
    <xdr:pic>
      <xdr:nvPicPr>
        <xdr:cNvPr id="17" name="Picture 16">
          <a:extLst>
            <a:ext uri="{FF2B5EF4-FFF2-40B4-BE49-F238E27FC236}">
              <a16:creationId xmlns:a16="http://schemas.microsoft.com/office/drawing/2014/main" id="{57218285-D9B2-4773-AD59-DB4DC712C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496662075"/>
          <a:ext cx="8571428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817</xdr:row>
      <xdr:rowOff>0</xdr:rowOff>
    </xdr:from>
    <xdr:ext cx="6266667" cy="6161905"/>
    <xdr:pic>
      <xdr:nvPicPr>
        <xdr:cNvPr id="19" name="Picture 18">
          <a:extLst>
            <a:ext uri="{FF2B5EF4-FFF2-40B4-BE49-F238E27FC236}">
              <a16:creationId xmlns:a16="http://schemas.microsoft.com/office/drawing/2014/main" id="{AA86C99C-2E2C-4608-9E82-BA3C60F6A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07111000"/>
          <a:ext cx="6266667" cy="6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905</xdr:row>
      <xdr:rowOff>0</xdr:rowOff>
    </xdr:from>
    <xdr:to>
      <xdr:col>36</xdr:col>
      <xdr:colOff>151619</xdr:colOff>
      <xdr:row>918</xdr:row>
      <xdr:rowOff>142548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3F3BED9-FFDB-433A-BD06-65A0DCB6C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8968500"/>
          <a:ext cx="6247619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170667</xdr:colOff>
      <xdr:row>439</xdr:row>
      <xdr:rowOff>104476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D66EAB-62EA-4198-B413-9C4C5AE3B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87730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151619</xdr:colOff>
      <xdr:row>756</xdr:row>
      <xdr:rowOff>142571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E90862D-46E1-4547-95A5-19AD583BC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5158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758</xdr:row>
      <xdr:rowOff>0</xdr:rowOff>
    </xdr:from>
    <xdr:to>
      <xdr:col>36</xdr:col>
      <xdr:colOff>151619</xdr:colOff>
      <xdr:row>769</xdr:row>
      <xdr:rowOff>133071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A45D618-7468-4175-B6E4-F5B988187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78255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36</xdr:col>
      <xdr:colOff>161143</xdr:colOff>
      <xdr:row>793</xdr:row>
      <xdr:rowOff>85190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8642F67-7ACF-4C1F-8792-B55507F95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2875000"/>
          <a:ext cx="6257143" cy="4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170667</xdr:colOff>
      <xdr:row>563</xdr:row>
      <xdr:rowOff>75833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C78A139-B83A-4583-ACB8-0FF994BF1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4394000"/>
          <a:ext cx="62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36</xdr:col>
      <xdr:colOff>132571</xdr:colOff>
      <xdr:row>931</xdr:row>
      <xdr:rowOff>190214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5626D68-3C2D-4D94-A1A1-905A8EB00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259500"/>
          <a:ext cx="6228571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962</xdr:row>
      <xdr:rowOff>0</xdr:rowOff>
    </xdr:from>
    <xdr:to>
      <xdr:col>36</xdr:col>
      <xdr:colOff>161143</xdr:colOff>
      <xdr:row>992</xdr:row>
      <xdr:rowOff>65952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DF511-B5F7-48E9-8CAE-31C061BD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5643500"/>
          <a:ext cx="6257143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36</xdr:col>
      <xdr:colOff>161143</xdr:colOff>
      <xdr:row>1032</xdr:row>
      <xdr:rowOff>114000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7AD532B-1675-43A6-8AC7-4D7E55F1F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309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170667</xdr:colOff>
      <xdr:row>1199</xdr:row>
      <xdr:rowOff>94524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A416226-B609-4A06-A3B2-0390B73DB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3931500"/>
          <a:ext cx="6266667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1223</xdr:row>
      <xdr:rowOff>0</xdr:rowOff>
    </xdr:from>
    <xdr:to>
      <xdr:col>36</xdr:col>
      <xdr:colOff>170667</xdr:colOff>
      <xdr:row>1235</xdr:row>
      <xdr:rowOff>152095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FEAA9F6-5C16-4EED-8FD1-A9FD6776E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4218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1237</xdr:row>
      <xdr:rowOff>0</xdr:rowOff>
    </xdr:from>
    <xdr:to>
      <xdr:col>36</xdr:col>
      <xdr:colOff>151619</xdr:colOff>
      <xdr:row>1257</xdr:row>
      <xdr:rowOff>47143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BC2E173-1848-4283-AC86-8AA24BCDC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6885500"/>
          <a:ext cx="6247619" cy="38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161143</xdr:colOff>
      <xdr:row>579</xdr:row>
      <xdr:rowOff>123548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3A0CD67-0615-4A05-A4F9-1965597CA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204000"/>
          <a:ext cx="6257143" cy="22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6314286"/>
    <xdr:pic>
      <xdr:nvPicPr>
        <xdr:cNvPr id="2" name="Picture 1">
          <a:extLst>
            <a:ext uri="{FF2B5EF4-FFF2-40B4-BE49-F238E27FC236}">
              <a16:creationId xmlns:a16="http://schemas.microsoft.com/office/drawing/2014/main" id="{CE0CAF2B-693F-4D3D-A426-39BD8F6BF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506000"/>
          <a:ext cx="6257143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196</xdr:row>
      <xdr:rowOff>0</xdr:rowOff>
    </xdr:from>
    <xdr:ext cx="6257143" cy="8380952"/>
    <xdr:pic>
      <xdr:nvPicPr>
        <xdr:cNvPr id="3" name="Picture 2">
          <a:extLst>
            <a:ext uri="{FF2B5EF4-FFF2-40B4-BE49-F238E27FC236}">
              <a16:creationId xmlns:a16="http://schemas.microsoft.com/office/drawing/2014/main" id="{C783F2A0-BD2F-4E70-B839-8119C8EBD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7548500"/>
          <a:ext cx="6257143" cy="8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95251</xdr:colOff>
      <xdr:row>209</xdr:row>
      <xdr:rowOff>76201</xdr:rowOff>
    </xdr:from>
    <xdr:ext cx="12068571" cy="6788571"/>
    <xdr:pic>
      <xdr:nvPicPr>
        <xdr:cNvPr id="4" name="Picture 3">
          <a:extLst>
            <a:ext uri="{FF2B5EF4-FFF2-40B4-BE49-F238E27FC236}">
              <a16:creationId xmlns:a16="http://schemas.microsoft.com/office/drawing/2014/main" id="{6B1F29FD-B521-4E99-B5BA-0572F49E2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1" y="200101201"/>
          <a:ext cx="12068571" cy="678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151</xdr:row>
      <xdr:rowOff>0</xdr:rowOff>
    </xdr:from>
    <xdr:to>
      <xdr:col>36</xdr:col>
      <xdr:colOff>161143</xdr:colOff>
      <xdr:row>163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A84F68-4E63-4E40-8E26-5AB997CF3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36</xdr:col>
      <xdr:colOff>180190</xdr:colOff>
      <xdr:row>176</xdr:row>
      <xdr:rowOff>171167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32FE93-5072-40A1-AA4A-A93E1948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432500"/>
          <a:ext cx="6276190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36</xdr:col>
      <xdr:colOff>170667</xdr:colOff>
      <xdr:row>368</xdr:row>
      <xdr:rowOff>104095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C60FCC-E34C-465B-B3BA-6DE31ABEF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912000"/>
          <a:ext cx="6266667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36</xdr:col>
      <xdr:colOff>161143</xdr:colOff>
      <xdr:row>421</xdr:row>
      <xdr:rowOff>122738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C3C2BBD-EB9F-4E46-8A10-3292867A7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4770000"/>
          <a:ext cx="6257143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36</xdr:col>
      <xdr:colOff>132571</xdr:colOff>
      <xdr:row>438</xdr:row>
      <xdr:rowOff>66333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7DBEB95-E55E-4BAE-BF5E-53EC3D614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914000"/>
          <a:ext cx="6228571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432</xdr:row>
      <xdr:rowOff>180975</xdr:rowOff>
    </xdr:from>
    <xdr:to>
      <xdr:col>54</xdr:col>
      <xdr:colOff>113115</xdr:colOff>
      <xdr:row>435</xdr:row>
      <xdr:rowOff>161856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8C2CC75-C33D-4667-B9CC-D14449721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75618975"/>
          <a:ext cx="9476190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36</xdr:col>
      <xdr:colOff>151619</xdr:colOff>
      <xdr:row>493</xdr:row>
      <xdr:rowOff>113214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4CF88C-727D-44B3-8A97-16309F871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8486000"/>
          <a:ext cx="6247619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36</xdr:col>
      <xdr:colOff>170667</xdr:colOff>
      <xdr:row>293</xdr:row>
      <xdr:rowOff>75857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D94F22B-621E-42DE-A00E-9675D1946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3149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294</xdr:row>
      <xdr:rowOff>0</xdr:rowOff>
    </xdr:from>
    <xdr:to>
      <xdr:col>36</xdr:col>
      <xdr:colOff>151619</xdr:colOff>
      <xdr:row>305</xdr:row>
      <xdr:rowOff>142595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072AB93-9343-45A6-8C49-CBE1B83E2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60070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36</xdr:col>
      <xdr:colOff>161143</xdr:colOff>
      <xdr:row>319</xdr:row>
      <xdr:rowOff>28286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08A16D-8BDE-4C4C-ACB1-7878F0FE0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8483500"/>
          <a:ext cx="6257143" cy="2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693</xdr:row>
      <xdr:rowOff>0</xdr:rowOff>
    </xdr:from>
    <xdr:to>
      <xdr:col>36</xdr:col>
      <xdr:colOff>180190</xdr:colOff>
      <xdr:row>737</xdr:row>
      <xdr:rowOff>141809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3E1E6E5-E497-4148-B1C6-7EB7DC64C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631500"/>
          <a:ext cx="6276190" cy="8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36</xdr:col>
      <xdr:colOff>161143</xdr:colOff>
      <xdr:row>753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0F6B0FB-CCC5-40EC-B4F5-5D93793BB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775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170667</xdr:colOff>
      <xdr:row>535</xdr:row>
      <xdr:rowOff>189500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69BDC97-AA40-4479-AD35-78EE379E7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4107000"/>
          <a:ext cx="6266667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36</xdr:col>
      <xdr:colOff>142095</xdr:colOff>
      <xdr:row>603</xdr:row>
      <xdr:rowOff>190119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D4687FB-1EA1-4D2B-88F4-6EE226B56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299000"/>
          <a:ext cx="6238095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537</xdr:row>
      <xdr:rowOff>0</xdr:rowOff>
    </xdr:from>
    <xdr:to>
      <xdr:col>125</xdr:col>
      <xdr:colOff>35857</xdr:colOff>
      <xdr:row>554</xdr:row>
      <xdr:rowOff>151976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5E8CAEA-3EEE-4EEA-ABD1-CE81F208E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102298500"/>
          <a:ext cx="17942857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556</xdr:row>
      <xdr:rowOff>0</xdr:rowOff>
    </xdr:from>
    <xdr:to>
      <xdr:col>124</xdr:col>
      <xdr:colOff>45381</xdr:colOff>
      <xdr:row>573</xdr:row>
      <xdr:rowOff>161500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396E1EE-3508-489A-9E00-457BA6036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0" y="105918000"/>
          <a:ext cx="1795238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170667</xdr:colOff>
      <xdr:row>650</xdr:row>
      <xdr:rowOff>122738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7D41335-7BCA-44CD-A534-03D40239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5252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754</xdr:row>
      <xdr:rowOff>0</xdr:rowOff>
    </xdr:from>
    <xdr:to>
      <xdr:col>36</xdr:col>
      <xdr:colOff>161143</xdr:colOff>
      <xdr:row>770</xdr:row>
      <xdr:rowOff>9143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638185D-E775-4597-9DA9-F8F474FE9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1351000"/>
          <a:ext cx="6257143" cy="30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36</xdr:col>
      <xdr:colOff>170667</xdr:colOff>
      <xdr:row>668</xdr:row>
      <xdr:rowOff>75786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B1AD71E-0E6A-4BF2-858B-3B4355C23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4015500"/>
          <a:ext cx="6266667" cy="3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180190</xdr:colOff>
      <xdr:row>99</xdr:row>
      <xdr:rowOff>189595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511208-6528-4729-944A-BAD8DAED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304500"/>
          <a:ext cx="6276190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36</xdr:col>
      <xdr:colOff>151619</xdr:colOff>
      <xdr:row>176</xdr:row>
      <xdr:rowOff>28048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2818B8-C6B8-4746-A691-2645E5789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9337000"/>
          <a:ext cx="6247619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318</xdr:row>
      <xdr:rowOff>0</xdr:rowOff>
    </xdr:from>
    <xdr:ext cx="6247619" cy="5561905"/>
    <xdr:pic>
      <xdr:nvPicPr>
        <xdr:cNvPr id="4" name="Picture 3">
          <a:extLst>
            <a:ext uri="{FF2B5EF4-FFF2-40B4-BE49-F238E27FC236}">
              <a16:creationId xmlns:a16="http://schemas.microsoft.com/office/drawing/2014/main" id="{8B0A22A7-CB27-47AC-9D70-139858897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2019000"/>
          <a:ext cx="6247619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355</xdr:row>
      <xdr:rowOff>0</xdr:rowOff>
    </xdr:from>
    <xdr:ext cx="6238095" cy="1923810"/>
    <xdr:pic>
      <xdr:nvPicPr>
        <xdr:cNvPr id="5" name="Picture 4">
          <a:extLst>
            <a:ext uri="{FF2B5EF4-FFF2-40B4-BE49-F238E27FC236}">
              <a16:creationId xmlns:a16="http://schemas.microsoft.com/office/drawing/2014/main" id="{307C0D51-47BF-45F5-A0C0-F0F4D3CDB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067500"/>
          <a:ext cx="6238095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66667" cy="5571429"/>
    <xdr:pic>
      <xdr:nvPicPr>
        <xdr:cNvPr id="6" name="Picture 5">
          <a:extLst>
            <a:ext uri="{FF2B5EF4-FFF2-40B4-BE49-F238E27FC236}">
              <a16:creationId xmlns:a16="http://schemas.microsoft.com/office/drawing/2014/main" id="{27E264B1-8414-430A-976B-5F1CCD22D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1163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417</xdr:row>
      <xdr:rowOff>0</xdr:rowOff>
    </xdr:from>
    <xdr:to>
      <xdr:col>36</xdr:col>
      <xdr:colOff>151619</xdr:colOff>
      <xdr:row>429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529FEB-F81E-4B72-B7EE-0EB614307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4355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36</xdr:col>
      <xdr:colOff>142095</xdr:colOff>
      <xdr:row>201</xdr:row>
      <xdr:rowOff>28000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9E8B7A-D401-46A6-9E11-AA30F5EAA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3718500"/>
          <a:ext cx="6238095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256</xdr:row>
      <xdr:rowOff>0</xdr:rowOff>
    </xdr:from>
    <xdr:to>
      <xdr:col>36</xdr:col>
      <xdr:colOff>132570</xdr:colOff>
      <xdr:row>269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B6142D-33A4-4CDA-B8AC-9D618D584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487680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36</xdr:col>
      <xdr:colOff>161143</xdr:colOff>
      <xdr:row>525</xdr:row>
      <xdr:rowOff>8428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1DB6E43-55DC-4C72-8A3B-E040E18B2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629500"/>
          <a:ext cx="6257143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490</xdr:row>
      <xdr:rowOff>0</xdr:rowOff>
    </xdr:from>
    <xdr:to>
      <xdr:col>55</xdr:col>
      <xdr:colOff>36898</xdr:colOff>
      <xdr:row>528</xdr:row>
      <xdr:rowOff>132428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688A5D-41D5-4825-A418-63DD01004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85725000"/>
          <a:ext cx="9619048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550</xdr:row>
      <xdr:rowOff>9525</xdr:rowOff>
    </xdr:from>
    <xdr:to>
      <xdr:col>36</xdr:col>
      <xdr:colOff>170668</xdr:colOff>
      <xdr:row>563</xdr:row>
      <xdr:rowOff>56834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396A78C-EB31-4D6D-A6F5-D29DD6259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97164525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36</xdr:col>
      <xdr:colOff>151619</xdr:colOff>
      <xdr:row>284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2C54015-D2B1-44BE-BBC3-F2FE2DF03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197000"/>
          <a:ext cx="6247619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170667</xdr:colOff>
      <xdr:row>445</xdr:row>
      <xdr:rowOff>9262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E23D633-1EBE-4E3F-81AA-D1BFDB2B1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2677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170667</xdr:colOff>
      <xdr:row>579</xdr:row>
      <xdr:rowOff>171167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B1384C-2D48-40ED-AC67-8D78EEAB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204000"/>
          <a:ext cx="6266667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444</xdr:row>
      <xdr:rowOff>0</xdr:rowOff>
    </xdr:from>
    <xdr:to>
      <xdr:col>36</xdr:col>
      <xdr:colOff>189714</xdr:colOff>
      <xdr:row>489</xdr:row>
      <xdr:rowOff>113214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EAC997-DC8F-47BC-8A87-30D49BCB7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85714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</xdr:col>
      <xdr:colOff>180975</xdr:colOff>
      <xdr:row>62</xdr:row>
      <xdr:rowOff>0</xdr:rowOff>
    </xdr:from>
    <xdr:ext cx="6257143" cy="3990476"/>
    <xdr:pic>
      <xdr:nvPicPr>
        <xdr:cNvPr id="3" name="Picture 2">
          <a:extLst>
            <a:ext uri="{FF2B5EF4-FFF2-40B4-BE49-F238E27FC236}">
              <a16:creationId xmlns:a16="http://schemas.microsoft.com/office/drawing/2014/main" id="{951969E9-9FDD-42D2-A7FE-5D7C48210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29337000"/>
          <a:ext cx="6257143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</xdr:row>
      <xdr:rowOff>0</xdr:rowOff>
    </xdr:from>
    <xdr:ext cx="6238095" cy="2438095"/>
    <xdr:pic>
      <xdr:nvPicPr>
        <xdr:cNvPr id="4" name="Picture 3">
          <a:extLst>
            <a:ext uri="{FF2B5EF4-FFF2-40B4-BE49-F238E27FC236}">
              <a16:creationId xmlns:a16="http://schemas.microsoft.com/office/drawing/2014/main" id="{147A514B-AC2F-454B-BCB1-DDA2B07A8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3909000"/>
          <a:ext cx="6238095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6238095" cy="1561905"/>
    <xdr:pic>
      <xdr:nvPicPr>
        <xdr:cNvPr id="5" name="Picture 4">
          <a:extLst>
            <a:ext uri="{FF2B5EF4-FFF2-40B4-BE49-F238E27FC236}">
              <a16:creationId xmlns:a16="http://schemas.microsoft.com/office/drawing/2014/main" id="{87D1ABAA-D937-40E1-AB85-FCD18B0E3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766500"/>
          <a:ext cx="6238095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</xdr:row>
      <xdr:rowOff>0</xdr:rowOff>
    </xdr:from>
    <xdr:ext cx="8323809" cy="2752381"/>
    <xdr:pic>
      <xdr:nvPicPr>
        <xdr:cNvPr id="6" name="Picture 5">
          <a:extLst>
            <a:ext uri="{FF2B5EF4-FFF2-40B4-BE49-F238E27FC236}">
              <a16:creationId xmlns:a16="http://schemas.microsoft.com/office/drawing/2014/main" id="{F595903D-5857-4122-B2EB-3043484EC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481000"/>
          <a:ext cx="8323809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155</xdr:row>
      <xdr:rowOff>0</xdr:rowOff>
    </xdr:from>
    <xdr:ext cx="6247619" cy="2419048"/>
    <xdr:pic>
      <xdr:nvPicPr>
        <xdr:cNvPr id="7" name="Picture 6">
          <a:extLst>
            <a:ext uri="{FF2B5EF4-FFF2-40B4-BE49-F238E27FC236}">
              <a16:creationId xmlns:a16="http://schemas.microsoft.com/office/drawing/2014/main" id="{58F6459A-28C3-476E-9251-3DB260692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70535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276</xdr:row>
      <xdr:rowOff>0</xdr:rowOff>
    </xdr:from>
    <xdr:ext cx="6276190" cy="3676190"/>
    <xdr:pic>
      <xdr:nvPicPr>
        <xdr:cNvPr id="8" name="Picture 7">
          <a:extLst>
            <a:ext uri="{FF2B5EF4-FFF2-40B4-BE49-F238E27FC236}">
              <a16:creationId xmlns:a16="http://schemas.microsoft.com/office/drawing/2014/main" id="{E945AC30-3AE2-45C6-A03B-01C999146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621030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172</xdr:row>
      <xdr:rowOff>0</xdr:rowOff>
    </xdr:from>
    <xdr:to>
      <xdr:col>36</xdr:col>
      <xdr:colOff>189714</xdr:colOff>
      <xdr:row>204</xdr:row>
      <xdr:rowOff>132571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570C6F7-8977-46E9-BA95-434234F93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766000"/>
          <a:ext cx="6285714" cy="6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170667</xdr:colOff>
      <xdr:row>512</xdr:row>
      <xdr:rowOff>37738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05728E-2D78-4D71-A37B-F44A6E210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2865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36</xdr:col>
      <xdr:colOff>170667</xdr:colOff>
      <xdr:row>606</xdr:row>
      <xdr:rowOff>160857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66AE6B5-9EEA-4EDB-9605-33E1EFCFC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247500"/>
          <a:ext cx="6266667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36</xdr:col>
      <xdr:colOff>151619</xdr:colOff>
      <xdr:row>241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0D1766D-6EF9-4838-9F8A-623583CF2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624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36</xdr:col>
      <xdr:colOff>170667</xdr:colOff>
      <xdr:row>673</xdr:row>
      <xdr:rowOff>132286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0BB6109-80B1-412E-A8D7-B1F4255CC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1727000"/>
          <a:ext cx="6266667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645</xdr:row>
      <xdr:rowOff>171451</xdr:rowOff>
    </xdr:from>
    <xdr:to>
      <xdr:col>68</xdr:col>
      <xdr:colOff>116117</xdr:colOff>
      <xdr:row>670</xdr:row>
      <xdr:rowOff>168284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8151527-7E7F-47C7-911A-14666456C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" y="104946451"/>
          <a:ext cx="12136667" cy="4759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698</xdr:row>
      <xdr:rowOff>9095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C7ED6D9-3B94-4871-B432-3D3AF076F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1442500"/>
          <a:ext cx="6238095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170667</xdr:colOff>
      <xdr:row>378</xdr:row>
      <xdr:rowOff>133048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39E670-5389-4728-BF81-336FEA23C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762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253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AC44672-1403-4F01-B075-3BD1A81D7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6101000"/>
          <a:ext cx="6276190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161143</xdr:colOff>
      <xdr:row>715</xdr:row>
      <xdr:rowOff>37762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42E2F84-0006-49F1-AE05-822C7CE8D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6873000"/>
          <a:ext cx="6257143" cy="2704762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171450</xdr:colOff>
      <xdr:row>708</xdr:row>
      <xdr:rowOff>123825</xdr:rowOff>
    </xdr:from>
    <xdr:to>
      <xdr:col>55</xdr:col>
      <xdr:colOff>17855</xdr:colOff>
      <xdr:row>711</xdr:row>
      <xdr:rowOff>85658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B086860-6B95-40ED-8151-40F488CC2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" y="128330325"/>
          <a:ext cx="9561905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36</xdr:col>
      <xdr:colOff>151619</xdr:colOff>
      <xdr:row>818</xdr:row>
      <xdr:rowOff>132286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00545D6-5D86-4B22-81D3-3F85B35EA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0779500"/>
          <a:ext cx="6247619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36</xdr:col>
      <xdr:colOff>151619</xdr:colOff>
      <xdr:row>394</xdr:row>
      <xdr:rowOff>123524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4B959FF-50FB-4F74-93C3-4FD9AF4F7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2771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36</xdr:col>
      <xdr:colOff>180190</xdr:colOff>
      <xdr:row>1000</xdr:row>
      <xdr:rowOff>122738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887E8F-4985-4925-8244-5CD4684B2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069500"/>
          <a:ext cx="6276190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967</xdr:row>
      <xdr:rowOff>19050</xdr:rowOff>
    </xdr:from>
    <xdr:to>
      <xdr:col>49</xdr:col>
      <xdr:colOff>103713</xdr:colOff>
      <xdr:row>1003</xdr:row>
      <xdr:rowOff>142002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A4A16A5-C656-48ED-86E0-6F1A3EA38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975" y="177374550"/>
          <a:ext cx="8495238" cy="6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1024</xdr:row>
      <xdr:rowOff>0</xdr:rowOff>
    </xdr:from>
    <xdr:to>
      <xdr:col>36</xdr:col>
      <xdr:colOff>151619</xdr:colOff>
      <xdr:row>1036</xdr:row>
      <xdr:rowOff>123524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19B1BA9-AA70-43A5-8A2B-4440CFF74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404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36</xdr:col>
      <xdr:colOff>151619</xdr:colOff>
      <xdr:row>1051</xdr:row>
      <xdr:rowOff>190238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9FC99F9-F697-4E19-9112-9068E7E26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8310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170667</xdr:colOff>
      <xdr:row>81</xdr:row>
      <xdr:rowOff>28119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197A85-5CB8-402E-825D-003AF9EAD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36</xdr:col>
      <xdr:colOff>161143</xdr:colOff>
      <xdr:row>241</xdr:row>
      <xdr:rowOff>179905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19B717-A870-4FC2-8A8C-D4D3DAAFB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621500"/>
          <a:ext cx="6257143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36</xdr:col>
      <xdr:colOff>180190</xdr:colOff>
      <xdr:row>263</xdr:row>
      <xdr:rowOff>142500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A0BED1-E876-4BC4-9C1A-D3F4B6263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93370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36</xdr:col>
      <xdr:colOff>161143</xdr:colOff>
      <xdr:row>397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4CD244-5311-414A-BF82-5DA7CE858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1529000"/>
          <a:ext cx="625714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388</xdr:row>
      <xdr:rowOff>104775</xdr:rowOff>
    </xdr:from>
    <xdr:to>
      <xdr:col>64</xdr:col>
      <xdr:colOff>144025</xdr:colOff>
      <xdr:row>394</xdr:row>
      <xdr:rowOff>135109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D24AB9-E55E-498D-BCC6-9AE1A6383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025" y="43919775"/>
          <a:ext cx="11374000" cy="117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400</xdr:row>
      <xdr:rowOff>0</xdr:rowOff>
    </xdr:from>
    <xdr:to>
      <xdr:col>36</xdr:col>
      <xdr:colOff>161143</xdr:colOff>
      <xdr:row>441</xdr:row>
      <xdr:rowOff>141881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97B84E-8CD9-43A9-98CF-A0825A425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6101000"/>
          <a:ext cx="6257143" cy="7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412</xdr:row>
      <xdr:rowOff>19050</xdr:rowOff>
    </xdr:from>
    <xdr:to>
      <xdr:col>49</xdr:col>
      <xdr:colOff>94189</xdr:colOff>
      <xdr:row>440</xdr:row>
      <xdr:rowOff>170764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5F4D816-6610-41AF-865E-9FBEAD397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975" y="48406050"/>
          <a:ext cx="8485714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36</xdr:col>
      <xdr:colOff>113524</xdr:colOff>
      <xdr:row>283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A65D9A5-2C86-4A7C-8680-2D71718BE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4767500"/>
          <a:ext cx="6209524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271</xdr:row>
      <xdr:rowOff>180975</xdr:rowOff>
    </xdr:from>
    <xdr:to>
      <xdr:col>48</xdr:col>
      <xdr:colOff>46593</xdr:colOff>
      <xdr:row>281</xdr:row>
      <xdr:rowOff>114070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060D034-CAEF-4BB6-8CB1-1511F9628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" y="46281975"/>
          <a:ext cx="825714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142095</xdr:colOff>
      <xdr:row>354</xdr:row>
      <xdr:rowOff>85143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38873E-AC43-4BBB-8580-BDCE52F13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340500"/>
          <a:ext cx="6238095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41</xdr:col>
      <xdr:colOff>84833</xdr:colOff>
      <xdr:row>465</xdr:row>
      <xdr:rowOff>56619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3FCD16E-2959-4D3A-B10F-6A64E743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8867000"/>
          <a:ext cx="7133333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466</xdr:row>
      <xdr:rowOff>0</xdr:rowOff>
    </xdr:from>
    <xdr:to>
      <xdr:col>40</xdr:col>
      <xdr:colOff>65809</xdr:colOff>
      <xdr:row>494</xdr:row>
      <xdr:rowOff>94571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867F56-52F2-44D5-80B5-56CEA3D58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248500"/>
          <a:ext cx="6923809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51</xdr:col>
      <xdr:colOff>141738</xdr:colOff>
      <xdr:row>540</xdr:row>
      <xdr:rowOff>180000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1D01264-5FEE-4E3A-AB5F-C16B3A25F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725500"/>
          <a:ext cx="9095238" cy="7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546</xdr:row>
      <xdr:rowOff>0</xdr:rowOff>
    </xdr:from>
    <xdr:to>
      <xdr:col>57</xdr:col>
      <xdr:colOff>84452</xdr:colOff>
      <xdr:row>577</xdr:row>
      <xdr:rowOff>113548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47132F-CF8D-4731-AEE3-E070348FA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8107500"/>
          <a:ext cx="10180952" cy="6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170667</xdr:colOff>
      <xdr:row>709</xdr:row>
      <xdr:rowOff>170976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B1A9FFD-64A7-4E3A-A6DD-5D851419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0145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36</xdr:col>
      <xdr:colOff>151619</xdr:colOff>
      <xdr:row>835</xdr:row>
      <xdr:rowOff>46976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F115AE-6E46-4BE5-A58A-5ACFB5310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42060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36</xdr:col>
      <xdr:colOff>151619</xdr:colOff>
      <xdr:row>592</xdr:row>
      <xdr:rowOff>123524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7CF0A6A-2318-42C7-94AD-7B7C31B88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4965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36</xdr:col>
      <xdr:colOff>170667</xdr:colOff>
      <xdr:row>146</xdr:row>
      <xdr:rowOff>123524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9B1EE3C-1057-4DD9-BCAD-92F92194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527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47</xdr:col>
      <xdr:colOff>151357</xdr:colOff>
      <xdr:row>983</xdr:row>
      <xdr:rowOff>180143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0D4DB64-A3D3-4136-8BDA-89807C24F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8686500"/>
          <a:ext cx="8342857" cy="6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985</xdr:row>
      <xdr:rowOff>0</xdr:rowOff>
    </xdr:from>
    <xdr:to>
      <xdr:col>77</xdr:col>
      <xdr:colOff>173500</xdr:colOff>
      <xdr:row>1026</xdr:row>
      <xdr:rowOff>109500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2759B25-C9D9-4321-B771-89C8D53C7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5544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77</xdr:col>
      <xdr:colOff>173500</xdr:colOff>
      <xdr:row>1068</xdr:row>
      <xdr:rowOff>109500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8663F67-ECCC-451A-83FD-BAC1AAE6A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3545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740</xdr:row>
      <xdr:rowOff>0</xdr:rowOff>
    </xdr:from>
    <xdr:to>
      <xdr:col>36</xdr:col>
      <xdr:colOff>170667</xdr:colOff>
      <xdr:row>752</xdr:row>
      <xdr:rowOff>142571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22B3246-CFE5-4F61-9140-F1DA274FC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23975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753</xdr:row>
      <xdr:rowOff>0</xdr:rowOff>
    </xdr:from>
    <xdr:to>
      <xdr:col>36</xdr:col>
      <xdr:colOff>180190</xdr:colOff>
      <xdr:row>764</xdr:row>
      <xdr:rowOff>142595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0C0E9AF-F33B-4042-BA3C-124CF9B46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8740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36</xdr:col>
      <xdr:colOff>170667</xdr:colOff>
      <xdr:row>890</xdr:row>
      <xdr:rowOff>56833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B23355F-2C9E-448D-B72B-8C24F3B8C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3924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37</xdr:col>
      <xdr:colOff>27786</xdr:colOff>
      <xdr:row>1132</xdr:row>
      <xdr:rowOff>142071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FE9F393-CD5A-40EE-B5DD-88FBDFDB7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7071000"/>
          <a:ext cx="6314286" cy="6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36</xdr:col>
      <xdr:colOff>161143</xdr:colOff>
      <xdr:row>903</xdr:row>
      <xdr:rowOff>85429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316D318-C36C-4E87-AAA4-6F29EA55B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6591000"/>
          <a:ext cx="6257143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1147</xdr:row>
      <xdr:rowOff>161690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B071F46-DD6F-4061-A723-EE71BB5EE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7929500"/>
          <a:ext cx="62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1149</xdr:row>
      <xdr:rowOff>0</xdr:rowOff>
    </xdr:from>
    <xdr:to>
      <xdr:col>36</xdr:col>
      <xdr:colOff>151619</xdr:colOff>
      <xdr:row>1167</xdr:row>
      <xdr:rowOff>104333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9529800-67F5-4144-A35B-B5F1F1FF8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0025000"/>
          <a:ext cx="6247619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1184</xdr:row>
      <xdr:rowOff>0</xdr:rowOff>
    </xdr:from>
    <xdr:to>
      <xdr:col>36</xdr:col>
      <xdr:colOff>151619</xdr:colOff>
      <xdr:row>1223</xdr:row>
      <xdr:rowOff>46690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9AB143F-4F27-45B3-9C7E-C2B0D51C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6692500"/>
          <a:ext cx="6247619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766</xdr:row>
      <xdr:rowOff>0</xdr:rowOff>
    </xdr:from>
    <xdr:to>
      <xdr:col>36</xdr:col>
      <xdr:colOff>151619</xdr:colOff>
      <xdr:row>778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616A43-7A81-41E6-BDB2-02389ED8C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35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1357</xdr:row>
      <xdr:rowOff>0</xdr:rowOff>
    </xdr:from>
    <xdr:to>
      <xdr:col>36</xdr:col>
      <xdr:colOff>170667</xdr:colOff>
      <xdr:row>1402</xdr:row>
      <xdr:rowOff>132262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401CA2E-BCD9-4A1E-B273-2CC10270F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4221000"/>
          <a:ext cx="6266667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36</xdr:col>
      <xdr:colOff>170667</xdr:colOff>
      <xdr:row>1419</xdr:row>
      <xdr:rowOff>180619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013EA3-B887-4646-8DA0-DE0F26E7A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3365000"/>
          <a:ext cx="6266667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1414</xdr:row>
      <xdr:rowOff>95250</xdr:rowOff>
    </xdr:from>
    <xdr:to>
      <xdr:col>54</xdr:col>
      <xdr:colOff>27396</xdr:colOff>
      <xdr:row>1417</xdr:row>
      <xdr:rowOff>57083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AC9CF8C-E04C-4209-A094-396F5580F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255174750"/>
          <a:ext cx="9428571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1426</xdr:row>
      <xdr:rowOff>0</xdr:rowOff>
    </xdr:from>
    <xdr:to>
      <xdr:col>36</xdr:col>
      <xdr:colOff>161143</xdr:colOff>
      <xdr:row>1451</xdr:row>
      <xdr:rowOff>27976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67B5D13-E87E-48EA-ACDA-F196054F7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7365500"/>
          <a:ext cx="6257143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1456</xdr:row>
      <xdr:rowOff>0</xdr:rowOff>
    </xdr:from>
    <xdr:to>
      <xdr:col>36</xdr:col>
      <xdr:colOff>151619</xdr:colOff>
      <xdr:row>1473</xdr:row>
      <xdr:rowOff>18643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E53016-D2D7-4CDD-886D-47FC14F06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3080500"/>
          <a:ext cx="6247619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161</xdr:row>
      <xdr:rowOff>28333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3EB63A-34E2-4DAD-8C38-4E5280904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36</xdr:col>
      <xdr:colOff>180190</xdr:colOff>
      <xdr:row>607</xdr:row>
      <xdr:rowOff>37857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3A1A315-FB87-4EE8-9584-5D9CC8F0D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3728500"/>
          <a:ext cx="6276190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161143</xdr:colOff>
      <xdr:row>918</xdr:row>
      <xdr:rowOff>171190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B3C84DF-2A0B-4C93-9FFC-4CE0A61CE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974000"/>
          <a:ext cx="6257143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8142857"/>
    <xdr:pic>
      <xdr:nvPicPr>
        <xdr:cNvPr id="2" name="Picture 1">
          <a:extLst>
            <a:ext uri="{FF2B5EF4-FFF2-40B4-BE49-F238E27FC236}">
              <a16:creationId xmlns:a16="http://schemas.microsoft.com/office/drawing/2014/main" id="{5CF806BD-08A6-4E8A-8CAF-1D484A38F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5067000"/>
          <a:ext cx="6266667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71</xdr:row>
      <xdr:rowOff>161925</xdr:rowOff>
    </xdr:from>
    <xdr:ext cx="9590476" cy="6561905"/>
    <xdr:pic>
      <xdr:nvPicPr>
        <xdr:cNvPr id="3" name="Picture 2">
          <a:extLst>
            <a:ext uri="{FF2B5EF4-FFF2-40B4-BE49-F238E27FC236}">
              <a16:creationId xmlns:a16="http://schemas.microsoft.com/office/drawing/2014/main" id="{84E9B03E-4B29-4C4C-988F-3FAF3E2CB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156943425"/>
          <a:ext cx="9590476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</xdr:row>
      <xdr:rowOff>0</xdr:rowOff>
    </xdr:from>
    <xdr:ext cx="6247619" cy="1876190"/>
    <xdr:pic>
      <xdr:nvPicPr>
        <xdr:cNvPr id="4" name="Picture 3">
          <a:extLst>
            <a:ext uri="{FF2B5EF4-FFF2-40B4-BE49-F238E27FC236}">
              <a16:creationId xmlns:a16="http://schemas.microsoft.com/office/drawing/2014/main" id="{3DC2013A-8B1F-455E-8ED8-AD5A63F62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4015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57143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A2325549-DA21-4CEA-8431-125B0C832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7068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132571</xdr:colOff>
      <xdr:row>151</xdr:row>
      <xdr:rowOff>75905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37A8C97-4C59-4D66-8FA6-27F3C15A4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479500"/>
          <a:ext cx="6228571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36</xdr:col>
      <xdr:colOff>170667</xdr:colOff>
      <xdr:row>260</xdr:row>
      <xdr:rowOff>28119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04DFB4E-DADE-4348-9DCA-29109F7D2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195000"/>
          <a:ext cx="626666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36</xdr:col>
      <xdr:colOff>170667</xdr:colOff>
      <xdr:row>172</xdr:row>
      <xdr:rowOff>123548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3067234-BDB6-4D7F-9FE2-54F80B83A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705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36</xdr:col>
      <xdr:colOff>161143</xdr:colOff>
      <xdr:row>182</xdr:row>
      <xdr:rowOff>95024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9A425B-4D8F-4BF4-B822-180C187B7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956500"/>
          <a:ext cx="6257143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360</xdr:row>
      <xdr:rowOff>0</xdr:rowOff>
    </xdr:from>
    <xdr:ext cx="6238095" cy="5447619"/>
    <xdr:pic>
      <xdr:nvPicPr>
        <xdr:cNvPr id="10" name="Picture 9">
          <a:extLst>
            <a:ext uri="{FF2B5EF4-FFF2-40B4-BE49-F238E27FC236}">
              <a16:creationId xmlns:a16="http://schemas.microsoft.com/office/drawing/2014/main" id="{098DE7F0-71AC-4FD9-A588-59D9AAD9C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1932500"/>
          <a:ext cx="6238095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491</xdr:row>
      <xdr:rowOff>0</xdr:rowOff>
    </xdr:from>
    <xdr:ext cx="6247619" cy="4028571"/>
    <xdr:pic>
      <xdr:nvPicPr>
        <xdr:cNvPr id="11" name="Picture 10">
          <a:extLst>
            <a:ext uri="{FF2B5EF4-FFF2-40B4-BE49-F238E27FC236}">
              <a16:creationId xmlns:a16="http://schemas.microsoft.com/office/drawing/2014/main" id="{D84C089D-8139-41A7-8B55-888AC9676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2600500"/>
          <a:ext cx="6247619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519</xdr:row>
      <xdr:rowOff>0</xdr:rowOff>
    </xdr:from>
    <xdr:ext cx="6257143" cy="2095238"/>
    <xdr:pic>
      <xdr:nvPicPr>
        <xdr:cNvPr id="12" name="Picture 11">
          <a:extLst>
            <a:ext uri="{FF2B5EF4-FFF2-40B4-BE49-F238E27FC236}">
              <a16:creationId xmlns:a16="http://schemas.microsoft.com/office/drawing/2014/main" id="{F60DB239-F804-40B3-BED5-7548D8DF2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7172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628</xdr:row>
      <xdr:rowOff>0</xdr:rowOff>
    </xdr:from>
    <xdr:ext cx="6285714" cy="3647619"/>
    <xdr:pic>
      <xdr:nvPicPr>
        <xdr:cNvPr id="13" name="Picture 12">
          <a:extLst>
            <a:ext uri="{FF2B5EF4-FFF2-40B4-BE49-F238E27FC236}">
              <a16:creationId xmlns:a16="http://schemas.microsoft.com/office/drawing/2014/main" id="{23AD187E-F3F4-4EDD-92B0-1D333F164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4701000"/>
          <a:ext cx="6285714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284</xdr:row>
      <xdr:rowOff>0</xdr:rowOff>
    </xdr:from>
    <xdr:to>
      <xdr:col>36</xdr:col>
      <xdr:colOff>161143</xdr:colOff>
      <xdr:row>296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3125199-B632-422E-8FC1-3AF3AED67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7053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170667</xdr:colOff>
      <xdr:row>309</xdr:row>
      <xdr:rowOff>85429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44F8939-AA4D-4F61-9520-AE9BBBB83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9530000"/>
          <a:ext cx="6266667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180190</xdr:colOff>
      <xdr:row>432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832DAAD-9E4F-489B-9649-A661E6091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6294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1262</xdr:row>
      <xdr:rowOff>0</xdr:rowOff>
    </xdr:from>
    <xdr:to>
      <xdr:col>36</xdr:col>
      <xdr:colOff>142095</xdr:colOff>
      <xdr:row>1283</xdr:row>
      <xdr:rowOff>18548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D5A5E44-F503-4581-A1BF-C7316D484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1922500"/>
          <a:ext cx="62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531</xdr:row>
      <xdr:rowOff>0</xdr:rowOff>
    </xdr:from>
    <xdr:to>
      <xdr:col>43</xdr:col>
      <xdr:colOff>132809</xdr:colOff>
      <xdr:row>535</xdr:row>
      <xdr:rowOff>152286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B944190-FB9F-47DD-AA23-EE0F76BEC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0" y="209550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189714</xdr:colOff>
      <xdr:row>576</xdr:row>
      <xdr:rowOff>171143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56E00E9-6B06-41CA-BD16-E0F362DFF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8201500"/>
          <a:ext cx="6285714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1295</xdr:row>
      <xdr:rowOff>0</xdr:rowOff>
    </xdr:from>
    <xdr:to>
      <xdr:col>36</xdr:col>
      <xdr:colOff>151619</xdr:colOff>
      <xdr:row>1308</xdr:row>
      <xdr:rowOff>133024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F1FAA38-78F8-4E79-AE9D-069FBC1E9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1737000"/>
          <a:ext cx="6247619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1309</xdr:row>
      <xdr:rowOff>0</xdr:rowOff>
    </xdr:from>
    <xdr:to>
      <xdr:col>37</xdr:col>
      <xdr:colOff>8738</xdr:colOff>
      <xdr:row>1341</xdr:row>
      <xdr:rowOff>84952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CE746B4-6616-4B95-9C43-643EF3752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4404000"/>
          <a:ext cx="6295238" cy="61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189714</xdr:colOff>
      <xdr:row>1377</xdr:row>
      <xdr:rowOff>133048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59AD426-236B-4A44-ACE6-266C7A809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5072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36</xdr:col>
      <xdr:colOff>161143</xdr:colOff>
      <xdr:row>1391</xdr:row>
      <xdr:rowOff>66381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E3218CA-8C3E-4938-A59B-04126A530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8597500"/>
          <a:ext cx="6257143" cy="2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1416</xdr:row>
      <xdr:rowOff>0</xdr:rowOff>
    </xdr:from>
    <xdr:to>
      <xdr:col>36</xdr:col>
      <xdr:colOff>170667</xdr:colOff>
      <xdr:row>1437</xdr:row>
      <xdr:rowOff>9024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C5CE5B3-094C-438A-A079-4E61BD4AC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9171500"/>
          <a:ext cx="6266667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694</xdr:row>
      <xdr:rowOff>0</xdr:rowOff>
    </xdr:from>
    <xdr:to>
      <xdr:col>36</xdr:col>
      <xdr:colOff>170667</xdr:colOff>
      <xdr:row>706</xdr:row>
      <xdr:rowOff>104476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0CB724E-FC19-4B1F-8740-D808B007A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394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1461</xdr:row>
      <xdr:rowOff>0</xdr:rowOff>
    </xdr:from>
    <xdr:to>
      <xdr:col>37</xdr:col>
      <xdr:colOff>18262</xdr:colOff>
      <xdr:row>1473</xdr:row>
      <xdr:rowOff>171143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2DA77C4-20ED-42FD-AFE1-D17001B6C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3840000"/>
          <a:ext cx="63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36</xdr:col>
      <xdr:colOff>170667</xdr:colOff>
      <xdr:row>1487</xdr:row>
      <xdr:rowOff>9238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0A01573-F705-46EA-A5A8-5052CDA4C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6507000"/>
          <a:ext cx="6266667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1502</xdr:row>
      <xdr:rowOff>0</xdr:rowOff>
    </xdr:from>
    <xdr:to>
      <xdr:col>32</xdr:col>
      <xdr:colOff>46952</xdr:colOff>
      <xdr:row>1505</xdr:row>
      <xdr:rowOff>104690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54379668-34A1-4B84-95F3-250E1AAD7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1650500"/>
          <a:ext cx="5380952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1506</xdr:row>
      <xdr:rowOff>0</xdr:rowOff>
    </xdr:from>
    <xdr:to>
      <xdr:col>52</xdr:col>
      <xdr:colOff>27952</xdr:colOff>
      <xdr:row>1511</xdr:row>
      <xdr:rowOff>85595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D088107-3F1C-4808-B662-AE895568F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0" y="252412500"/>
          <a:ext cx="4980952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36</xdr:col>
      <xdr:colOff>180190</xdr:colOff>
      <xdr:row>198</xdr:row>
      <xdr:rowOff>161643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899B2F6-8BE6-41B3-94BE-C5F15F990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623500"/>
          <a:ext cx="6276190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36</xdr:col>
      <xdr:colOff>170667</xdr:colOff>
      <xdr:row>448</xdr:row>
      <xdr:rowOff>142595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EF204AE-8AF5-47A9-AD70-1B1D9C9E2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248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36</xdr:col>
      <xdr:colOff>142095</xdr:colOff>
      <xdr:row>592</xdr:row>
      <xdr:rowOff>37857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4C8C9B8-2559-4537-8331-60A5169BE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775500"/>
          <a:ext cx="6238095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132571</xdr:colOff>
      <xdr:row>325</xdr:row>
      <xdr:rowOff>180690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224E68E-8474-4689-8629-7BAFA826E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817000"/>
          <a:ext cx="6228571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36</xdr:col>
      <xdr:colOff>151619</xdr:colOff>
      <xdr:row>721</xdr:row>
      <xdr:rowOff>171190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1DCE7ED-A5E1-4C8C-915C-7C9EAF109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00"/>
          <a:ext cx="6247619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84929</xdr:colOff>
      <xdr:row>468</xdr:row>
      <xdr:rowOff>56714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20ECBCF-53F7-44AD-856B-8A2DE1024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5725000"/>
          <a:ext cx="6371429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314286"/>
    <xdr:pic>
      <xdr:nvPicPr>
        <xdr:cNvPr id="2" name="Picture 1">
          <a:extLst>
            <a:ext uri="{FF2B5EF4-FFF2-40B4-BE49-F238E27FC236}">
              <a16:creationId xmlns:a16="http://schemas.microsoft.com/office/drawing/2014/main" id="{69FEE147-ECB7-4E87-9F2E-876323FF5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575500"/>
          <a:ext cx="62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257143" cy="4304762"/>
    <xdr:pic>
      <xdr:nvPicPr>
        <xdr:cNvPr id="3" name="Picture 2">
          <a:extLst>
            <a:ext uri="{FF2B5EF4-FFF2-40B4-BE49-F238E27FC236}">
              <a16:creationId xmlns:a16="http://schemas.microsoft.com/office/drawing/2014/main" id="{34C82428-DE90-43C2-B2AF-47B2760DB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0386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19048" cy="3371429"/>
    <xdr:pic>
      <xdr:nvPicPr>
        <xdr:cNvPr id="4" name="Picture 3">
          <a:extLst>
            <a:ext uri="{FF2B5EF4-FFF2-40B4-BE49-F238E27FC236}">
              <a16:creationId xmlns:a16="http://schemas.microsoft.com/office/drawing/2014/main" id="{F0259D4A-AE5F-4E84-9DC8-30FBFE2EB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5529500"/>
          <a:ext cx="6219048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9209524" cy="2380952"/>
    <xdr:pic>
      <xdr:nvPicPr>
        <xdr:cNvPr id="5" name="Picture 4">
          <a:extLst>
            <a:ext uri="{FF2B5EF4-FFF2-40B4-BE49-F238E27FC236}">
              <a16:creationId xmlns:a16="http://schemas.microsoft.com/office/drawing/2014/main" id="{A0BD76A6-4213-4784-A5B1-6323EA354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6388000"/>
          <a:ext cx="92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</xdr:row>
      <xdr:rowOff>0</xdr:rowOff>
    </xdr:from>
    <xdr:ext cx="9304762" cy="6590476"/>
    <xdr:pic>
      <xdr:nvPicPr>
        <xdr:cNvPr id="6" name="Picture 5">
          <a:extLst>
            <a:ext uri="{FF2B5EF4-FFF2-40B4-BE49-F238E27FC236}">
              <a16:creationId xmlns:a16="http://schemas.microsoft.com/office/drawing/2014/main" id="{ED7A7C13-3FA8-4D5F-BF26-955D0464F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9339500"/>
          <a:ext cx="9304762" cy="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219</xdr:row>
      <xdr:rowOff>0</xdr:rowOff>
    </xdr:from>
    <xdr:to>
      <xdr:col>36</xdr:col>
      <xdr:colOff>142095</xdr:colOff>
      <xdr:row>264</xdr:row>
      <xdr:rowOff>132262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67B15EB-FD81-4A3B-9B50-393C2706E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1910000"/>
          <a:ext cx="623809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242</xdr:row>
      <xdr:rowOff>114300</xdr:rowOff>
    </xdr:from>
    <xdr:to>
      <xdr:col>59</xdr:col>
      <xdr:colOff>122511</xdr:colOff>
      <xdr:row>254</xdr:row>
      <xdr:rowOff>171157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128526-0443-40C8-94CF-EE8F99E1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46405800"/>
          <a:ext cx="10514286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255</xdr:row>
      <xdr:rowOff>123826</xdr:rowOff>
    </xdr:from>
    <xdr:to>
      <xdr:col>65</xdr:col>
      <xdr:colOff>7133</xdr:colOff>
      <xdr:row>289</xdr:row>
      <xdr:rowOff>122159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CEAB250-2CAE-40DE-A86D-640E2B08D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48891826"/>
          <a:ext cx="11513333" cy="647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36</xdr:col>
      <xdr:colOff>180190</xdr:colOff>
      <xdr:row>319</xdr:row>
      <xdr:rowOff>47262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19EA1BB-C88C-4EE5-A69B-1FCCA3C87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912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312</xdr:row>
      <xdr:rowOff>114300</xdr:rowOff>
    </xdr:from>
    <xdr:to>
      <xdr:col>48</xdr:col>
      <xdr:colOff>122778</xdr:colOff>
      <xdr:row>316</xdr:row>
      <xdr:rowOff>114205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61B1C0B-0C8A-450F-A12E-21B137EE6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59550300"/>
          <a:ext cx="8371428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325</xdr:row>
      <xdr:rowOff>0</xdr:rowOff>
    </xdr:from>
    <xdr:to>
      <xdr:col>65</xdr:col>
      <xdr:colOff>27595</xdr:colOff>
      <xdr:row>327</xdr:row>
      <xdr:rowOff>171381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25D1BD8-D820-4D6D-B040-E31F43373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61912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8738</xdr:colOff>
      <xdr:row>355</xdr:row>
      <xdr:rowOff>56619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2380DDE-E99B-4665-93EA-15895D820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3436500"/>
          <a:ext cx="6295238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375</xdr:row>
      <xdr:rowOff>0</xdr:rowOff>
    </xdr:from>
    <xdr:to>
      <xdr:col>37</xdr:col>
      <xdr:colOff>37309</xdr:colOff>
      <xdr:row>420</xdr:row>
      <xdr:rowOff>132262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5CB9866-9935-4C5D-A7EB-41A670538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0866000"/>
          <a:ext cx="6323809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541</xdr:row>
      <xdr:rowOff>0</xdr:rowOff>
    </xdr:from>
    <xdr:ext cx="6266667" cy="8657143"/>
    <xdr:pic>
      <xdr:nvPicPr>
        <xdr:cNvPr id="16" name="Picture 15">
          <a:extLst>
            <a:ext uri="{FF2B5EF4-FFF2-40B4-BE49-F238E27FC236}">
              <a16:creationId xmlns:a16="http://schemas.microsoft.com/office/drawing/2014/main" id="{E60113E7-B8EB-4C75-B888-EC1EC84CD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967000"/>
          <a:ext cx="6266667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589</xdr:row>
      <xdr:rowOff>0</xdr:rowOff>
    </xdr:from>
    <xdr:ext cx="6266667" cy="8704762"/>
    <xdr:pic>
      <xdr:nvPicPr>
        <xdr:cNvPr id="17" name="Picture 16">
          <a:extLst>
            <a:ext uri="{FF2B5EF4-FFF2-40B4-BE49-F238E27FC236}">
              <a16:creationId xmlns:a16="http://schemas.microsoft.com/office/drawing/2014/main" id="{92D6155D-55DD-4110-9662-064648041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6111000"/>
          <a:ext cx="6266667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598</xdr:row>
      <xdr:rowOff>180975</xdr:rowOff>
    </xdr:from>
    <xdr:ext cx="9257143" cy="8009524"/>
    <xdr:pic>
      <xdr:nvPicPr>
        <xdr:cNvPr id="18" name="Picture 17">
          <a:extLst>
            <a:ext uri="{FF2B5EF4-FFF2-40B4-BE49-F238E27FC236}">
              <a16:creationId xmlns:a16="http://schemas.microsoft.com/office/drawing/2014/main" id="{0FA84576-6CFF-4A6F-9C0A-390333C04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128006475"/>
          <a:ext cx="9257143" cy="8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644</xdr:row>
      <xdr:rowOff>0</xdr:rowOff>
    </xdr:from>
    <xdr:ext cx="6257143" cy="4123809"/>
    <xdr:pic>
      <xdr:nvPicPr>
        <xdr:cNvPr id="19" name="Picture 18">
          <a:extLst>
            <a:ext uri="{FF2B5EF4-FFF2-40B4-BE49-F238E27FC236}">
              <a16:creationId xmlns:a16="http://schemas.microsoft.com/office/drawing/2014/main" id="{79D8536F-DE78-4B30-8116-FD7BE995A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588500"/>
          <a:ext cx="6257143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668</xdr:row>
      <xdr:rowOff>0</xdr:rowOff>
    </xdr:from>
    <xdr:ext cx="6238095" cy="1800000"/>
    <xdr:pic>
      <xdr:nvPicPr>
        <xdr:cNvPr id="20" name="Picture 19">
          <a:extLst>
            <a:ext uri="{FF2B5EF4-FFF2-40B4-BE49-F238E27FC236}">
              <a16:creationId xmlns:a16="http://schemas.microsoft.com/office/drawing/2014/main" id="{4912E3CA-2498-47E2-891A-A091E8875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1160500"/>
          <a:ext cx="6238095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678</xdr:row>
      <xdr:rowOff>0</xdr:rowOff>
    </xdr:from>
    <xdr:ext cx="6219048" cy="8704762"/>
    <xdr:pic>
      <xdr:nvPicPr>
        <xdr:cNvPr id="21" name="Picture 20">
          <a:extLst>
            <a:ext uri="{FF2B5EF4-FFF2-40B4-BE49-F238E27FC236}">
              <a16:creationId xmlns:a16="http://schemas.microsoft.com/office/drawing/2014/main" id="{B20EF7D1-5E59-4891-887B-3B18938CB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065500"/>
          <a:ext cx="62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57150</xdr:colOff>
      <xdr:row>688</xdr:row>
      <xdr:rowOff>85725</xdr:rowOff>
    </xdr:from>
    <xdr:ext cx="7057143" cy="5780952"/>
    <xdr:pic>
      <xdr:nvPicPr>
        <xdr:cNvPr id="22" name="Picture 21">
          <a:extLst>
            <a:ext uri="{FF2B5EF4-FFF2-40B4-BE49-F238E27FC236}">
              <a16:creationId xmlns:a16="http://schemas.microsoft.com/office/drawing/2014/main" id="{46E948BA-621A-4162-B4C7-A2879EF21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50" y="145056225"/>
          <a:ext cx="7057143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719</xdr:row>
      <xdr:rowOff>123825</xdr:rowOff>
    </xdr:from>
    <xdr:ext cx="7457143" cy="5123809"/>
    <xdr:pic>
      <xdr:nvPicPr>
        <xdr:cNvPr id="23" name="Picture 22">
          <a:extLst>
            <a:ext uri="{FF2B5EF4-FFF2-40B4-BE49-F238E27FC236}">
              <a16:creationId xmlns:a16="http://schemas.microsoft.com/office/drawing/2014/main" id="{F5A7C507-E493-45D6-AABC-6E25A600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150999825"/>
          <a:ext cx="7457143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749</xdr:row>
      <xdr:rowOff>0</xdr:rowOff>
    </xdr:from>
    <xdr:ext cx="6228571" cy="1819048"/>
    <xdr:pic>
      <xdr:nvPicPr>
        <xdr:cNvPr id="24" name="Picture 23">
          <a:extLst>
            <a:ext uri="{FF2B5EF4-FFF2-40B4-BE49-F238E27FC236}">
              <a16:creationId xmlns:a16="http://schemas.microsoft.com/office/drawing/2014/main" id="{4189F3B6-BD87-4B77-8377-E518E021B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6591000"/>
          <a:ext cx="6228571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761</xdr:row>
      <xdr:rowOff>0</xdr:rowOff>
    </xdr:from>
    <xdr:ext cx="6266667" cy="3990476"/>
    <xdr:pic>
      <xdr:nvPicPr>
        <xdr:cNvPr id="25" name="Picture 24">
          <a:extLst>
            <a:ext uri="{FF2B5EF4-FFF2-40B4-BE49-F238E27FC236}">
              <a16:creationId xmlns:a16="http://schemas.microsoft.com/office/drawing/2014/main" id="{0364749C-B845-4CB3-A01C-DE72032E9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88770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770</xdr:row>
      <xdr:rowOff>171450</xdr:rowOff>
    </xdr:from>
    <xdr:ext cx="9419048" cy="2247619"/>
    <xdr:pic>
      <xdr:nvPicPr>
        <xdr:cNvPr id="26" name="Picture 25">
          <a:extLst>
            <a:ext uri="{FF2B5EF4-FFF2-40B4-BE49-F238E27FC236}">
              <a16:creationId xmlns:a16="http://schemas.microsoft.com/office/drawing/2014/main" id="{4BE82433-0C8C-4E72-9509-7D07009E1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160762950"/>
          <a:ext cx="9419048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797</xdr:row>
      <xdr:rowOff>0</xdr:rowOff>
    </xdr:from>
    <xdr:ext cx="6247619" cy="5714286"/>
    <xdr:pic>
      <xdr:nvPicPr>
        <xdr:cNvPr id="27" name="Picture 26">
          <a:extLst>
            <a:ext uri="{FF2B5EF4-FFF2-40B4-BE49-F238E27FC236}">
              <a16:creationId xmlns:a16="http://schemas.microsoft.com/office/drawing/2014/main" id="{D820F49E-7037-46C4-9CEE-EB53D7707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5735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828</xdr:row>
      <xdr:rowOff>0</xdr:rowOff>
    </xdr:from>
    <xdr:ext cx="6238095" cy="5409524"/>
    <xdr:pic>
      <xdr:nvPicPr>
        <xdr:cNvPr id="28" name="Picture 27">
          <a:extLst>
            <a:ext uri="{FF2B5EF4-FFF2-40B4-BE49-F238E27FC236}">
              <a16:creationId xmlns:a16="http://schemas.microsoft.com/office/drawing/2014/main" id="{1D1BC9D6-5A53-4269-9EA6-EF23102E5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640500"/>
          <a:ext cx="6238095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837</xdr:row>
      <xdr:rowOff>142875</xdr:rowOff>
    </xdr:from>
    <xdr:ext cx="9485714" cy="4428571"/>
    <xdr:pic>
      <xdr:nvPicPr>
        <xdr:cNvPr id="29" name="Picture 28">
          <a:extLst>
            <a:ext uri="{FF2B5EF4-FFF2-40B4-BE49-F238E27FC236}">
              <a16:creationId xmlns:a16="http://schemas.microsoft.com/office/drawing/2014/main" id="{4AFDD009-83C4-44D6-B69C-5A0CBA21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173497875"/>
          <a:ext cx="9485714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864</xdr:row>
      <xdr:rowOff>0</xdr:rowOff>
    </xdr:from>
    <xdr:ext cx="6285714" cy="8009524"/>
    <xdr:pic>
      <xdr:nvPicPr>
        <xdr:cNvPr id="30" name="Picture 29">
          <a:extLst>
            <a:ext uri="{FF2B5EF4-FFF2-40B4-BE49-F238E27FC236}">
              <a16:creationId xmlns:a16="http://schemas.microsoft.com/office/drawing/2014/main" id="{B3608FAE-9786-45B2-85E7-39851D3B3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8498500"/>
          <a:ext cx="6285714" cy="8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911</xdr:row>
      <xdr:rowOff>0</xdr:rowOff>
    </xdr:from>
    <xdr:ext cx="6266667" cy="3542857"/>
    <xdr:pic>
      <xdr:nvPicPr>
        <xdr:cNvPr id="31" name="Picture 30">
          <a:extLst>
            <a:ext uri="{FF2B5EF4-FFF2-40B4-BE49-F238E27FC236}">
              <a16:creationId xmlns:a16="http://schemas.microsoft.com/office/drawing/2014/main" id="{A2A79EB6-3FB7-45EE-90E8-8ED2DF46E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7452000"/>
          <a:ext cx="6266667" cy="35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935</xdr:row>
      <xdr:rowOff>0</xdr:rowOff>
    </xdr:from>
    <xdr:ext cx="6266667" cy="2971429"/>
    <xdr:pic>
      <xdr:nvPicPr>
        <xdr:cNvPr id="32" name="Picture 31">
          <a:extLst>
            <a:ext uri="{FF2B5EF4-FFF2-40B4-BE49-F238E27FC236}">
              <a16:creationId xmlns:a16="http://schemas.microsoft.com/office/drawing/2014/main" id="{351942F7-C205-46A5-8EE3-3099C3AD0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2024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951</xdr:row>
      <xdr:rowOff>0</xdr:rowOff>
    </xdr:from>
    <xdr:to>
      <xdr:col>36</xdr:col>
      <xdr:colOff>161143</xdr:colOff>
      <xdr:row>968</xdr:row>
      <xdr:rowOff>132929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27DE623-6E60-494B-855C-0FE2C5CF8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5354000"/>
          <a:ext cx="6257143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960</xdr:row>
      <xdr:rowOff>0</xdr:rowOff>
    </xdr:from>
    <xdr:to>
      <xdr:col>53</xdr:col>
      <xdr:colOff>160751</xdr:colOff>
      <xdr:row>967</xdr:row>
      <xdr:rowOff>152214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655708E-E663-41E9-A867-6754FE15F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167068500"/>
          <a:ext cx="9390476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974</xdr:row>
      <xdr:rowOff>0</xdr:rowOff>
    </xdr:from>
    <xdr:to>
      <xdr:col>36</xdr:col>
      <xdr:colOff>180190</xdr:colOff>
      <xdr:row>994</xdr:row>
      <xdr:rowOff>142381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A457E50-4B4C-4FD7-BBD0-8ACCC86C5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9735500"/>
          <a:ext cx="6276190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45</xdr:col>
      <xdr:colOff>84738</xdr:colOff>
      <xdr:row>452</xdr:row>
      <xdr:rowOff>18429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F8C3101-1A24-4767-A4E1-7AB2B037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0581500"/>
          <a:ext cx="7895238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56</xdr:col>
      <xdr:colOff>27333</xdr:colOff>
      <xdr:row>488</xdr:row>
      <xdr:rowOff>75405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C8ABEDC-AB1B-4FB5-9363-FCE167590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6106000"/>
          <a:ext cx="9933333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151619</xdr:colOff>
      <xdr:row>506</xdr:row>
      <xdr:rowOff>85357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F35EFD5-986E-4E2A-A634-753325649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53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1032</xdr:row>
      <xdr:rowOff>0</xdr:rowOff>
    </xdr:from>
    <xdr:ext cx="6238095" cy="5038095"/>
    <xdr:pic>
      <xdr:nvPicPr>
        <xdr:cNvPr id="39" name="Picture 38">
          <a:extLst>
            <a:ext uri="{FF2B5EF4-FFF2-40B4-BE49-F238E27FC236}">
              <a16:creationId xmlns:a16="http://schemas.microsoft.com/office/drawing/2014/main" id="{EFCB0506-005F-4505-A206-E498D7A55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681000"/>
          <a:ext cx="6238095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1076</xdr:row>
      <xdr:rowOff>0</xdr:rowOff>
    </xdr:from>
    <xdr:ext cx="6276190" cy="5466667"/>
    <xdr:pic>
      <xdr:nvPicPr>
        <xdr:cNvPr id="40" name="Picture 39">
          <a:extLst>
            <a:ext uri="{FF2B5EF4-FFF2-40B4-BE49-F238E27FC236}">
              <a16:creationId xmlns:a16="http://schemas.microsoft.com/office/drawing/2014/main" id="{E509FF4F-732B-440B-92EC-93C452FA0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22910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1110</xdr:row>
      <xdr:rowOff>0</xdr:rowOff>
    </xdr:from>
    <xdr:ext cx="6285714" cy="3133333"/>
    <xdr:pic>
      <xdr:nvPicPr>
        <xdr:cNvPr id="41" name="Picture 40">
          <a:extLst>
            <a:ext uri="{FF2B5EF4-FFF2-40B4-BE49-F238E27FC236}">
              <a16:creationId xmlns:a16="http://schemas.microsoft.com/office/drawing/2014/main" id="{345D6981-8F77-4E3E-8E6C-3FF1AE550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87680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1131</xdr:row>
      <xdr:rowOff>0</xdr:rowOff>
    </xdr:from>
    <xdr:ext cx="6295238" cy="3314286"/>
    <xdr:pic>
      <xdr:nvPicPr>
        <xdr:cNvPr id="42" name="Picture 41">
          <a:extLst>
            <a:ext uri="{FF2B5EF4-FFF2-40B4-BE49-F238E27FC236}">
              <a16:creationId xmlns:a16="http://schemas.microsoft.com/office/drawing/2014/main" id="{47A91E82-F5B0-4818-9308-4E7AFB66F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527685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1149</xdr:row>
      <xdr:rowOff>0</xdr:rowOff>
    </xdr:from>
    <xdr:ext cx="6266667" cy="3104762"/>
    <xdr:pic>
      <xdr:nvPicPr>
        <xdr:cNvPr id="43" name="Picture 42">
          <a:extLst>
            <a:ext uri="{FF2B5EF4-FFF2-40B4-BE49-F238E27FC236}">
              <a16:creationId xmlns:a16="http://schemas.microsoft.com/office/drawing/2014/main" id="{215744A2-0292-4E5A-A6AC-19B064DDC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61975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1166</xdr:row>
      <xdr:rowOff>0</xdr:rowOff>
    </xdr:from>
    <xdr:ext cx="6257143" cy="2219048"/>
    <xdr:pic>
      <xdr:nvPicPr>
        <xdr:cNvPr id="44" name="Picture 43">
          <a:extLst>
            <a:ext uri="{FF2B5EF4-FFF2-40B4-BE49-F238E27FC236}">
              <a16:creationId xmlns:a16="http://schemas.microsoft.com/office/drawing/2014/main" id="{86C77FBE-3059-409C-BA91-EB49DC344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4360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1180</xdr:row>
      <xdr:rowOff>0</xdr:rowOff>
    </xdr:from>
    <xdr:ext cx="6285714" cy="3104762"/>
    <xdr:pic>
      <xdr:nvPicPr>
        <xdr:cNvPr id="45" name="Picture 44">
          <a:extLst>
            <a:ext uri="{FF2B5EF4-FFF2-40B4-BE49-F238E27FC236}">
              <a16:creationId xmlns:a16="http://schemas.microsoft.com/office/drawing/2014/main" id="{089081D8-56B4-46D0-8809-A47C72203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21030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1201</xdr:row>
      <xdr:rowOff>0</xdr:rowOff>
    </xdr:from>
    <xdr:ext cx="6257143" cy="3142857"/>
    <xdr:pic>
      <xdr:nvPicPr>
        <xdr:cNvPr id="46" name="Picture 45">
          <a:extLst>
            <a:ext uri="{FF2B5EF4-FFF2-40B4-BE49-F238E27FC236}">
              <a16:creationId xmlns:a16="http://schemas.microsoft.com/office/drawing/2014/main" id="{281CE866-3129-45E2-8DC5-A429689E5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61035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1218</xdr:row>
      <xdr:rowOff>0</xdr:rowOff>
    </xdr:from>
    <xdr:ext cx="6257143" cy="2238095"/>
    <xdr:pic>
      <xdr:nvPicPr>
        <xdr:cNvPr id="47" name="Picture 46">
          <a:extLst>
            <a:ext uri="{FF2B5EF4-FFF2-40B4-BE49-F238E27FC236}">
              <a16:creationId xmlns:a16="http://schemas.microsoft.com/office/drawing/2014/main" id="{C2D6DED2-6E96-4BB7-8276-672E68CB0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9342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1231</xdr:row>
      <xdr:rowOff>0</xdr:rowOff>
    </xdr:from>
    <xdr:ext cx="6276190" cy="1885714"/>
    <xdr:pic>
      <xdr:nvPicPr>
        <xdr:cNvPr id="48" name="Picture 47">
          <a:extLst>
            <a:ext uri="{FF2B5EF4-FFF2-40B4-BE49-F238E27FC236}">
              <a16:creationId xmlns:a16="http://schemas.microsoft.com/office/drawing/2014/main" id="{404020F5-064D-44B9-8620-B2FBB587E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18185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1245</xdr:row>
      <xdr:rowOff>0</xdr:rowOff>
    </xdr:from>
    <xdr:ext cx="1790476" cy="533333"/>
    <xdr:pic>
      <xdr:nvPicPr>
        <xdr:cNvPr id="49" name="Picture 48">
          <a:extLst>
            <a:ext uri="{FF2B5EF4-FFF2-40B4-BE49-F238E27FC236}">
              <a16:creationId xmlns:a16="http://schemas.microsoft.com/office/drawing/2014/main" id="{698CD895-62DF-4B28-A6A4-1C0037C99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44855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1252</xdr:row>
      <xdr:rowOff>0</xdr:rowOff>
    </xdr:from>
    <xdr:ext cx="1980952" cy="533333"/>
    <xdr:pic>
      <xdr:nvPicPr>
        <xdr:cNvPr id="50" name="Picture 49">
          <a:extLst>
            <a:ext uri="{FF2B5EF4-FFF2-40B4-BE49-F238E27FC236}">
              <a16:creationId xmlns:a16="http://schemas.microsoft.com/office/drawing/2014/main" id="{90897EC3-0497-4CFE-B2D7-C9DC36FB8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8190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1259</xdr:row>
      <xdr:rowOff>0</xdr:rowOff>
    </xdr:from>
    <xdr:ext cx="2228571" cy="561905"/>
    <xdr:pic>
      <xdr:nvPicPr>
        <xdr:cNvPr id="51" name="Picture 50">
          <a:extLst>
            <a:ext uri="{FF2B5EF4-FFF2-40B4-BE49-F238E27FC236}">
              <a16:creationId xmlns:a16="http://schemas.microsoft.com/office/drawing/2014/main" id="{3201BED0-F426-4CC8-A41F-C0828FF52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1525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1266</xdr:row>
      <xdr:rowOff>0</xdr:rowOff>
    </xdr:from>
    <xdr:ext cx="1942857" cy="523810"/>
    <xdr:pic>
      <xdr:nvPicPr>
        <xdr:cNvPr id="52" name="Picture 51">
          <a:extLst>
            <a:ext uri="{FF2B5EF4-FFF2-40B4-BE49-F238E27FC236}">
              <a16:creationId xmlns:a16="http://schemas.microsoft.com/office/drawing/2014/main" id="{4533D8DD-7333-48EE-A130-2C5CCE57F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84860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1273</xdr:row>
      <xdr:rowOff>0</xdr:rowOff>
    </xdr:from>
    <xdr:ext cx="2095238" cy="561905"/>
    <xdr:pic>
      <xdr:nvPicPr>
        <xdr:cNvPr id="53" name="Picture 52">
          <a:extLst>
            <a:ext uri="{FF2B5EF4-FFF2-40B4-BE49-F238E27FC236}">
              <a16:creationId xmlns:a16="http://schemas.microsoft.com/office/drawing/2014/main" id="{8D44451C-E5E7-44EB-A07E-823725F4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98195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1280</xdr:row>
      <xdr:rowOff>0</xdr:rowOff>
    </xdr:from>
    <xdr:ext cx="1390476" cy="504762"/>
    <xdr:pic>
      <xdr:nvPicPr>
        <xdr:cNvPr id="54" name="Picture 53">
          <a:extLst>
            <a:ext uri="{FF2B5EF4-FFF2-40B4-BE49-F238E27FC236}">
              <a16:creationId xmlns:a16="http://schemas.microsoft.com/office/drawing/2014/main" id="{3B2231C7-7472-48A5-BE18-5F8D39DFF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11530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1287</xdr:row>
      <xdr:rowOff>0</xdr:rowOff>
    </xdr:from>
    <xdr:ext cx="1666667" cy="523810"/>
    <xdr:pic>
      <xdr:nvPicPr>
        <xdr:cNvPr id="55" name="Picture 54">
          <a:extLst>
            <a:ext uri="{FF2B5EF4-FFF2-40B4-BE49-F238E27FC236}">
              <a16:creationId xmlns:a16="http://schemas.microsoft.com/office/drawing/2014/main" id="{80439450-BE71-4849-A3D8-49662E3D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24865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1322</xdr:row>
      <xdr:rowOff>0</xdr:rowOff>
    </xdr:from>
    <xdr:ext cx="6285714" cy="5590476"/>
    <xdr:pic>
      <xdr:nvPicPr>
        <xdr:cNvPr id="56" name="Picture 55">
          <a:extLst>
            <a:ext uri="{FF2B5EF4-FFF2-40B4-BE49-F238E27FC236}">
              <a16:creationId xmlns:a16="http://schemas.microsoft.com/office/drawing/2014/main" id="{15FD6D5B-9EDF-44B3-BF7D-A9975E92E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1540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285714" cy="5257143"/>
    <xdr:pic>
      <xdr:nvPicPr>
        <xdr:cNvPr id="57" name="Picture 56">
          <a:extLst>
            <a:ext uri="{FF2B5EF4-FFF2-40B4-BE49-F238E27FC236}">
              <a16:creationId xmlns:a16="http://schemas.microsoft.com/office/drawing/2014/main" id="{A1EA38A5-DC4B-4896-BA39-DF9FB074C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84885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1419</xdr:row>
      <xdr:rowOff>0</xdr:rowOff>
    </xdr:from>
    <xdr:ext cx="6285714" cy="5647619"/>
    <xdr:pic>
      <xdr:nvPicPr>
        <xdr:cNvPr id="58" name="Picture 57">
          <a:extLst>
            <a:ext uri="{FF2B5EF4-FFF2-40B4-BE49-F238E27FC236}">
              <a16:creationId xmlns:a16="http://schemas.microsoft.com/office/drawing/2014/main" id="{D93FA6E7-764E-4194-8A7C-ECF89ACB1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6325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1449</xdr:row>
      <xdr:rowOff>0</xdr:rowOff>
    </xdr:from>
    <xdr:ext cx="6266667" cy="2200000"/>
    <xdr:pic>
      <xdr:nvPicPr>
        <xdr:cNvPr id="59" name="Picture 58">
          <a:extLst>
            <a:ext uri="{FF2B5EF4-FFF2-40B4-BE49-F238E27FC236}">
              <a16:creationId xmlns:a16="http://schemas.microsoft.com/office/drawing/2014/main" id="{1E15798C-9728-4463-80A9-D3E5F8B32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3347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1399</xdr:row>
      <xdr:rowOff>0</xdr:rowOff>
    </xdr:from>
    <xdr:ext cx="6285714" cy="3628571"/>
    <xdr:pic>
      <xdr:nvPicPr>
        <xdr:cNvPr id="60" name="Picture 59">
          <a:extLst>
            <a:ext uri="{FF2B5EF4-FFF2-40B4-BE49-F238E27FC236}">
              <a16:creationId xmlns:a16="http://schemas.microsoft.com/office/drawing/2014/main" id="{6F36447C-8D06-41EB-8D6E-B0C44D415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38225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1461</xdr:row>
      <xdr:rowOff>0</xdr:rowOff>
    </xdr:from>
    <xdr:ext cx="6276190" cy="5742857"/>
    <xdr:pic>
      <xdr:nvPicPr>
        <xdr:cNvPr id="61" name="Picture 60">
          <a:extLst>
            <a:ext uri="{FF2B5EF4-FFF2-40B4-BE49-F238E27FC236}">
              <a16:creationId xmlns:a16="http://schemas.microsoft.com/office/drawing/2014/main" id="{FB15B962-348E-42D3-89F8-E27BC8B02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563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1496</xdr:row>
      <xdr:rowOff>0</xdr:rowOff>
    </xdr:from>
    <xdr:ext cx="6295238" cy="5733333"/>
    <xdr:pic>
      <xdr:nvPicPr>
        <xdr:cNvPr id="62" name="Picture 61">
          <a:extLst>
            <a:ext uri="{FF2B5EF4-FFF2-40B4-BE49-F238E27FC236}">
              <a16:creationId xmlns:a16="http://schemas.microsoft.com/office/drawing/2014/main" id="{1958AD6A-DAC2-4AAB-9D14-013AA9292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23010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1583</xdr:row>
      <xdr:rowOff>0</xdr:rowOff>
    </xdr:from>
    <xdr:ext cx="6257143" cy="3333333"/>
    <xdr:pic>
      <xdr:nvPicPr>
        <xdr:cNvPr id="63" name="Picture 62">
          <a:extLst>
            <a:ext uri="{FF2B5EF4-FFF2-40B4-BE49-F238E27FC236}">
              <a16:creationId xmlns:a16="http://schemas.microsoft.com/office/drawing/2014/main" id="{4EB9C483-327D-4A04-B7A8-376DDC1D1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8874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1605</xdr:row>
      <xdr:rowOff>0</xdr:rowOff>
    </xdr:from>
    <xdr:ext cx="6257143" cy="2066667"/>
    <xdr:pic>
      <xdr:nvPicPr>
        <xdr:cNvPr id="64" name="Picture 63">
          <a:extLst>
            <a:ext uri="{FF2B5EF4-FFF2-40B4-BE49-F238E27FC236}">
              <a16:creationId xmlns:a16="http://schemas.microsoft.com/office/drawing/2014/main" id="{4152A0D3-9331-4A1C-B374-D5D88F021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065500"/>
          <a:ext cx="6257143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1806</xdr:row>
      <xdr:rowOff>0</xdr:rowOff>
    </xdr:from>
    <xdr:to>
      <xdr:col>36</xdr:col>
      <xdr:colOff>180190</xdr:colOff>
      <xdr:row>1824</xdr:row>
      <xdr:rowOff>94809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7179E00-EF2C-4F22-A306-743A4AB91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1757000"/>
          <a:ext cx="6276190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1848</xdr:row>
      <xdr:rowOff>0</xdr:rowOff>
    </xdr:from>
    <xdr:to>
      <xdr:col>36</xdr:col>
      <xdr:colOff>151619</xdr:colOff>
      <xdr:row>1860</xdr:row>
      <xdr:rowOff>133048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AB0D33EB-3404-4C0B-B482-56CAE4A43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97580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37</xdr:col>
      <xdr:colOff>75405</xdr:colOff>
      <xdr:row>524</xdr:row>
      <xdr:rowOff>152071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52B17003-4470-4347-B1F1-D171B4F5D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7345500"/>
          <a:ext cx="6361905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1865</xdr:row>
      <xdr:rowOff>0</xdr:rowOff>
    </xdr:from>
    <xdr:to>
      <xdr:col>37</xdr:col>
      <xdr:colOff>84929</xdr:colOff>
      <xdr:row>1875</xdr:row>
      <xdr:rowOff>9286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1E74F23-47D8-439D-B93B-796FA62B3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5282500"/>
          <a:ext cx="6371429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676190"/>
    <xdr:pic>
      <xdr:nvPicPr>
        <xdr:cNvPr id="3" name="Picture 2">
          <a:extLst>
            <a:ext uri="{FF2B5EF4-FFF2-40B4-BE49-F238E27FC236}">
              <a16:creationId xmlns:a16="http://schemas.microsoft.com/office/drawing/2014/main" id="{E43047ED-2EC8-4DFE-9DF0-DFFF51F2B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0065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119</xdr:row>
      <xdr:rowOff>0</xdr:rowOff>
    </xdr:from>
    <xdr:ext cx="6257143" cy="2923809"/>
    <xdr:pic>
      <xdr:nvPicPr>
        <xdr:cNvPr id="4" name="Picture 3">
          <a:extLst>
            <a:ext uri="{FF2B5EF4-FFF2-40B4-BE49-F238E27FC236}">
              <a16:creationId xmlns:a16="http://schemas.microsoft.com/office/drawing/2014/main" id="{404E7A7C-7729-4685-8C5E-A95B24E79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2865000"/>
          <a:ext cx="6257143" cy="2923809"/>
        </a:xfrm>
        <a:prstGeom prst="rect">
          <a:avLst/>
        </a:prstGeom>
        <a:effectLst>
          <a:outerShdw blurRad="63500" dir="6000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291</xdr:row>
      <xdr:rowOff>0</xdr:rowOff>
    </xdr:from>
    <xdr:to>
      <xdr:col>36</xdr:col>
      <xdr:colOff>180190</xdr:colOff>
      <xdr:row>336</xdr:row>
      <xdr:rowOff>75119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542A96-37BA-4569-A639-0B0F33632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862000"/>
          <a:ext cx="6276190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36</xdr:col>
      <xdr:colOff>151619</xdr:colOff>
      <xdr:row>354</xdr:row>
      <xdr:rowOff>104405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E8884F-135A-4DB5-AF73-B21C832D2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80060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360</xdr:row>
      <xdr:rowOff>0</xdr:rowOff>
    </xdr:from>
    <xdr:to>
      <xdr:col>36</xdr:col>
      <xdr:colOff>161143</xdr:colOff>
      <xdr:row>373</xdr:row>
      <xdr:rowOff>113976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D56945-E8AC-4D5A-B75A-DB22D4A94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006500"/>
          <a:ext cx="6257143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367</xdr:row>
      <xdr:rowOff>9525</xdr:rowOff>
    </xdr:from>
    <xdr:to>
      <xdr:col>53</xdr:col>
      <xdr:colOff>122653</xdr:colOff>
      <xdr:row>371</xdr:row>
      <xdr:rowOff>85620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C6536CE-A141-4345-BC18-F2B4A2026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53349525"/>
          <a:ext cx="9371428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36</xdr:col>
      <xdr:colOff>151619</xdr:colOff>
      <xdr:row>399</xdr:row>
      <xdr:rowOff>161429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105EA13-AE74-4575-B97B-808DE0FB0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626000"/>
          <a:ext cx="6247619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25</xdr:col>
      <xdr:colOff>113786</xdr:colOff>
      <xdr:row>537</xdr:row>
      <xdr:rowOff>114119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FD799F4-2048-4029-A998-5D5DB169A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4391500"/>
          <a:ext cx="4114286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36</xdr:col>
      <xdr:colOff>161143</xdr:colOff>
      <xdr:row>602</xdr:row>
      <xdr:rowOff>8952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B05B9B6-39A9-44B7-94D7-EB7CB0152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535500"/>
          <a:ext cx="6257143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36</xdr:col>
      <xdr:colOff>161143</xdr:colOff>
      <xdr:row>655</xdr:row>
      <xdr:rowOff>161619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6178445-3AFA-4BB1-8C53-B88A85AE7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062500"/>
          <a:ext cx="625714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36</xdr:col>
      <xdr:colOff>189714</xdr:colOff>
      <xdr:row>688</xdr:row>
      <xdr:rowOff>161167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07748A6-B006-42BD-8C49-D02CE1739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1729500"/>
          <a:ext cx="6285714" cy="6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170667</xdr:colOff>
      <xdr:row>699</xdr:row>
      <xdr:rowOff>66452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8801F5E-40ED-433B-9F90-3D81FC004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8016000"/>
          <a:ext cx="6266667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36</xdr:col>
      <xdr:colOff>170667</xdr:colOff>
      <xdr:row>818</xdr:row>
      <xdr:rowOff>122833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5982BD8-EC93-4CF2-BCBE-C00A68F8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302500"/>
          <a:ext cx="6266667" cy="7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785</xdr:row>
      <xdr:rowOff>57150</xdr:rowOff>
    </xdr:from>
    <xdr:to>
      <xdr:col>55</xdr:col>
      <xdr:colOff>74987</xdr:colOff>
      <xdr:row>824</xdr:row>
      <xdr:rowOff>94317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4CDDD77-1CF8-499E-8EA4-01420CFD2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135883650"/>
          <a:ext cx="9704762" cy="7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862</xdr:row>
      <xdr:rowOff>0</xdr:rowOff>
    </xdr:from>
    <xdr:to>
      <xdr:col>36</xdr:col>
      <xdr:colOff>180190</xdr:colOff>
      <xdr:row>907</xdr:row>
      <xdr:rowOff>113214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369A0AF-6074-41A0-B157-A0A680930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4305000"/>
          <a:ext cx="6276190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872</xdr:row>
      <xdr:rowOff>95250</xdr:rowOff>
    </xdr:from>
    <xdr:to>
      <xdr:col>55</xdr:col>
      <xdr:colOff>160711</xdr:colOff>
      <xdr:row>911</xdr:row>
      <xdr:rowOff>94321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0F2675C-10EB-4238-A01A-8EDA41491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156305250"/>
          <a:ext cx="9714286" cy="7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189714</xdr:colOff>
      <xdr:row>733</xdr:row>
      <xdr:rowOff>142571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D111F4A-16EC-426B-93A7-68F36CAC9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9215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161143</xdr:colOff>
      <xdr:row>1213</xdr:row>
      <xdr:rowOff>170690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F5E9DD2-1074-4D61-910A-98F48AE92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4218500"/>
          <a:ext cx="6257143" cy="6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1215</xdr:row>
      <xdr:rowOff>0</xdr:rowOff>
    </xdr:from>
    <xdr:to>
      <xdr:col>36</xdr:col>
      <xdr:colOff>170667</xdr:colOff>
      <xdr:row>1232</xdr:row>
      <xdr:rowOff>190071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9207E0F-91AD-43E2-B7DB-1D95A620B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0505000"/>
          <a:ext cx="6266667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1223</xdr:row>
      <xdr:rowOff>133350</xdr:rowOff>
    </xdr:from>
    <xdr:to>
      <xdr:col>54</xdr:col>
      <xdr:colOff>84540</xdr:colOff>
      <xdr:row>1232</xdr:row>
      <xdr:rowOff>37898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D58C3FF-1431-4259-8BA7-5D15FAED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232162350"/>
          <a:ext cx="9476190" cy="1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1244</xdr:row>
      <xdr:rowOff>0</xdr:rowOff>
    </xdr:from>
    <xdr:to>
      <xdr:col>36</xdr:col>
      <xdr:colOff>170667</xdr:colOff>
      <xdr:row>1270</xdr:row>
      <xdr:rowOff>8905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2365A41-E550-417F-97EC-19B2BF4F9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6029500"/>
          <a:ext cx="6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37</xdr:col>
      <xdr:colOff>84929</xdr:colOff>
      <xdr:row>748</xdr:row>
      <xdr:rowOff>47381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6B5E38-E883-4F0A-9100-22CB3F463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0589000"/>
          <a:ext cx="637142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836</xdr:row>
      <xdr:rowOff>0</xdr:rowOff>
    </xdr:from>
    <xdr:to>
      <xdr:col>36</xdr:col>
      <xdr:colOff>170667</xdr:colOff>
      <xdr:row>881</xdr:row>
      <xdr:rowOff>37024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479421-DD78-4B0A-B95A-88E23FE7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849</xdr:row>
      <xdr:rowOff>95250</xdr:rowOff>
    </xdr:from>
    <xdr:to>
      <xdr:col>52</xdr:col>
      <xdr:colOff>75063</xdr:colOff>
      <xdr:row>879</xdr:row>
      <xdr:rowOff>189774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26EBE2-F18E-475C-9DB5-B31BBCD2E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14382750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106</xdr:row>
      <xdr:rowOff>0</xdr:rowOff>
    </xdr:from>
    <xdr:ext cx="6257143" cy="8504762"/>
    <xdr:pic>
      <xdr:nvPicPr>
        <xdr:cNvPr id="4" name="Picture 3">
          <a:extLst>
            <a:ext uri="{FF2B5EF4-FFF2-40B4-BE49-F238E27FC236}">
              <a16:creationId xmlns:a16="http://schemas.microsoft.com/office/drawing/2014/main" id="{E30B6E27-76C5-479C-A0C7-0CF98954A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00"/>
          <a:ext cx="6257143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</xdr:row>
      <xdr:rowOff>0</xdr:rowOff>
    </xdr:from>
    <xdr:ext cx="6266667" cy="2380952"/>
    <xdr:pic>
      <xdr:nvPicPr>
        <xdr:cNvPr id="5" name="Picture 4">
          <a:extLst>
            <a:ext uri="{FF2B5EF4-FFF2-40B4-BE49-F238E27FC236}">
              <a16:creationId xmlns:a16="http://schemas.microsoft.com/office/drawing/2014/main" id="{DE37862C-2BD8-4B78-A3A6-2E8712413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5653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257143" cy="2285714"/>
    <xdr:pic>
      <xdr:nvPicPr>
        <xdr:cNvPr id="6" name="Picture 5">
          <a:extLst>
            <a:ext uri="{FF2B5EF4-FFF2-40B4-BE49-F238E27FC236}">
              <a16:creationId xmlns:a16="http://schemas.microsoft.com/office/drawing/2014/main" id="{E2E31A2C-2768-4715-93D3-680E434E9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130000"/>
          <a:ext cx="6257143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183</xdr:row>
      <xdr:rowOff>0</xdr:rowOff>
    </xdr:from>
    <xdr:to>
      <xdr:col>36</xdr:col>
      <xdr:colOff>180190</xdr:colOff>
      <xdr:row>196</xdr:row>
      <xdr:rowOff>113976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1D7024-0E5B-4348-867C-E7A5D493E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4795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222</xdr:row>
      <xdr:rowOff>0</xdr:rowOff>
    </xdr:from>
    <xdr:ext cx="6257143" cy="4019048"/>
    <xdr:pic>
      <xdr:nvPicPr>
        <xdr:cNvPr id="8" name="Picture 7">
          <a:extLst>
            <a:ext uri="{FF2B5EF4-FFF2-40B4-BE49-F238E27FC236}">
              <a16:creationId xmlns:a16="http://schemas.microsoft.com/office/drawing/2014/main" id="{F6B1128C-84E8-4515-B2DA-89B9B57C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861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296</xdr:row>
      <xdr:rowOff>0</xdr:rowOff>
    </xdr:from>
    <xdr:ext cx="6247619" cy="2400000"/>
    <xdr:pic>
      <xdr:nvPicPr>
        <xdr:cNvPr id="9" name="Picture 8">
          <a:extLst>
            <a:ext uri="{FF2B5EF4-FFF2-40B4-BE49-F238E27FC236}">
              <a16:creationId xmlns:a16="http://schemas.microsoft.com/office/drawing/2014/main" id="{889BF86A-7DE0-4326-ABB6-F87BCA82D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4958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38095" cy="1980952"/>
    <xdr:pic>
      <xdr:nvPicPr>
        <xdr:cNvPr id="10" name="Picture 9">
          <a:extLst>
            <a:ext uri="{FF2B5EF4-FFF2-40B4-BE49-F238E27FC236}">
              <a16:creationId xmlns:a16="http://schemas.microsoft.com/office/drawing/2014/main" id="{E836AF1A-8498-48EB-91A2-3CA17493C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6868000"/>
          <a:ext cx="6238095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66667" cy="4304762"/>
    <xdr:pic>
      <xdr:nvPicPr>
        <xdr:cNvPr id="11" name="Picture 10">
          <a:extLst>
            <a:ext uri="{FF2B5EF4-FFF2-40B4-BE49-F238E27FC236}">
              <a16:creationId xmlns:a16="http://schemas.microsoft.com/office/drawing/2014/main" id="{7A6362DF-1C53-4042-9240-5F8B192D3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344500"/>
          <a:ext cx="6266667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400</xdr:row>
      <xdr:rowOff>0</xdr:rowOff>
    </xdr:from>
    <xdr:to>
      <xdr:col>36</xdr:col>
      <xdr:colOff>151619</xdr:colOff>
      <xdr:row>413</xdr:row>
      <xdr:rowOff>190167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43B0EE0-C4ED-48D0-B7C2-B75D624AD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3055500"/>
          <a:ext cx="6247619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36</xdr:col>
      <xdr:colOff>170667</xdr:colOff>
      <xdr:row>953</xdr:row>
      <xdr:rowOff>151571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3F95BA7-38AF-46CD-87D6-8E2026A77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154000"/>
          <a:ext cx="6266667" cy="6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36</xdr:col>
      <xdr:colOff>189714</xdr:colOff>
      <xdr:row>976</xdr:row>
      <xdr:rowOff>18690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BA02C82-3B71-4D80-8DCB-6C12D3E5A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7155000"/>
          <a:ext cx="6285714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969</xdr:row>
      <xdr:rowOff>66675</xdr:rowOff>
    </xdr:from>
    <xdr:to>
      <xdr:col>54</xdr:col>
      <xdr:colOff>170255</xdr:colOff>
      <xdr:row>974</xdr:row>
      <xdr:rowOff>85604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7DA3E00-0DEC-4593-AE98-E85A49301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98745675"/>
          <a:ext cx="9561905" cy="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990</xdr:row>
      <xdr:rowOff>0</xdr:rowOff>
    </xdr:from>
    <xdr:to>
      <xdr:col>46</xdr:col>
      <xdr:colOff>84714</xdr:colOff>
      <xdr:row>999</xdr:row>
      <xdr:rowOff>95024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1DF5F7A-92AB-4BBA-B444-640274A62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679500"/>
          <a:ext cx="8085714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170667</xdr:colOff>
      <xdr:row>1024</xdr:row>
      <xdr:rowOff>151857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51BCD74-8B29-4093-A134-52244C95E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4965500"/>
          <a:ext cx="6266667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161143</xdr:colOff>
      <xdr:row>1124</xdr:row>
      <xdr:rowOff>180357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6749A51-8A19-47CC-BD94-C7DAF7FE9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585500"/>
          <a:ext cx="6257143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36</xdr:col>
      <xdr:colOff>189714</xdr:colOff>
      <xdr:row>1054</xdr:row>
      <xdr:rowOff>37452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B34D075-674C-4B9A-AC89-FBD7B1E12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728000"/>
          <a:ext cx="6285714" cy="5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1162</xdr:row>
      <xdr:rowOff>0</xdr:rowOff>
    </xdr:from>
    <xdr:to>
      <xdr:col>36</xdr:col>
      <xdr:colOff>180190</xdr:colOff>
      <xdr:row>1185</xdr:row>
      <xdr:rowOff>47071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4AC0147-1A8A-4AAC-98E7-7E0C1FDEF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5255000"/>
          <a:ext cx="6276190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1188</xdr:row>
      <xdr:rowOff>0</xdr:rowOff>
    </xdr:from>
    <xdr:to>
      <xdr:col>36</xdr:col>
      <xdr:colOff>161143</xdr:colOff>
      <xdr:row>1198</xdr:row>
      <xdr:rowOff>37857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13D514F-4048-445F-A953-89E8CF17E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0208000"/>
          <a:ext cx="6257143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1199</xdr:row>
      <xdr:rowOff>0</xdr:rowOff>
    </xdr:from>
    <xdr:to>
      <xdr:col>36</xdr:col>
      <xdr:colOff>151619</xdr:colOff>
      <xdr:row>1211</xdr:row>
      <xdr:rowOff>133048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BE4D636-E174-4AC5-952D-0DE0C0F45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2303500"/>
          <a:ext cx="6247619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1233</xdr:row>
      <xdr:rowOff>0</xdr:rowOff>
    </xdr:from>
    <xdr:to>
      <xdr:col>36</xdr:col>
      <xdr:colOff>180190</xdr:colOff>
      <xdr:row>1263</xdr:row>
      <xdr:rowOff>46905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8E57C25-E17E-4784-B12B-C70645A8C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780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180190</xdr:colOff>
      <xdr:row>427</xdr:row>
      <xdr:rowOff>133048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EEC4DB9-44F7-4603-8827-941C19B46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59130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313</xdr:row>
      <xdr:rowOff>0</xdr:rowOff>
    </xdr:from>
    <xdr:to>
      <xdr:col>36</xdr:col>
      <xdr:colOff>161143</xdr:colOff>
      <xdr:row>325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003D05A-7A6B-4149-AB6D-62D036512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1244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480</xdr:row>
      <xdr:rowOff>0</xdr:rowOff>
    </xdr:from>
    <xdr:ext cx="6276190" cy="8114286"/>
    <xdr:pic>
      <xdr:nvPicPr>
        <xdr:cNvPr id="27" name="Picture 26">
          <a:extLst>
            <a:ext uri="{FF2B5EF4-FFF2-40B4-BE49-F238E27FC236}">
              <a16:creationId xmlns:a16="http://schemas.microsoft.com/office/drawing/2014/main" id="{84024D27-12ED-4C68-9DD1-09B46311C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259500"/>
          <a:ext cx="62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494</xdr:row>
      <xdr:rowOff>0</xdr:rowOff>
    </xdr:from>
    <xdr:ext cx="9295238" cy="7152381"/>
    <xdr:pic>
      <xdr:nvPicPr>
        <xdr:cNvPr id="28" name="Picture 27">
          <a:extLst>
            <a:ext uri="{FF2B5EF4-FFF2-40B4-BE49-F238E27FC236}">
              <a16:creationId xmlns:a16="http://schemas.microsoft.com/office/drawing/2014/main" id="{4E4A8488-6D20-497B-BD9C-64B0AB1BF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173926500"/>
          <a:ext cx="9295238" cy="7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561</xdr:row>
      <xdr:rowOff>0</xdr:rowOff>
    </xdr:from>
    <xdr:to>
      <xdr:col>36</xdr:col>
      <xdr:colOff>170667</xdr:colOff>
      <xdr:row>573</xdr:row>
      <xdr:rowOff>133048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0AB6E19-59D7-4F2E-B4A7-3C958C0B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1440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626</xdr:row>
      <xdr:rowOff>0</xdr:rowOff>
    </xdr:from>
    <xdr:ext cx="6276190" cy="8152381"/>
    <xdr:pic>
      <xdr:nvPicPr>
        <xdr:cNvPr id="30" name="Picture 29">
          <a:extLst>
            <a:ext uri="{FF2B5EF4-FFF2-40B4-BE49-F238E27FC236}">
              <a16:creationId xmlns:a16="http://schemas.microsoft.com/office/drawing/2014/main" id="{CEC1C6F2-DDB6-48B0-B652-C85ACE572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7642500"/>
          <a:ext cx="6276190" cy="8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85725</xdr:colOff>
      <xdr:row>639</xdr:row>
      <xdr:rowOff>142875</xdr:rowOff>
    </xdr:from>
    <xdr:ext cx="9209524" cy="7114286"/>
    <xdr:pic>
      <xdr:nvPicPr>
        <xdr:cNvPr id="31" name="Picture 30">
          <a:extLst>
            <a:ext uri="{FF2B5EF4-FFF2-40B4-BE49-F238E27FC236}">
              <a16:creationId xmlns:a16="http://schemas.microsoft.com/office/drawing/2014/main" id="{83C6FBAC-2774-4FF0-8A2A-4D9AA6F4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190261875"/>
          <a:ext cx="9209524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326</xdr:row>
      <xdr:rowOff>0</xdr:rowOff>
    </xdr:from>
    <xdr:to>
      <xdr:col>37</xdr:col>
      <xdr:colOff>8738</xdr:colOff>
      <xdr:row>337</xdr:row>
      <xdr:rowOff>123548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3C83D1F-86D8-4C3D-B035-17149D465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3721000"/>
          <a:ext cx="6295238" cy="2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574</xdr:row>
      <xdr:rowOff>0</xdr:rowOff>
    </xdr:from>
    <xdr:to>
      <xdr:col>36</xdr:col>
      <xdr:colOff>180190</xdr:colOff>
      <xdr:row>585</xdr:row>
      <xdr:rowOff>133071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A1553FA-A787-4B8C-8AD2-665E4CF41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012000"/>
          <a:ext cx="6276190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36</xdr:col>
      <xdr:colOff>161143</xdr:colOff>
      <xdr:row>442</xdr:row>
      <xdr:rowOff>66357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5C8FA0D-1DC4-4C69-AE95-F06244A65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342500"/>
          <a:ext cx="6257143" cy="25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36</xdr:col>
      <xdr:colOff>161143</xdr:colOff>
      <xdr:row>459</xdr:row>
      <xdr:rowOff>47238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F48E58B-5FCE-4F1E-8E00-AC99C120F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6009500"/>
          <a:ext cx="6257143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36</xdr:col>
      <xdr:colOff>161143</xdr:colOff>
      <xdr:row>699</xdr:row>
      <xdr:rowOff>94905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7271970-3077-4F7C-BB34-2C070D2EB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062500"/>
          <a:ext cx="6257143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749</xdr:row>
      <xdr:rowOff>0</xdr:rowOff>
    </xdr:from>
    <xdr:ext cx="6257143" cy="8676190"/>
    <xdr:pic>
      <xdr:nvPicPr>
        <xdr:cNvPr id="41" name="Picture 40">
          <a:extLst>
            <a:ext uri="{FF2B5EF4-FFF2-40B4-BE49-F238E27FC236}">
              <a16:creationId xmlns:a16="http://schemas.microsoft.com/office/drawing/2014/main" id="{FB6CE675-8862-4972-8358-22D0D6FCB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3835000"/>
          <a:ext cx="6257143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761</xdr:row>
      <xdr:rowOff>142875</xdr:rowOff>
    </xdr:from>
    <xdr:ext cx="9533333" cy="7685714"/>
    <xdr:pic>
      <xdr:nvPicPr>
        <xdr:cNvPr id="42" name="Picture 41">
          <a:extLst>
            <a:ext uri="{FF2B5EF4-FFF2-40B4-BE49-F238E27FC236}">
              <a16:creationId xmlns:a16="http://schemas.microsoft.com/office/drawing/2014/main" id="{90CEE070-C338-492E-9F8A-CFEEE082B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206263875"/>
          <a:ext cx="9533333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1429</xdr:row>
      <xdr:rowOff>0</xdr:rowOff>
    </xdr:from>
    <xdr:to>
      <xdr:col>36</xdr:col>
      <xdr:colOff>151619</xdr:colOff>
      <xdr:row>1449</xdr:row>
      <xdr:rowOff>132857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7A9DDFD-A4B8-4CD0-AD51-3271FA9B9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4604500"/>
          <a:ext cx="6247619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37</xdr:col>
      <xdr:colOff>65881</xdr:colOff>
      <xdr:row>600</xdr:row>
      <xdr:rowOff>180714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381E2BB-870B-4EB3-8066-4107EABED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0"/>
          <a:ext cx="6352381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37</xdr:col>
      <xdr:colOff>65881</xdr:colOff>
      <xdr:row>714</xdr:row>
      <xdr:rowOff>180714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27C4A08-C599-4E20-AC09-91CF308ED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112000"/>
          <a:ext cx="6352381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8714286"/>
    <xdr:pic>
      <xdr:nvPicPr>
        <xdr:cNvPr id="7" name="Picture 6">
          <a:extLst>
            <a:ext uri="{FF2B5EF4-FFF2-40B4-BE49-F238E27FC236}">
              <a16:creationId xmlns:a16="http://schemas.microsoft.com/office/drawing/2014/main" id="{C29781AE-1BFE-4DC1-A9B8-724D89047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0030000"/>
          <a:ext cx="6257143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72</xdr:row>
      <xdr:rowOff>57150</xdr:rowOff>
    </xdr:from>
    <xdr:ext cx="9647619" cy="7552381"/>
    <xdr:pic>
      <xdr:nvPicPr>
        <xdr:cNvPr id="8" name="Picture 7">
          <a:extLst>
            <a:ext uri="{FF2B5EF4-FFF2-40B4-BE49-F238E27FC236}">
              <a16:creationId xmlns:a16="http://schemas.microsoft.com/office/drawing/2014/main" id="{CD7CE9E4-A391-4E23-93A8-180CC57C0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241992150"/>
          <a:ext cx="9647619" cy="7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257143" cy="4133333"/>
    <xdr:pic>
      <xdr:nvPicPr>
        <xdr:cNvPr id="9" name="Picture 8">
          <a:extLst>
            <a:ext uri="{FF2B5EF4-FFF2-40B4-BE49-F238E27FC236}">
              <a16:creationId xmlns:a16="http://schemas.microsoft.com/office/drawing/2014/main" id="{8EBBC477-AE3E-4899-905C-9A318DFB7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6603500"/>
          <a:ext cx="6257143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157</xdr:row>
      <xdr:rowOff>0</xdr:rowOff>
    </xdr:from>
    <xdr:to>
      <xdr:col>36</xdr:col>
      <xdr:colOff>170667</xdr:colOff>
      <xdr:row>170</xdr:row>
      <xdr:rowOff>75881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34AB67A-16BF-44A5-A15F-225F21421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9908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36</xdr:col>
      <xdr:colOff>161143</xdr:colOff>
      <xdr:row>188</xdr:row>
      <xdr:rowOff>18643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C43AC25-1178-4C1D-A8BF-07A7A4A2D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575500"/>
          <a:ext cx="6257143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142095</xdr:colOff>
      <xdr:row>279</xdr:row>
      <xdr:rowOff>94952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3C336B7-C963-44F6-AC87-BA8180830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0863500"/>
          <a:ext cx="6238095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37</xdr:col>
      <xdr:colOff>75405</xdr:colOff>
      <xdr:row>294</xdr:row>
      <xdr:rowOff>66429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218704-844D-4AB4-9D23-567774983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4102000"/>
          <a:ext cx="6361905" cy="197142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173</xdr:row>
      <xdr:rowOff>0</xdr:rowOff>
    </xdr:from>
    <xdr:ext cx="6266667" cy="8257143"/>
    <xdr:pic>
      <xdr:nvPicPr>
        <xdr:cNvPr id="9" name="Picture 8">
          <a:extLst>
            <a:ext uri="{FF2B5EF4-FFF2-40B4-BE49-F238E27FC236}">
              <a16:creationId xmlns:a16="http://schemas.microsoft.com/office/drawing/2014/main" id="{6370E695-D061-4ACA-BACF-50E7721F9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8293000"/>
          <a:ext cx="6266667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183</xdr:row>
      <xdr:rowOff>161925</xdr:rowOff>
    </xdr:from>
    <xdr:ext cx="9085714" cy="6323809"/>
    <xdr:pic>
      <xdr:nvPicPr>
        <xdr:cNvPr id="10" name="Picture 9">
          <a:extLst>
            <a:ext uri="{FF2B5EF4-FFF2-40B4-BE49-F238E27FC236}">
              <a16:creationId xmlns:a16="http://schemas.microsoft.com/office/drawing/2014/main" id="{DFB00B2F-0940-4DD6-A527-5A61DFEB0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60359925"/>
          <a:ext cx="9085714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</xdr:row>
      <xdr:rowOff>0</xdr:rowOff>
    </xdr:from>
    <xdr:ext cx="6257143" cy="2609524"/>
    <xdr:pic>
      <xdr:nvPicPr>
        <xdr:cNvPr id="11" name="Picture 10">
          <a:extLst>
            <a:ext uri="{FF2B5EF4-FFF2-40B4-BE49-F238E27FC236}">
              <a16:creationId xmlns:a16="http://schemas.microsoft.com/office/drawing/2014/main" id="{D28786C4-050A-4393-B5C1-E1E041ECC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1628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257</xdr:row>
      <xdr:rowOff>0</xdr:rowOff>
    </xdr:from>
    <xdr:ext cx="6266667" cy="1847619"/>
    <xdr:pic>
      <xdr:nvPicPr>
        <xdr:cNvPr id="12" name="Picture 11">
          <a:extLst>
            <a:ext uri="{FF2B5EF4-FFF2-40B4-BE49-F238E27FC236}">
              <a16:creationId xmlns:a16="http://schemas.microsoft.com/office/drawing/2014/main" id="{C7DD0E34-8885-4832-B361-66EB038A0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4295000"/>
          <a:ext cx="6266667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271</xdr:row>
      <xdr:rowOff>0</xdr:rowOff>
    </xdr:from>
    <xdr:to>
      <xdr:col>36</xdr:col>
      <xdr:colOff>180190</xdr:colOff>
      <xdr:row>285</xdr:row>
      <xdr:rowOff>113952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262C9AF-A8FF-42A7-9D22-639A404EE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1625500"/>
          <a:ext cx="6276190" cy="2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36</xdr:col>
      <xdr:colOff>170667</xdr:colOff>
      <xdr:row>325</xdr:row>
      <xdr:rowOff>56809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EE8FB0-585A-413A-80B1-46347D734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245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326</xdr:row>
      <xdr:rowOff>0</xdr:rowOff>
    </xdr:from>
    <xdr:to>
      <xdr:col>38</xdr:col>
      <xdr:colOff>27762</xdr:colOff>
      <xdr:row>338</xdr:row>
      <xdr:rowOff>152095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83FD53-E0B3-4A6C-85B8-1152375E6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2103000"/>
          <a:ext cx="6504762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366</xdr:row>
      <xdr:rowOff>0</xdr:rowOff>
    </xdr:from>
    <xdr:ext cx="6247619" cy="8238095"/>
    <xdr:pic>
      <xdr:nvPicPr>
        <xdr:cNvPr id="17" name="Picture 16">
          <a:extLst>
            <a:ext uri="{FF2B5EF4-FFF2-40B4-BE49-F238E27FC236}">
              <a16:creationId xmlns:a16="http://schemas.microsoft.com/office/drawing/2014/main" id="{325399AF-E55D-4EFF-BA9C-F028E6CBA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2509000"/>
          <a:ext cx="6247619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2523809"/>
    <xdr:pic>
      <xdr:nvPicPr>
        <xdr:cNvPr id="18" name="Picture 17">
          <a:extLst>
            <a:ext uri="{FF2B5EF4-FFF2-40B4-BE49-F238E27FC236}">
              <a16:creationId xmlns:a16="http://schemas.microsoft.com/office/drawing/2014/main" id="{A5A70E02-4D05-499E-8448-EF7338BD3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035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66667" cy="2057143"/>
    <xdr:pic>
      <xdr:nvPicPr>
        <xdr:cNvPr id="19" name="Picture 18">
          <a:extLst>
            <a:ext uri="{FF2B5EF4-FFF2-40B4-BE49-F238E27FC236}">
              <a16:creationId xmlns:a16="http://schemas.microsoft.com/office/drawing/2014/main" id="{148BB0A6-1CAA-4D57-BC9C-F90E872E4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34640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491</xdr:row>
      <xdr:rowOff>0</xdr:rowOff>
    </xdr:from>
    <xdr:to>
      <xdr:col>37</xdr:col>
      <xdr:colOff>75405</xdr:colOff>
      <xdr:row>517</xdr:row>
      <xdr:rowOff>189857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FCB72F1-BA74-4A06-BB64-79E7B0BA1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535500"/>
          <a:ext cx="6361905" cy="51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37</xdr:col>
      <xdr:colOff>65881</xdr:colOff>
      <xdr:row>535</xdr:row>
      <xdr:rowOff>66333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2618764-12FE-4FCA-9E8E-3AC99E170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250500"/>
          <a:ext cx="6352381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554</xdr:row>
      <xdr:rowOff>0</xdr:rowOff>
    </xdr:from>
    <xdr:ext cx="6285714" cy="5476190"/>
    <xdr:pic>
      <xdr:nvPicPr>
        <xdr:cNvPr id="22" name="Picture 21">
          <a:extLst>
            <a:ext uri="{FF2B5EF4-FFF2-40B4-BE49-F238E27FC236}">
              <a16:creationId xmlns:a16="http://schemas.microsoft.com/office/drawing/2014/main" id="{0A55A191-ADF4-46FF-B9F2-0B751CC20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3251000"/>
          <a:ext cx="6285714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612</xdr:row>
      <xdr:rowOff>0</xdr:rowOff>
    </xdr:from>
    <xdr:to>
      <xdr:col>37</xdr:col>
      <xdr:colOff>56357</xdr:colOff>
      <xdr:row>624</xdr:row>
      <xdr:rowOff>114000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519F1AB-404E-4AFB-AD0E-CCBCD57A2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586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37</xdr:col>
      <xdr:colOff>84929</xdr:colOff>
      <xdr:row>688</xdr:row>
      <xdr:rowOff>75762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49722E7-77A9-4859-B02D-D7E63F21E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2110500"/>
          <a:ext cx="6371429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37</xdr:col>
      <xdr:colOff>84929</xdr:colOff>
      <xdr:row>700</xdr:row>
      <xdr:rowOff>171167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0AD3FA3-F350-4B91-AD35-E67EEE6F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5730000"/>
          <a:ext cx="6371429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702</xdr:row>
      <xdr:rowOff>0</xdr:rowOff>
    </xdr:from>
    <xdr:to>
      <xdr:col>37</xdr:col>
      <xdr:colOff>56357</xdr:colOff>
      <xdr:row>722</xdr:row>
      <xdr:rowOff>94762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671DF44-8995-471F-982F-E762A10F7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8206500"/>
          <a:ext cx="6342857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37</xdr:col>
      <xdr:colOff>84929</xdr:colOff>
      <xdr:row>760</xdr:row>
      <xdr:rowOff>18738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A5EB5B0-BD11-4E5D-8A63-00DE287A7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779000"/>
          <a:ext cx="6371429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800</xdr:row>
      <xdr:rowOff>0</xdr:rowOff>
    </xdr:from>
    <xdr:ext cx="6257143" cy="5800000"/>
    <xdr:pic>
      <xdr:nvPicPr>
        <xdr:cNvPr id="28" name="Picture 27">
          <a:extLst>
            <a:ext uri="{FF2B5EF4-FFF2-40B4-BE49-F238E27FC236}">
              <a16:creationId xmlns:a16="http://schemas.microsoft.com/office/drawing/2014/main" id="{AA2A8E0B-C541-4A82-B56D-96B34EB9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0581500"/>
          <a:ext cx="6257143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870</xdr:row>
      <xdr:rowOff>0</xdr:rowOff>
    </xdr:from>
    <xdr:ext cx="3200000" cy="4295238"/>
    <xdr:pic>
      <xdr:nvPicPr>
        <xdr:cNvPr id="29" name="Picture 28">
          <a:extLst>
            <a:ext uri="{FF2B5EF4-FFF2-40B4-BE49-F238E27FC236}">
              <a16:creationId xmlns:a16="http://schemas.microsoft.com/office/drawing/2014/main" id="{7ACB97D0-36FD-4E0E-9007-9A4D7C692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916500"/>
          <a:ext cx="3200000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897</xdr:row>
      <xdr:rowOff>0</xdr:rowOff>
    </xdr:from>
    <xdr:to>
      <xdr:col>37</xdr:col>
      <xdr:colOff>103976</xdr:colOff>
      <xdr:row>909</xdr:row>
      <xdr:rowOff>142571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6494237-BACA-46B0-93C7-80D67741D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3258500"/>
          <a:ext cx="6390476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37</xdr:col>
      <xdr:colOff>84929</xdr:colOff>
      <xdr:row>970</xdr:row>
      <xdr:rowOff>189976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95738FB-8DCF-40DB-A068-796F68211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0497500"/>
          <a:ext cx="6371429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990</xdr:row>
      <xdr:rowOff>0</xdr:rowOff>
    </xdr:from>
    <xdr:to>
      <xdr:col>37</xdr:col>
      <xdr:colOff>75405</xdr:colOff>
      <xdr:row>1002</xdr:row>
      <xdr:rowOff>123524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2F0BA73-9DA7-41D5-812B-1331EAA45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83080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911</xdr:row>
      <xdr:rowOff>0</xdr:rowOff>
    </xdr:from>
    <xdr:to>
      <xdr:col>37</xdr:col>
      <xdr:colOff>103976</xdr:colOff>
      <xdr:row>922</xdr:row>
      <xdr:rowOff>123548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FE7040B-50CC-4C4A-B6CD-8397D0D74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5925500"/>
          <a:ext cx="6390476" cy="2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765</xdr:row>
      <xdr:rowOff>0</xdr:rowOff>
    </xdr:from>
    <xdr:to>
      <xdr:col>37</xdr:col>
      <xdr:colOff>56357</xdr:colOff>
      <xdr:row>776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69AE57-ADB8-4597-9038-9F7D63206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5732500"/>
          <a:ext cx="634285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37</xdr:col>
      <xdr:colOff>46833</xdr:colOff>
      <xdr:row>640</xdr:row>
      <xdr:rowOff>9262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C43536-D3FA-4063-A48B-944E9372C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824500"/>
          <a:ext cx="633333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37</xdr:col>
      <xdr:colOff>65881</xdr:colOff>
      <xdr:row>1017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309C37-5174-4622-9530-0F2E0334E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1833500"/>
          <a:ext cx="6352381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71429" cy="8542857"/>
    <xdr:pic>
      <xdr:nvPicPr>
        <xdr:cNvPr id="2" name="Picture 1">
          <a:extLst>
            <a:ext uri="{FF2B5EF4-FFF2-40B4-BE49-F238E27FC236}">
              <a16:creationId xmlns:a16="http://schemas.microsoft.com/office/drawing/2014/main" id="{4807D608-56ED-4EED-A20D-A4F591973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7642500"/>
          <a:ext cx="6371429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109</xdr:row>
      <xdr:rowOff>0</xdr:rowOff>
    </xdr:from>
    <xdr:to>
      <xdr:col>37</xdr:col>
      <xdr:colOff>46833</xdr:colOff>
      <xdr:row>128</xdr:row>
      <xdr:rowOff>9071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C7F46B9-EDC7-4E0D-9A45-531BB3C98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764500"/>
          <a:ext cx="6333333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117</xdr:row>
      <xdr:rowOff>19050</xdr:rowOff>
    </xdr:from>
    <xdr:to>
      <xdr:col>48</xdr:col>
      <xdr:colOff>75156</xdr:colOff>
      <xdr:row>126</xdr:row>
      <xdr:rowOff>171217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E4E38D8-B033-41F3-B138-000B4946F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22307550"/>
          <a:ext cx="8352381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46</xdr:col>
      <xdr:colOff>141857</xdr:colOff>
      <xdr:row>158</xdr:row>
      <xdr:rowOff>18714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79E2B9A-8E45-4F23-B94A-C732A07DF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432000"/>
          <a:ext cx="8142857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37</xdr:col>
      <xdr:colOff>75405</xdr:colOff>
      <xdr:row>189</xdr:row>
      <xdr:rowOff>8857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6D5E259-5E31-4E47-A382-8FE659019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70500"/>
          <a:ext cx="6361905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37</xdr:col>
      <xdr:colOff>75405</xdr:colOff>
      <xdr:row>786</xdr:row>
      <xdr:rowOff>179952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C219669-6216-4C67-9E58-AFCBB0CDA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204500"/>
          <a:ext cx="6361905" cy="8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37</xdr:col>
      <xdr:colOff>56357</xdr:colOff>
      <xdr:row>236</xdr:row>
      <xdr:rowOff>160857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A25295-9F37-4C91-92D0-D381D4BC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576000"/>
          <a:ext cx="6342857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252</xdr:row>
      <xdr:rowOff>0</xdr:rowOff>
    </xdr:from>
    <xdr:to>
      <xdr:col>37</xdr:col>
      <xdr:colOff>84929</xdr:colOff>
      <xdr:row>285</xdr:row>
      <xdr:rowOff>189690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245927D-C562-4F03-87B9-DAAB5078C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8006000"/>
          <a:ext cx="6371429" cy="6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432</xdr:row>
      <xdr:rowOff>0</xdr:rowOff>
    </xdr:from>
    <xdr:ext cx="6371429" cy="3790476"/>
    <xdr:pic>
      <xdr:nvPicPr>
        <xdr:cNvPr id="6" name="Picture 5">
          <a:extLst>
            <a:ext uri="{FF2B5EF4-FFF2-40B4-BE49-F238E27FC236}">
              <a16:creationId xmlns:a16="http://schemas.microsoft.com/office/drawing/2014/main" id="{70B4954C-760A-4EE8-B1BA-B3E1D2983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4114500"/>
          <a:ext cx="6371429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539</xdr:row>
      <xdr:rowOff>0</xdr:rowOff>
    </xdr:from>
    <xdr:to>
      <xdr:col>37</xdr:col>
      <xdr:colOff>84929</xdr:colOff>
      <xdr:row>561</xdr:row>
      <xdr:rowOff>180429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BB8956A-CD25-4B41-8E05-532C8A288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5915500"/>
          <a:ext cx="6371429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75405</xdr:colOff>
      <xdr:row>607</xdr:row>
      <xdr:rowOff>152071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4EB94F-1A77-496E-B49A-8B545ECDA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393000"/>
          <a:ext cx="6361905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37</xdr:col>
      <xdr:colOff>65881</xdr:colOff>
      <xdr:row>630</xdr:row>
      <xdr:rowOff>18548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C1591BB-4B07-480B-9396-150C72183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250500"/>
          <a:ext cx="6352381" cy="4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663</xdr:row>
      <xdr:rowOff>0</xdr:rowOff>
    </xdr:from>
    <xdr:to>
      <xdr:col>37</xdr:col>
      <xdr:colOff>84929</xdr:colOff>
      <xdr:row>675</xdr:row>
      <xdr:rowOff>123524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6F28E31-E6E0-48DF-913B-211B79B85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966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495</xdr:row>
      <xdr:rowOff>0</xdr:rowOff>
    </xdr:from>
    <xdr:to>
      <xdr:col>37</xdr:col>
      <xdr:colOff>46832</xdr:colOff>
      <xdr:row>507</xdr:row>
      <xdr:rowOff>133048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4C943A6-D8B2-45E4-BAFB-9B86B13CE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80962500"/>
          <a:ext cx="634285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37</xdr:col>
      <xdr:colOff>75405</xdr:colOff>
      <xdr:row>953</xdr:row>
      <xdr:rowOff>141786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7B07B-C206-4E10-A174-AAA3F47C8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7353000"/>
          <a:ext cx="6361905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22</xdr:col>
      <xdr:colOff>0</xdr:colOff>
      <xdr:row>955</xdr:row>
      <xdr:rowOff>0</xdr:rowOff>
    </xdr:from>
    <xdr:to>
      <xdr:col>42</xdr:col>
      <xdr:colOff>142381</xdr:colOff>
      <xdr:row>956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C4FE65B-9FC1-4E3F-A735-71E326DBC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0" y="1663065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976</xdr:row>
      <xdr:rowOff>0</xdr:rowOff>
    </xdr:from>
    <xdr:to>
      <xdr:col>37</xdr:col>
      <xdr:colOff>75405</xdr:colOff>
      <xdr:row>1015</xdr:row>
      <xdr:rowOff>65738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0A30402-ACC3-4A5B-A4B3-C28B9F089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0307000"/>
          <a:ext cx="6361905" cy="7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37</xdr:col>
      <xdr:colOff>56357</xdr:colOff>
      <xdr:row>1090</xdr:row>
      <xdr:rowOff>46667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69A705-BC6B-48A5-8D27-D2B48141A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2118000"/>
          <a:ext cx="6342857" cy="7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1096</xdr:row>
      <xdr:rowOff>0</xdr:rowOff>
    </xdr:from>
    <xdr:to>
      <xdr:col>37</xdr:col>
      <xdr:colOff>65881</xdr:colOff>
      <xdr:row>1111</xdr:row>
      <xdr:rowOff>104405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1ED934D-BF48-41C7-AD76-72B124265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881000"/>
          <a:ext cx="6352381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1016</xdr:row>
      <xdr:rowOff>0</xdr:rowOff>
    </xdr:from>
    <xdr:to>
      <xdr:col>37</xdr:col>
      <xdr:colOff>103976</xdr:colOff>
      <xdr:row>1031</xdr:row>
      <xdr:rowOff>113929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1CA49F-E786-4415-88AB-8BE45CA39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7927000"/>
          <a:ext cx="6390476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1176</xdr:row>
      <xdr:rowOff>0</xdr:rowOff>
    </xdr:from>
    <xdr:to>
      <xdr:col>37</xdr:col>
      <xdr:colOff>37309</xdr:colOff>
      <xdr:row>1215</xdr:row>
      <xdr:rowOff>75262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CF6B54-B0DD-417D-A7B3-4976466E8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1168000"/>
          <a:ext cx="6323809" cy="7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1189</xdr:row>
      <xdr:rowOff>19050</xdr:rowOff>
    </xdr:from>
    <xdr:to>
      <xdr:col>53</xdr:col>
      <xdr:colOff>75038</xdr:colOff>
      <xdr:row>1221</xdr:row>
      <xdr:rowOff>123050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1CC0EC2-519C-48B4-8C63-FFFB6420A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03663550"/>
          <a:ext cx="9295238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1331</xdr:row>
      <xdr:rowOff>0</xdr:rowOff>
    </xdr:from>
    <xdr:to>
      <xdr:col>37</xdr:col>
      <xdr:colOff>94452</xdr:colOff>
      <xdr:row>1369</xdr:row>
      <xdr:rowOff>132428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710EADA-A590-48D2-B535-39C1F301B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7551000"/>
          <a:ext cx="6380952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1343</xdr:row>
      <xdr:rowOff>66675</xdr:rowOff>
    </xdr:from>
    <xdr:to>
      <xdr:col>53</xdr:col>
      <xdr:colOff>8370</xdr:colOff>
      <xdr:row>1375</xdr:row>
      <xdr:rowOff>161151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10CC700-88C2-4650-9F9B-7C79FF1FD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219903675"/>
          <a:ext cx="9238095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1112</xdr:row>
      <xdr:rowOff>0</xdr:rowOff>
    </xdr:from>
    <xdr:to>
      <xdr:col>37</xdr:col>
      <xdr:colOff>94452</xdr:colOff>
      <xdr:row>1129</xdr:row>
      <xdr:rowOff>104357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2CF1B94-4FC7-430F-80BE-66FB32671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6215000"/>
          <a:ext cx="6380952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1120</xdr:row>
      <xdr:rowOff>95250</xdr:rowOff>
    </xdr:from>
    <xdr:to>
      <xdr:col>48</xdr:col>
      <xdr:colOff>37068</xdr:colOff>
      <xdr:row>1128</xdr:row>
      <xdr:rowOff>18869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5BF0B31-33EC-4102-BFB2-ABCA73478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197834250"/>
          <a:ext cx="8257143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1130</xdr:row>
      <xdr:rowOff>0</xdr:rowOff>
    </xdr:from>
    <xdr:to>
      <xdr:col>37</xdr:col>
      <xdr:colOff>56357</xdr:colOff>
      <xdr:row>1152</xdr:row>
      <xdr:rowOff>85190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67D69E4-F71F-49F9-9CAB-6D58F114E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9644000"/>
          <a:ext cx="6342857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37</xdr:col>
      <xdr:colOff>46833</xdr:colOff>
      <xdr:row>521</xdr:row>
      <xdr:rowOff>9214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C8E301F-2BF3-4BB6-8C6C-434BECD33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154000"/>
          <a:ext cx="6333333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1259</xdr:row>
      <xdr:rowOff>0</xdr:rowOff>
    </xdr:from>
    <xdr:to>
      <xdr:col>37</xdr:col>
      <xdr:colOff>94452</xdr:colOff>
      <xdr:row>1271</xdr:row>
      <xdr:rowOff>142571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26869C2-79F2-472B-97F5-CC0C5F161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7172500"/>
          <a:ext cx="638095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1273</xdr:row>
      <xdr:rowOff>0</xdr:rowOff>
    </xdr:from>
    <xdr:to>
      <xdr:col>37</xdr:col>
      <xdr:colOff>75405</xdr:colOff>
      <xdr:row>1299</xdr:row>
      <xdr:rowOff>56524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C952B20-BCCE-40FA-AC32-86F5DEC4E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0220500"/>
          <a:ext cx="6361905" cy="50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37</xdr:col>
      <xdr:colOff>65881</xdr:colOff>
      <xdr:row>690</xdr:row>
      <xdr:rowOff>161667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116FEE-0466-4A64-A837-1EC6E731F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9540000"/>
          <a:ext cx="6352381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352</xdr:row>
      <xdr:rowOff>0</xdr:rowOff>
    </xdr:from>
    <xdr:ext cx="6361905" cy="6628571"/>
    <xdr:pic>
      <xdr:nvPicPr>
        <xdr:cNvPr id="3" name="Picture 2">
          <a:extLst>
            <a:ext uri="{FF2B5EF4-FFF2-40B4-BE49-F238E27FC236}">
              <a16:creationId xmlns:a16="http://schemas.microsoft.com/office/drawing/2014/main" id="{B8D9ECA9-997F-4D2E-A64D-C7E35FD57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194000"/>
          <a:ext cx="6361905" cy="6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392</xdr:row>
      <xdr:rowOff>0</xdr:rowOff>
    </xdr:from>
    <xdr:ext cx="6371429" cy="8419048"/>
    <xdr:pic>
      <xdr:nvPicPr>
        <xdr:cNvPr id="4" name="Picture 3">
          <a:extLst>
            <a:ext uri="{FF2B5EF4-FFF2-40B4-BE49-F238E27FC236}">
              <a16:creationId xmlns:a16="http://schemas.microsoft.com/office/drawing/2014/main" id="{DB23D8E9-A07D-4547-9B31-086767EB0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814000"/>
          <a:ext cx="6371429" cy="8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569</xdr:row>
      <xdr:rowOff>0</xdr:rowOff>
    </xdr:from>
    <xdr:ext cx="6361905" cy="6809524"/>
    <xdr:pic>
      <xdr:nvPicPr>
        <xdr:cNvPr id="5" name="Picture 4">
          <a:extLst>
            <a:ext uri="{FF2B5EF4-FFF2-40B4-BE49-F238E27FC236}">
              <a16:creationId xmlns:a16="http://schemas.microsoft.com/office/drawing/2014/main" id="{6B0D9932-356D-4105-974E-C5636520E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0579000"/>
          <a:ext cx="6361905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826</xdr:row>
      <xdr:rowOff>0</xdr:rowOff>
    </xdr:from>
    <xdr:ext cx="6342857" cy="3933333"/>
    <xdr:pic>
      <xdr:nvPicPr>
        <xdr:cNvPr id="13" name="Picture 12">
          <a:extLst>
            <a:ext uri="{FF2B5EF4-FFF2-40B4-BE49-F238E27FC236}">
              <a16:creationId xmlns:a16="http://schemas.microsoft.com/office/drawing/2014/main" id="{E76F387D-CBB4-404D-AE14-E32968CBE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5844000"/>
          <a:ext cx="634285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507</xdr:row>
      <xdr:rowOff>0</xdr:rowOff>
    </xdr:from>
    <xdr:to>
      <xdr:col>37</xdr:col>
      <xdr:colOff>84929</xdr:colOff>
      <xdr:row>520</xdr:row>
      <xdr:rowOff>161595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095A86C-FDA9-4C4C-8A3A-7EE17BE97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583500"/>
          <a:ext cx="6371429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634</xdr:row>
      <xdr:rowOff>0</xdr:rowOff>
    </xdr:from>
    <xdr:to>
      <xdr:col>37</xdr:col>
      <xdr:colOff>75405</xdr:colOff>
      <xdr:row>646</xdr:row>
      <xdr:rowOff>180667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216215D-70CF-4F56-8D29-14DF07DEC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7538500"/>
          <a:ext cx="6361905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935</xdr:row>
      <xdr:rowOff>0</xdr:rowOff>
    </xdr:from>
    <xdr:to>
      <xdr:col>37</xdr:col>
      <xdr:colOff>65881</xdr:colOff>
      <xdr:row>973</xdr:row>
      <xdr:rowOff>75286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D8C908E-491C-474A-A718-3CB4B70DB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2115500"/>
          <a:ext cx="6352381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947</xdr:row>
      <xdr:rowOff>142875</xdr:rowOff>
    </xdr:from>
    <xdr:to>
      <xdr:col>53</xdr:col>
      <xdr:colOff>94093</xdr:colOff>
      <xdr:row>979</xdr:row>
      <xdr:rowOff>180208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8DC8ED6-8F98-480A-9B1F-4239068AE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" y="164544375"/>
          <a:ext cx="9257143" cy="6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999</xdr:row>
      <xdr:rowOff>0</xdr:rowOff>
    </xdr:from>
    <xdr:to>
      <xdr:col>37</xdr:col>
      <xdr:colOff>75405</xdr:colOff>
      <xdr:row>1037</xdr:row>
      <xdr:rowOff>103857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0D833EF-53CE-4001-ABA9-F10C0FF28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8498500"/>
          <a:ext cx="6361905" cy="7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1011</xdr:row>
      <xdr:rowOff>76200</xdr:rowOff>
    </xdr:from>
    <xdr:to>
      <xdr:col>53</xdr:col>
      <xdr:colOff>179809</xdr:colOff>
      <xdr:row>1043</xdr:row>
      <xdr:rowOff>151629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79CA140-A4D6-4D57-930F-D8716F4EC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180860700"/>
          <a:ext cx="9323809" cy="6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1112</xdr:row>
      <xdr:rowOff>0</xdr:rowOff>
    </xdr:from>
    <xdr:ext cx="6266667" cy="8695238"/>
    <xdr:pic>
      <xdr:nvPicPr>
        <xdr:cNvPr id="20" name="Picture 19">
          <a:extLst>
            <a:ext uri="{FF2B5EF4-FFF2-40B4-BE49-F238E27FC236}">
              <a16:creationId xmlns:a16="http://schemas.microsoft.com/office/drawing/2014/main" id="{CA961506-095F-4F89-B909-70B37AC85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61260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66675</xdr:colOff>
      <xdr:row>1124</xdr:row>
      <xdr:rowOff>171450</xdr:rowOff>
    </xdr:from>
    <xdr:ext cx="9466667" cy="8285714"/>
    <xdr:pic>
      <xdr:nvPicPr>
        <xdr:cNvPr id="21" name="Picture 20">
          <a:extLst>
            <a:ext uri="{FF2B5EF4-FFF2-40B4-BE49-F238E27FC236}">
              <a16:creationId xmlns:a16="http://schemas.microsoft.com/office/drawing/2014/main" id="{7715A305-ADC1-4F5E-B700-C95E1092E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248583450"/>
          <a:ext cx="9466667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1223</xdr:row>
      <xdr:rowOff>0</xdr:rowOff>
    </xdr:from>
    <xdr:ext cx="6361905" cy="6800000"/>
    <xdr:pic>
      <xdr:nvPicPr>
        <xdr:cNvPr id="22" name="Picture 21">
          <a:extLst>
            <a:ext uri="{FF2B5EF4-FFF2-40B4-BE49-F238E27FC236}">
              <a16:creationId xmlns:a16="http://schemas.microsoft.com/office/drawing/2014/main" id="{4771D304-D989-4C43-96AE-86CBE8D9F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4035500"/>
          <a:ext cx="6361905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1339</xdr:row>
      <xdr:rowOff>0</xdr:rowOff>
    </xdr:from>
    <xdr:to>
      <xdr:col>37</xdr:col>
      <xdr:colOff>75405</xdr:colOff>
      <xdr:row>1384</xdr:row>
      <xdr:rowOff>122738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98E7525-1130-485F-AFE0-730FCFDA3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4505500"/>
          <a:ext cx="6361905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852</xdr:row>
      <xdr:rowOff>0</xdr:rowOff>
    </xdr:from>
    <xdr:to>
      <xdr:col>43</xdr:col>
      <xdr:colOff>132809</xdr:colOff>
      <xdr:row>856</xdr:row>
      <xdr:rowOff>152286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A969FFF-BBB4-4BD1-B2C1-8A43E98BD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0" y="209550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881</xdr:row>
      <xdr:rowOff>0</xdr:rowOff>
    </xdr:from>
    <xdr:to>
      <xdr:col>37</xdr:col>
      <xdr:colOff>84929</xdr:colOff>
      <xdr:row>894</xdr:row>
      <xdr:rowOff>37786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9E0F651-5340-4CDA-AEBE-04E20E2B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1734500"/>
          <a:ext cx="6371429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1174</xdr:row>
      <xdr:rowOff>0</xdr:rowOff>
    </xdr:from>
    <xdr:to>
      <xdr:col>37</xdr:col>
      <xdr:colOff>75405</xdr:colOff>
      <xdr:row>1185</xdr:row>
      <xdr:rowOff>18786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7CEC23C-EB1A-4646-86E0-62A82575C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2788500"/>
          <a:ext cx="636190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37</xdr:col>
      <xdr:colOff>56357</xdr:colOff>
      <xdr:row>1081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034FA7-EA85-4FBF-99C4-48EAFDCE3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3738500"/>
          <a:ext cx="634285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1286</xdr:row>
      <xdr:rowOff>0</xdr:rowOff>
    </xdr:from>
    <xdr:to>
      <xdr:col>37</xdr:col>
      <xdr:colOff>46833</xdr:colOff>
      <xdr:row>1299</xdr:row>
      <xdr:rowOff>66357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66F56F1-0463-4720-9C39-55C8318D9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5458000"/>
          <a:ext cx="63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895</xdr:row>
      <xdr:rowOff>0</xdr:rowOff>
    </xdr:from>
    <xdr:to>
      <xdr:col>37</xdr:col>
      <xdr:colOff>65881</xdr:colOff>
      <xdr:row>908</xdr:row>
      <xdr:rowOff>123500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1FEA6EF-0348-4DA0-919D-663D7E313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401500"/>
          <a:ext cx="6352381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37</xdr:col>
      <xdr:colOff>46833</xdr:colOff>
      <xdr:row>1092</xdr:row>
      <xdr:rowOff>37857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0C64ECC-DCE1-4A3D-B2EE-342643D2E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0025000"/>
          <a:ext cx="6333333" cy="1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37</xdr:col>
      <xdr:colOff>84929</xdr:colOff>
      <xdr:row>1422</xdr:row>
      <xdr:rowOff>132500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822BBE1-F78E-4338-9AED-CF3DE1EE3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6222500"/>
          <a:ext cx="6371429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1423</xdr:row>
      <xdr:rowOff>0</xdr:rowOff>
    </xdr:from>
    <xdr:to>
      <xdr:col>37</xdr:col>
      <xdr:colOff>65881</xdr:colOff>
      <xdr:row>1458</xdr:row>
      <xdr:rowOff>142024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E4B7108-B201-433C-8D08-A1CD2726E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3080500"/>
          <a:ext cx="6352381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37</xdr:col>
      <xdr:colOff>56357</xdr:colOff>
      <xdr:row>1471</xdr:row>
      <xdr:rowOff>114000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D830DD2-A487-41DF-BC2A-725F5F295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99385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1472</xdr:row>
      <xdr:rowOff>0</xdr:rowOff>
    </xdr:from>
    <xdr:to>
      <xdr:col>37</xdr:col>
      <xdr:colOff>56357</xdr:colOff>
      <xdr:row>1485</xdr:row>
      <xdr:rowOff>190167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3B558CF-DE6E-42C8-8EE4-8CB40B325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2415000"/>
          <a:ext cx="6342857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1487</xdr:row>
      <xdr:rowOff>0</xdr:rowOff>
    </xdr:from>
    <xdr:to>
      <xdr:col>37</xdr:col>
      <xdr:colOff>65881</xdr:colOff>
      <xdr:row>1508</xdr:row>
      <xdr:rowOff>142357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79560C2-645B-42FD-B72E-358914FBC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5272500"/>
          <a:ext cx="6352381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1509</xdr:row>
      <xdr:rowOff>0</xdr:rowOff>
    </xdr:from>
    <xdr:to>
      <xdr:col>37</xdr:col>
      <xdr:colOff>65881</xdr:colOff>
      <xdr:row>1537</xdr:row>
      <xdr:rowOff>132667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4799601-DCBF-4A6C-943A-2557240F5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9463500"/>
          <a:ext cx="6352381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1541</xdr:row>
      <xdr:rowOff>0</xdr:rowOff>
    </xdr:from>
    <xdr:to>
      <xdr:col>67</xdr:col>
      <xdr:colOff>27595</xdr:colOff>
      <xdr:row>1542</xdr:row>
      <xdr:rowOff>180929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F9A422B-6C67-4353-B971-D93DC648C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0" y="285559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37</xdr:col>
      <xdr:colOff>84929</xdr:colOff>
      <xdr:row>1568</xdr:row>
      <xdr:rowOff>85214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757957C-3822-4DD6-82A5-7BABEBD77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6702500"/>
          <a:ext cx="6371429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526</xdr:row>
      <xdr:rowOff>0</xdr:rowOff>
    </xdr:from>
    <xdr:to>
      <xdr:col>37</xdr:col>
      <xdr:colOff>65881</xdr:colOff>
      <xdr:row>537</xdr:row>
      <xdr:rowOff>104500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0FEB32F-6378-45CB-9AA0-C6A351A03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0203000"/>
          <a:ext cx="6352381" cy="220000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37</xdr:col>
      <xdr:colOff>94452</xdr:colOff>
      <xdr:row>662</xdr:row>
      <xdr:rowOff>28333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254C273-A477-4B3F-B77D-A73649DE9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4206000"/>
          <a:ext cx="6380952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1304</xdr:row>
      <xdr:rowOff>0</xdr:rowOff>
    </xdr:from>
    <xdr:to>
      <xdr:col>37</xdr:col>
      <xdr:colOff>65881</xdr:colOff>
      <xdr:row>1313</xdr:row>
      <xdr:rowOff>190262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C0617F-BD88-401C-AD7C-67A74750A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8412000"/>
          <a:ext cx="6352381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551</xdr:row>
      <xdr:rowOff>0</xdr:rowOff>
    </xdr:from>
    <xdr:ext cx="6352381" cy="4009524"/>
    <xdr:pic>
      <xdr:nvPicPr>
        <xdr:cNvPr id="7" name="Picture 6">
          <a:extLst>
            <a:ext uri="{FF2B5EF4-FFF2-40B4-BE49-F238E27FC236}">
              <a16:creationId xmlns:a16="http://schemas.microsoft.com/office/drawing/2014/main" id="{2136DB92-F6C2-4DF9-9562-55CEE9BEB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5468000"/>
          <a:ext cx="6352381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406</xdr:row>
      <xdr:rowOff>0</xdr:rowOff>
    </xdr:from>
    <xdr:ext cx="6342857" cy="4419048"/>
    <xdr:pic>
      <xdr:nvPicPr>
        <xdr:cNvPr id="8" name="Picture 7">
          <a:extLst>
            <a:ext uri="{FF2B5EF4-FFF2-40B4-BE49-F238E27FC236}">
              <a16:creationId xmlns:a16="http://schemas.microsoft.com/office/drawing/2014/main" id="{686BEF4A-25A5-4EEB-89B8-EB4BB6834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95465500"/>
          <a:ext cx="6342857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0</xdr:colOff>
      <xdr:row>430</xdr:row>
      <xdr:rowOff>0</xdr:rowOff>
    </xdr:from>
    <xdr:ext cx="5647619" cy="1952381"/>
    <xdr:pic>
      <xdr:nvPicPr>
        <xdr:cNvPr id="9" name="Picture 8">
          <a:extLst>
            <a:ext uri="{FF2B5EF4-FFF2-40B4-BE49-F238E27FC236}">
              <a16:creationId xmlns:a16="http://schemas.microsoft.com/office/drawing/2014/main" id="{365C05CD-045A-416E-A6A3-4AD4CB336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0" y="300037500"/>
          <a:ext cx="5647619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478</xdr:row>
      <xdr:rowOff>0</xdr:rowOff>
    </xdr:from>
    <xdr:to>
      <xdr:col>37</xdr:col>
      <xdr:colOff>37309</xdr:colOff>
      <xdr:row>490</xdr:row>
      <xdr:rowOff>142571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156E3C9-6E22-422F-A18E-002C35792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70535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616</xdr:row>
      <xdr:rowOff>0</xdr:rowOff>
    </xdr:from>
    <xdr:to>
      <xdr:col>37</xdr:col>
      <xdr:colOff>56357</xdr:colOff>
      <xdr:row>628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0CFB364-14E5-4CCA-ADF9-BA72D29F1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57225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37</xdr:col>
      <xdr:colOff>75405</xdr:colOff>
      <xdr:row>504</xdr:row>
      <xdr:rowOff>152119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8E0E6A2-DA98-4343-8EDD-1FB8FF62D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9911000"/>
          <a:ext cx="6361905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37</xdr:col>
      <xdr:colOff>75405</xdr:colOff>
      <xdr:row>645</xdr:row>
      <xdr:rowOff>123429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751B3D3-2368-489E-AD5C-FAE7D85D6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9913500"/>
          <a:ext cx="6361905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37</xdr:col>
      <xdr:colOff>75405</xdr:colOff>
      <xdr:row>659</xdr:row>
      <xdr:rowOff>104452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746A682-6B0D-4FBC-B3F2-BE8FC48F8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152000"/>
          <a:ext cx="6361905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696</xdr:row>
      <xdr:rowOff>0</xdr:rowOff>
    </xdr:from>
    <xdr:to>
      <xdr:col>37</xdr:col>
      <xdr:colOff>75405</xdr:colOff>
      <xdr:row>718</xdr:row>
      <xdr:rowOff>28048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4313C2-3900-4883-A487-DA5DCDB71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2677000"/>
          <a:ext cx="6361905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37</xdr:col>
      <xdr:colOff>75405</xdr:colOff>
      <xdr:row>517</xdr:row>
      <xdr:rowOff>180690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2F84A6-EEC8-41E8-98C0-4007AAEF4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387500"/>
          <a:ext cx="6361905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27</xdr:col>
      <xdr:colOff>142309</xdr:colOff>
      <xdr:row>61</xdr:row>
      <xdr:rowOff>85595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8EE7AD2-EF1D-433C-A038-0A834A36F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"/>
          <a:ext cx="4523809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760</xdr:row>
      <xdr:rowOff>0</xdr:rowOff>
    </xdr:from>
    <xdr:to>
      <xdr:col>37</xdr:col>
      <xdr:colOff>84929</xdr:colOff>
      <xdr:row>772</xdr:row>
      <xdr:rowOff>114000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074C6A3-57A4-45A5-9C23-83C1D94BE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160000"/>
          <a:ext cx="637142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37</xdr:col>
      <xdr:colOff>65881</xdr:colOff>
      <xdr:row>784</xdr:row>
      <xdr:rowOff>180690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B32DBCC-4800-490D-8F02-A1E528077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9636500"/>
          <a:ext cx="6352381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281</xdr:row>
      <xdr:rowOff>0</xdr:rowOff>
    </xdr:from>
    <xdr:ext cx="6352381" cy="8533333"/>
    <xdr:pic>
      <xdr:nvPicPr>
        <xdr:cNvPr id="19" name="Picture 18">
          <a:extLst>
            <a:ext uri="{FF2B5EF4-FFF2-40B4-BE49-F238E27FC236}">
              <a16:creationId xmlns:a16="http://schemas.microsoft.com/office/drawing/2014/main" id="{741AD675-129A-4651-969D-D4AA69354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7358000"/>
          <a:ext cx="6352381" cy="8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336</xdr:row>
      <xdr:rowOff>0</xdr:rowOff>
    </xdr:from>
    <xdr:ext cx="6352381" cy="3285714"/>
    <xdr:pic>
      <xdr:nvPicPr>
        <xdr:cNvPr id="20" name="Picture 19">
          <a:extLst>
            <a:ext uri="{FF2B5EF4-FFF2-40B4-BE49-F238E27FC236}">
              <a16:creationId xmlns:a16="http://schemas.microsoft.com/office/drawing/2014/main" id="{50149F43-9468-4DA4-A91E-17310F03B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7835500"/>
          <a:ext cx="6352381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345</xdr:row>
      <xdr:rowOff>9525</xdr:rowOff>
    </xdr:from>
    <xdr:ext cx="9438095" cy="1295238"/>
    <xdr:pic>
      <xdr:nvPicPr>
        <xdr:cNvPr id="21" name="Picture 20">
          <a:extLst>
            <a:ext uri="{FF2B5EF4-FFF2-40B4-BE49-F238E27FC236}">
              <a16:creationId xmlns:a16="http://schemas.microsoft.com/office/drawing/2014/main" id="{9FB356E7-6FAA-4102-9B6B-4C63CD5F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209559525"/>
          <a:ext cx="9438095" cy="1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354</xdr:row>
      <xdr:rowOff>0</xdr:rowOff>
    </xdr:from>
    <xdr:ext cx="6333333" cy="4742857"/>
    <xdr:pic>
      <xdr:nvPicPr>
        <xdr:cNvPr id="22" name="Picture 21">
          <a:extLst>
            <a:ext uri="{FF2B5EF4-FFF2-40B4-BE49-F238E27FC236}">
              <a16:creationId xmlns:a16="http://schemas.microsoft.com/office/drawing/2014/main" id="{667FE30D-0895-4285-AE79-124703706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1264500"/>
          <a:ext cx="6333333" cy="4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664</xdr:row>
      <xdr:rowOff>0</xdr:rowOff>
    </xdr:from>
    <xdr:to>
      <xdr:col>37</xdr:col>
      <xdr:colOff>75405</xdr:colOff>
      <xdr:row>674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1854F3-E30D-410F-993C-5EBF64DC8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6492000"/>
          <a:ext cx="636190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527</xdr:row>
      <xdr:rowOff>0</xdr:rowOff>
    </xdr:from>
    <xdr:to>
      <xdr:col>37</xdr:col>
      <xdr:colOff>75405</xdr:colOff>
      <xdr:row>544</xdr:row>
      <xdr:rowOff>66262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A4CED2-49C4-492C-84B1-ACC3A7A17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61905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326</xdr:row>
      <xdr:rowOff>0</xdr:rowOff>
    </xdr:from>
    <xdr:ext cx="6361905" cy="3666667"/>
    <xdr:pic>
      <xdr:nvPicPr>
        <xdr:cNvPr id="3" name="Picture 2">
          <a:extLst>
            <a:ext uri="{FF2B5EF4-FFF2-40B4-BE49-F238E27FC236}">
              <a16:creationId xmlns:a16="http://schemas.microsoft.com/office/drawing/2014/main" id="{CE8BEF16-5272-49EA-B8F4-42BDE33F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6304000"/>
          <a:ext cx="6361905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348</xdr:row>
      <xdr:rowOff>0</xdr:rowOff>
    </xdr:from>
    <xdr:ext cx="6352381" cy="3857143"/>
    <xdr:pic>
      <xdr:nvPicPr>
        <xdr:cNvPr id="4" name="Picture 3">
          <a:extLst>
            <a:ext uri="{FF2B5EF4-FFF2-40B4-BE49-F238E27FC236}">
              <a16:creationId xmlns:a16="http://schemas.microsoft.com/office/drawing/2014/main" id="{30AAD4FF-FE65-4E87-B79E-493081937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495000"/>
          <a:ext cx="6352381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621</xdr:row>
      <xdr:rowOff>0</xdr:rowOff>
    </xdr:from>
    <xdr:to>
      <xdr:col>37</xdr:col>
      <xdr:colOff>75405</xdr:colOff>
      <xdr:row>641</xdr:row>
      <xdr:rowOff>190000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4DEB171-05D7-42F0-903B-48B450613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38000"/>
          <a:ext cx="6361905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37</xdr:col>
      <xdr:colOff>65881</xdr:colOff>
      <xdr:row>486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F01F10D-C562-4406-B68C-4A5B9C1D6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0005000"/>
          <a:ext cx="63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765</xdr:row>
      <xdr:rowOff>0</xdr:rowOff>
    </xdr:from>
    <xdr:to>
      <xdr:col>37</xdr:col>
      <xdr:colOff>84929</xdr:colOff>
      <xdr:row>786</xdr:row>
      <xdr:rowOff>28071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A74B36C-29AD-4DFD-837B-4A309EED7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4579500"/>
          <a:ext cx="6371429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953</xdr:row>
      <xdr:rowOff>0</xdr:rowOff>
    </xdr:from>
    <xdr:to>
      <xdr:col>47</xdr:col>
      <xdr:colOff>75167</xdr:colOff>
      <xdr:row>963</xdr:row>
      <xdr:rowOff>9286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248ED6-E843-4EA3-A007-1AD4E36D3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0010000"/>
          <a:ext cx="826666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969</xdr:row>
      <xdr:rowOff>0</xdr:rowOff>
    </xdr:from>
    <xdr:to>
      <xdr:col>35</xdr:col>
      <xdr:colOff>47262</xdr:colOff>
      <xdr:row>972</xdr:row>
      <xdr:rowOff>161833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4ABC98B-3144-41FB-93E5-134EAE556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0" y="83058000"/>
          <a:ext cx="2904762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37</xdr:col>
      <xdr:colOff>56357</xdr:colOff>
      <xdr:row>663</xdr:row>
      <xdr:rowOff>132905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9AB3DCD-2A3C-4782-B799-3DB8D736D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202500"/>
          <a:ext cx="6342857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171450</xdr:colOff>
      <xdr:row>1062</xdr:row>
      <xdr:rowOff>0</xdr:rowOff>
    </xdr:from>
    <xdr:to>
      <xdr:col>37</xdr:col>
      <xdr:colOff>75402</xdr:colOff>
      <xdr:row>1082</xdr:row>
      <xdr:rowOff>47143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03CEDA7-6EAE-4F9A-9BDA-9BD01E19B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149733000"/>
          <a:ext cx="6380952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569</xdr:row>
      <xdr:rowOff>0</xdr:rowOff>
    </xdr:from>
    <xdr:to>
      <xdr:col>37</xdr:col>
      <xdr:colOff>94452</xdr:colOff>
      <xdr:row>581</xdr:row>
      <xdr:rowOff>152095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09C0DD4-4DBF-49CC-B33D-ADEFA8C9F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8488500"/>
          <a:ext cx="6380952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56357</xdr:colOff>
      <xdr:row>700</xdr:row>
      <xdr:rowOff>152095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11AF420-0F58-4C0B-992C-1783448B2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4910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817</xdr:row>
      <xdr:rowOff>0</xdr:rowOff>
    </xdr:from>
    <xdr:to>
      <xdr:col>37</xdr:col>
      <xdr:colOff>65881</xdr:colOff>
      <xdr:row>829</xdr:row>
      <xdr:rowOff>142571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7841AE6-1CA1-4926-AD79-E1178B772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779000"/>
          <a:ext cx="63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702</xdr:row>
      <xdr:rowOff>0</xdr:rowOff>
    </xdr:from>
    <xdr:to>
      <xdr:col>37</xdr:col>
      <xdr:colOff>65881</xdr:colOff>
      <xdr:row>717</xdr:row>
      <xdr:rowOff>132976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3DEF9F6-C7F2-4681-9D31-29BA9ADF5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1158000"/>
          <a:ext cx="6352381" cy="29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719</xdr:row>
      <xdr:rowOff>0</xdr:rowOff>
    </xdr:from>
    <xdr:to>
      <xdr:col>37</xdr:col>
      <xdr:colOff>56357</xdr:colOff>
      <xdr:row>732</xdr:row>
      <xdr:rowOff>133024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36E3B65-72E9-44AC-81CF-63298E0F0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4396500"/>
          <a:ext cx="634285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1232</xdr:row>
      <xdr:rowOff>0</xdr:rowOff>
    </xdr:from>
    <xdr:to>
      <xdr:col>37</xdr:col>
      <xdr:colOff>84929</xdr:colOff>
      <xdr:row>1252</xdr:row>
      <xdr:rowOff>47143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6D3AD7D-DFF6-4E0A-9183-4D3750A2D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6408000"/>
          <a:ext cx="6371429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37</xdr:col>
      <xdr:colOff>75405</xdr:colOff>
      <xdr:row>744</xdr:row>
      <xdr:rowOff>171167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82C6A48-2311-4D47-864D-814CD55DD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7063500"/>
          <a:ext cx="6361905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37</xdr:col>
      <xdr:colOff>65881</xdr:colOff>
      <xdr:row>500</xdr:row>
      <xdr:rowOff>180738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DEECB6-90BD-4132-8C9F-9417C2C52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3535500"/>
          <a:ext cx="6352381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84929</xdr:colOff>
      <xdr:row>596</xdr:row>
      <xdr:rowOff>28333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EA099D-762E-41DA-AB64-F00FEF96F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1633000"/>
          <a:ext cx="6371429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834</xdr:row>
      <xdr:rowOff>0</xdr:rowOff>
    </xdr:from>
    <xdr:to>
      <xdr:col>37</xdr:col>
      <xdr:colOff>75405</xdr:colOff>
      <xdr:row>845</xdr:row>
      <xdr:rowOff>47357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DFB15BC-656F-414F-B8AE-B1CC26143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8877000"/>
          <a:ext cx="6361905" cy="21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640</xdr:row>
      <xdr:rowOff>0</xdr:rowOff>
    </xdr:from>
    <xdr:to>
      <xdr:col>37</xdr:col>
      <xdr:colOff>27786</xdr:colOff>
      <xdr:row>661</xdr:row>
      <xdr:rowOff>113786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FCBDEE-08BA-4D9E-8EF4-CEED14801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2481500"/>
          <a:ext cx="6314286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</xdr:row>
      <xdr:rowOff>0</xdr:rowOff>
    </xdr:from>
    <xdr:ext cx="6380952" cy="4200000"/>
    <xdr:pic>
      <xdr:nvPicPr>
        <xdr:cNvPr id="7" name="Picture 6">
          <a:extLst>
            <a:ext uri="{FF2B5EF4-FFF2-40B4-BE49-F238E27FC236}">
              <a16:creationId xmlns:a16="http://schemas.microsoft.com/office/drawing/2014/main" id="{CD4FC9B2-465D-48ED-AD99-17D37B64E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7162500"/>
          <a:ext cx="6380952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343</xdr:row>
      <xdr:rowOff>0</xdr:rowOff>
    </xdr:from>
    <xdr:ext cx="6352381" cy="8476190"/>
    <xdr:pic>
      <xdr:nvPicPr>
        <xdr:cNvPr id="8" name="Picture 7">
          <a:extLst>
            <a:ext uri="{FF2B5EF4-FFF2-40B4-BE49-F238E27FC236}">
              <a16:creationId xmlns:a16="http://schemas.microsoft.com/office/drawing/2014/main" id="{55BDA0A5-6848-406B-A89B-B8417C0CC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1165500"/>
          <a:ext cx="6352381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47625</xdr:colOff>
      <xdr:row>355</xdr:row>
      <xdr:rowOff>66675</xdr:rowOff>
    </xdr:from>
    <xdr:ext cx="9085714" cy="5971429"/>
    <xdr:pic>
      <xdr:nvPicPr>
        <xdr:cNvPr id="9" name="Picture 8">
          <a:extLst>
            <a:ext uri="{FF2B5EF4-FFF2-40B4-BE49-F238E27FC236}">
              <a16:creationId xmlns:a16="http://schemas.microsoft.com/office/drawing/2014/main" id="{AA49A2F4-9128-46AF-9E5E-6B7D50A63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183518175"/>
          <a:ext cx="9085714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361905" cy="4114286"/>
    <xdr:pic>
      <xdr:nvPicPr>
        <xdr:cNvPr id="12" name="Picture 11">
          <a:extLst>
            <a:ext uri="{FF2B5EF4-FFF2-40B4-BE49-F238E27FC236}">
              <a16:creationId xmlns:a16="http://schemas.microsoft.com/office/drawing/2014/main" id="{83763E57-3F25-49FB-A462-39A0BEF65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8694000"/>
          <a:ext cx="6361905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597</xdr:row>
      <xdr:rowOff>0</xdr:rowOff>
    </xdr:from>
    <xdr:to>
      <xdr:col>37</xdr:col>
      <xdr:colOff>84929</xdr:colOff>
      <xdr:row>609</xdr:row>
      <xdr:rowOff>133048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33FA964-FE82-40AE-9451-319AE0B9D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8107500"/>
          <a:ext cx="637142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37</xdr:col>
      <xdr:colOff>75405</xdr:colOff>
      <xdr:row>622</xdr:row>
      <xdr:rowOff>190214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F5DCAF0-7D71-4D99-9747-E53BE8DFA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0774500"/>
          <a:ext cx="6361905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749</xdr:row>
      <xdr:rowOff>0</xdr:rowOff>
    </xdr:from>
    <xdr:to>
      <xdr:col>37</xdr:col>
      <xdr:colOff>75405</xdr:colOff>
      <xdr:row>794</xdr:row>
      <xdr:rowOff>132262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188CCF6-5DCE-4452-B6D0-C56105FBD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6873000"/>
          <a:ext cx="636190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37</xdr:col>
      <xdr:colOff>46833</xdr:colOff>
      <xdr:row>699</xdr:row>
      <xdr:rowOff>180667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7333EAB-601A-44F7-9BED-7D1904866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5252500"/>
          <a:ext cx="6333333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37</xdr:col>
      <xdr:colOff>65881</xdr:colOff>
      <xdr:row>713</xdr:row>
      <xdr:rowOff>9238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B9E7E1D-1C46-41CC-A701-D87246C67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7919500"/>
          <a:ext cx="6352381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798</xdr:row>
      <xdr:rowOff>0</xdr:rowOff>
    </xdr:from>
    <xdr:to>
      <xdr:col>41</xdr:col>
      <xdr:colOff>190071</xdr:colOff>
      <xdr:row>799</xdr:row>
      <xdr:rowOff>180929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53F28BE-C65D-45E7-B510-C688118E3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36207500"/>
          <a:ext cx="342857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818</xdr:row>
      <xdr:rowOff>0</xdr:rowOff>
    </xdr:from>
    <xdr:to>
      <xdr:col>37</xdr:col>
      <xdr:colOff>75405</xdr:colOff>
      <xdr:row>858</xdr:row>
      <xdr:rowOff>94286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E09FB0E-5EB4-4848-B5D5-4CC893F8C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0017500"/>
          <a:ext cx="6361905" cy="7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37</xdr:col>
      <xdr:colOff>56357</xdr:colOff>
      <xdr:row>873</xdr:row>
      <xdr:rowOff>47286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703C7D7-0670-4201-807F-F4350C438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7828000"/>
          <a:ext cx="6342857" cy="27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1173</xdr:row>
      <xdr:rowOff>0</xdr:rowOff>
    </xdr:from>
    <xdr:to>
      <xdr:col>37</xdr:col>
      <xdr:colOff>27786</xdr:colOff>
      <xdr:row>1178</xdr:row>
      <xdr:rowOff>85595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4143C6C-4752-4A09-A31D-5168DC96D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3355000"/>
          <a:ext cx="6314286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300</xdr:row>
      <xdr:rowOff>0</xdr:rowOff>
    </xdr:from>
    <xdr:to>
      <xdr:col>37</xdr:col>
      <xdr:colOff>56357</xdr:colOff>
      <xdr:row>312</xdr:row>
      <xdr:rowOff>152095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E4B571E-8ED3-41C2-8FD7-A9EACF7EE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1500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37</xdr:col>
      <xdr:colOff>75405</xdr:colOff>
      <xdr:row>438</xdr:row>
      <xdr:rowOff>114000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A2CA3F3-7E81-4FE7-B898-72242AD8E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11530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37</xdr:col>
      <xdr:colOff>65881</xdr:colOff>
      <xdr:row>327</xdr:row>
      <xdr:rowOff>56905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407BFD-48D8-42F5-8172-4098CE1E9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0388500"/>
          <a:ext cx="6352381" cy="19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37</xdr:col>
      <xdr:colOff>56357</xdr:colOff>
      <xdr:row>453</xdr:row>
      <xdr:rowOff>37857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AB2493-72D5-48D9-BD06-0FD0ECDE1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4391500"/>
          <a:ext cx="6342857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223</xdr:row>
      <xdr:rowOff>0</xdr:rowOff>
    </xdr:from>
    <xdr:ext cx="6352381" cy="8647619"/>
    <xdr:pic>
      <xdr:nvPicPr>
        <xdr:cNvPr id="6" name="Picture 5">
          <a:extLst>
            <a:ext uri="{FF2B5EF4-FFF2-40B4-BE49-F238E27FC236}">
              <a16:creationId xmlns:a16="http://schemas.microsoft.com/office/drawing/2014/main" id="{236B5348-B4BB-45AF-911D-CE8ED79C5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8582500"/>
          <a:ext cx="6352381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236</xdr:row>
      <xdr:rowOff>104775</xdr:rowOff>
    </xdr:from>
    <xdr:ext cx="9095238" cy="5838095"/>
    <xdr:pic>
      <xdr:nvPicPr>
        <xdr:cNvPr id="7" name="Picture 6">
          <a:extLst>
            <a:ext uri="{FF2B5EF4-FFF2-40B4-BE49-F238E27FC236}">
              <a16:creationId xmlns:a16="http://schemas.microsoft.com/office/drawing/2014/main" id="{55577839-B2B2-4E4F-9FEC-AB487D664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91163775"/>
          <a:ext cx="9095238" cy="5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632</xdr:row>
      <xdr:rowOff>0</xdr:rowOff>
    </xdr:from>
    <xdr:ext cx="6352381" cy="8695238"/>
    <xdr:pic>
      <xdr:nvPicPr>
        <xdr:cNvPr id="20" name="Picture 19">
          <a:extLst>
            <a:ext uri="{FF2B5EF4-FFF2-40B4-BE49-F238E27FC236}">
              <a16:creationId xmlns:a16="http://schemas.microsoft.com/office/drawing/2014/main" id="{5C213688-B9E4-41BE-AFE3-13475FCC4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0886000"/>
          <a:ext cx="6352381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680</xdr:row>
      <xdr:rowOff>0</xdr:rowOff>
    </xdr:from>
    <xdr:ext cx="6361905" cy="3466667"/>
    <xdr:pic>
      <xdr:nvPicPr>
        <xdr:cNvPr id="21" name="Picture 20">
          <a:extLst>
            <a:ext uri="{FF2B5EF4-FFF2-40B4-BE49-F238E27FC236}">
              <a16:creationId xmlns:a16="http://schemas.microsoft.com/office/drawing/2014/main" id="{4B108F11-0AC6-403E-85CE-DDAACFA53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0030000"/>
          <a:ext cx="6361905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687</xdr:row>
      <xdr:rowOff>142875</xdr:rowOff>
    </xdr:from>
    <xdr:ext cx="9523809" cy="1685714"/>
    <xdr:pic>
      <xdr:nvPicPr>
        <xdr:cNvPr id="22" name="Picture 21">
          <a:extLst>
            <a:ext uri="{FF2B5EF4-FFF2-40B4-BE49-F238E27FC236}">
              <a16:creationId xmlns:a16="http://schemas.microsoft.com/office/drawing/2014/main" id="{B7709633-A77F-47F2-994E-DAF52EF00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241506375"/>
          <a:ext cx="9523809" cy="1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714</xdr:row>
      <xdr:rowOff>0</xdr:rowOff>
    </xdr:from>
    <xdr:ext cx="8047619" cy="2561905"/>
    <xdr:pic>
      <xdr:nvPicPr>
        <xdr:cNvPr id="23" name="Picture 22">
          <a:extLst>
            <a:ext uri="{FF2B5EF4-FFF2-40B4-BE49-F238E27FC236}">
              <a16:creationId xmlns:a16="http://schemas.microsoft.com/office/drawing/2014/main" id="{9A564730-CEE4-4C96-8B65-72D2C06C5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6507000"/>
          <a:ext cx="80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730</xdr:row>
      <xdr:rowOff>0</xdr:rowOff>
    </xdr:from>
    <xdr:ext cx="6380952" cy="5276190"/>
    <xdr:pic>
      <xdr:nvPicPr>
        <xdr:cNvPr id="24" name="Picture 23">
          <a:extLst>
            <a:ext uri="{FF2B5EF4-FFF2-40B4-BE49-F238E27FC236}">
              <a16:creationId xmlns:a16="http://schemas.microsoft.com/office/drawing/2014/main" id="{71EE8142-8BC6-4EC8-9F58-562FBC6F4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0"/>
          <a:ext cx="6380952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760</xdr:row>
      <xdr:rowOff>0</xdr:rowOff>
    </xdr:from>
    <xdr:ext cx="5400000" cy="6971428"/>
    <xdr:pic>
      <xdr:nvPicPr>
        <xdr:cNvPr id="25" name="Picture 24">
          <a:extLst>
            <a:ext uri="{FF2B5EF4-FFF2-40B4-BE49-F238E27FC236}">
              <a16:creationId xmlns:a16="http://schemas.microsoft.com/office/drawing/2014/main" id="{485C4EFD-E47A-47E2-BC68-42A4888E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5270000"/>
          <a:ext cx="5400000" cy="697142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801</xdr:row>
      <xdr:rowOff>0</xdr:rowOff>
    </xdr:from>
    <xdr:ext cx="6380952" cy="5466667"/>
    <xdr:pic>
      <xdr:nvPicPr>
        <xdr:cNvPr id="26" name="Picture 25">
          <a:extLst>
            <a:ext uri="{FF2B5EF4-FFF2-40B4-BE49-F238E27FC236}">
              <a16:creationId xmlns:a16="http://schemas.microsoft.com/office/drawing/2014/main" id="{35C92C7F-AFA7-4E7C-88E0-A10679731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3080500"/>
          <a:ext cx="6380952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906</xdr:row>
      <xdr:rowOff>0</xdr:rowOff>
    </xdr:from>
    <xdr:to>
      <xdr:col>37</xdr:col>
      <xdr:colOff>75405</xdr:colOff>
      <xdr:row>945</xdr:row>
      <xdr:rowOff>18119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0C98030-5C14-4D72-9B71-00A22413D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2019000"/>
          <a:ext cx="6361905" cy="7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948</xdr:row>
      <xdr:rowOff>0</xdr:rowOff>
    </xdr:from>
    <xdr:to>
      <xdr:col>37</xdr:col>
      <xdr:colOff>56357</xdr:colOff>
      <xdr:row>991</xdr:row>
      <xdr:rowOff>160881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6FA9246-F3D8-4867-9087-0E76C660B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0020000"/>
          <a:ext cx="6342857" cy="8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959</xdr:row>
      <xdr:rowOff>180975</xdr:rowOff>
    </xdr:from>
    <xdr:to>
      <xdr:col>52</xdr:col>
      <xdr:colOff>122684</xdr:colOff>
      <xdr:row>990</xdr:row>
      <xdr:rowOff>132618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9105E87-8F83-4107-BFD6-835DD364C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162296475"/>
          <a:ext cx="9123809" cy="5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832</xdr:row>
      <xdr:rowOff>0</xdr:rowOff>
    </xdr:from>
    <xdr:to>
      <xdr:col>39</xdr:col>
      <xdr:colOff>122976</xdr:colOff>
      <xdr:row>869</xdr:row>
      <xdr:rowOff>132452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2D6F410-D648-4028-9BBA-D0C2EFFC1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590000"/>
          <a:ext cx="6790476" cy="7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291</xdr:row>
      <xdr:rowOff>0</xdr:rowOff>
    </xdr:from>
    <xdr:to>
      <xdr:col>37</xdr:col>
      <xdr:colOff>65881</xdr:colOff>
      <xdr:row>304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21A6B77-32B2-45C7-AFEE-C147518C5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435500"/>
          <a:ext cx="6352381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1098</xdr:row>
      <xdr:rowOff>0</xdr:rowOff>
    </xdr:from>
    <xdr:to>
      <xdr:col>37</xdr:col>
      <xdr:colOff>65881</xdr:colOff>
      <xdr:row>1113</xdr:row>
      <xdr:rowOff>94881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F4A553A-7A3B-4F21-A8CA-5192640AA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9357000"/>
          <a:ext cx="6352381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1138</xdr:row>
      <xdr:rowOff>0</xdr:rowOff>
    </xdr:from>
    <xdr:to>
      <xdr:col>36</xdr:col>
      <xdr:colOff>75405</xdr:colOff>
      <xdr:row>1150</xdr:row>
      <xdr:rowOff>123524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FA6E884-97F9-4BF2-8BF2-92561B897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69770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1151</xdr:row>
      <xdr:rowOff>0</xdr:rowOff>
    </xdr:from>
    <xdr:to>
      <xdr:col>36</xdr:col>
      <xdr:colOff>56357</xdr:colOff>
      <xdr:row>1162</xdr:row>
      <xdr:rowOff>152119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E50DB13-3BB1-4E4C-B6E5-00613E23D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07454500"/>
          <a:ext cx="6342857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1188</xdr:row>
      <xdr:rowOff>0</xdr:rowOff>
    </xdr:from>
    <xdr:to>
      <xdr:col>37</xdr:col>
      <xdr:colOff>75405</xdr:colOff>
      <xdr:row>1210</xdr:row>
      <xdr:rowOff>66143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3C0C2FC-15C1-4C7A-B93A-8B5422624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4503000"/>
          <a:ext cx="6361905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1038</xdr:row>
      <xdr:rowOff>0</xdr:rowOff>
    </xdr:from>
    <xdr:to>
      <xdr:col>37</xdr:col>
      <xdr:colOff>46833</xdr:colOff>
      <xdr:row>1050</xdr:row>
      <xdr:rowOff>161619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6E2219C-EF75-430A-967F-0A1AC6E25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3167000"/>
          <a:ext cx="633333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37</xdr:col>
      <xdr:colOff>46833</xdr:colOff>
      <xdr:row>321</xdr:row>
      <xdr:rowOff>171048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2805684-8574-42B4-A971-EA5E05696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8102500"/>
          <a:ext cx="6333333" cy="3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1249</xdr:row>
      <xdr:rowOff>0</xdr:rowOff>
    </xdr:from>
    <xdr:to>
      <xdr:col>37</xdr:col>
      <xdr:colOff>75405</xdr:colOff>
      <xdr:row>1262</xdr:row>
      <xdr:rowOff>47309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9A2FB41-8855-479D-996E-59140A2AC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2600500"/>
          <a:ext cx="636190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1360</xdr:row>
      <xdr:rowOff>0</xdr:rowOff>
    </xdr:from>
    <xdr:to>
      <xdr:col>37</xdr:col>
      <xdr:colOff>75405</xdr:colOff>
      <xdr:row>1405</xdr:row>
      <xdr:rowOff>94167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6A1EF2E-BFF8-4175-A593-019B4174E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6222500"/>
          <a:ext cx="6361905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1372</xdr:row>
      <xdr:rowOff>66675</xdr:rowOff>
    </xdr:from>
    <xdr:to>
      <xdr:col>55</xdr:col>
      <xdr:colOff>65471</xdr:colOff>
      <xdr:row>1413</xdr:row>
      <xdr:rowOff>8556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C7C8897-CB68-41E5-90D7-6CB8705FB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258575175"/>
          <a:ext cx="9628571" cy="7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1446</xdr:row>
      <xdr:rowOff>0</xdr:rowOff>
    </xdr:from>
    <xdr:to>
      <xdr:col>37</xdr:col>
      <xdr:colOff>75405</xdr:colOff>
      <xdr:row>1488</xdr:row>
      <xdr:rowOff>18048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11B66E3-9BD6-46E9-87E6-7DFC0AB03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2605500"/>
          <a:ext cx="6361905" cy="8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1458</xdr:row>
      <xdr:rowOff>85725</xdr:rowOff>
    </xdr:from>
    <xdr:to>
      <xdr:col>53</xdr:col>
      <xdr:colOff>75039</xdr:colOff>
      <xdr:row>1496</xdr:row>
      <xdr:rowOff>94344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53B7138-52CF-4945-831A-83EE7E53F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274977225"/>
          <a:ext cx="9285714" cy="7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1565</xdr:row>
      <xdr:rowOff>0</xdr:rowOff>
    </xdr:from>
    <xdr:to>
      <xdr:col>37</xdr:col>
      <xdr:colOff>65881</xdr:colOff>
      <xdr:row>1607</xdr:row>
      <xdr:rowOff>113286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6D4574-F0F2-4192-A6D8-24C74A1E5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8988500"/>
          <a:ext cx="6352381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1577</xdr:row>
      <xdr:rowOff>76200</xdr:rowOff>
    </xdr:from>
    <xdr:to>
      <xdr:col>52</xdr:col>
      <xdr:colOff>170299</xdr:colOff>
      <xdr:row>1615</xdr:row>
      <xdr:rowOff>132438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7FA949C-9B40-4E91-AC6D-0E74CF8E5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291350700"/>
          <a:ext cx="9209524" cy="7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1263</xdr:row>
      <xdr:rowOff>0</xdr:rowOff>
    </xdr:from>
    <xdr:to>
      <xdr:col>37</xdr:col>
      <xdr:colOff>84929</xdr:colOff>
      <xdr:row>1292</xdr:row>
      <xdr:rowOff>151690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4869DCF-0102-4549-9AD0-6DF1F648D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5267500"/>
          <a:ext cx="6371429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1308</xdr:row>
      <xdr:rowOff>0</xdr:rowOff>
    </xdr:from>
    <xdr:to>
      <xdr:col>37</xdr:col>
      <xdr:colOff>84929</xdr:colOff>
      <xdr:row>1321</xdr:row>
      <xdr:rowOff>56833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4BC9F0D-7E38-4D89-96A4-5984AD930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3840000"/>
          <a:ext cx="6371429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65881</xdr:colOff>
      <xdr:row>1527</xdr:row>
      <xdr:rowOff>171143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FACBD7B-CBFD-44DF-A2C8-1039F4FCD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2130500"/>
          <a:ext cx="6352381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1649</xdr:row>
      <xdr:rowOff>0</xdr:rowOff>
    </xdr:from>
    <xdr:to>
      <xdr:col>37</xdr:col>
      <xdr:colOff>75405</xdr:colOff>
      <xdr:row>1693</xdr:row>
      <xdr:rowOff>179905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C17BA34-1DE9-4B36-B270-D4A55EFC4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5181000"/>
          <a:ext cx="6361905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1717</xdr:row>
      <xdr:rowOff>0</xdr:rowOff>
    </xdr:from>
    <xdr:to>
      <xdr:col>37</xdr:col>
      <xdr:colOff>94452</xdr:colOff>
      <xdr:row>1741</xdr:row>
      <xdr:rowOff>142286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45786DA-D7DB-46B7-ABF8-337D13870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7373000"/>
          <a:ext cx="6380952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1743</xdr:row>
      <xdr:rowOff>0</xdr:rowOff>
    </xdr:from>
    <xdr:to>
      <xdr:col>37</xdr:col>
      <xdr:colOff>103976</xdr:colOff>
      <xdr:row>1761</xdr:row>
      <xdr:rowOff>94809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84CA6097-0926-4972-8CC8-9B2C50C5C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2326000"/>
          <a:ext cx="6390476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1907</xdr:row>
      <xdr:rowOff>0</xdr:rowOff>
    </xdr:from>
    <xdr:to>
      <xdr:col>30</xdr:col>
      <xdr:colOff>170809</xdr:colOff>
      <xdr:row>1916</xdr:row>
      <xdr:rowOff>104548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0B54DDD-7B7E-4E4F-A3B6-8C0EC2D32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804500"/>
          <a:ext cx="5123809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1803</xdr:row>
      <xdr:rowOff>0</xdr:rowOff>
    </xdr:from>
    <xdr:to>
      <xdr:col>37</xdr:col>
      <xdr:colOff>56357</xdr:colOff>
      <xdr:row>1818</xdr:row>
      <xdr:rowOff>37738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C2DE9FEB-E1AE-4018-9ED1-994453A72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34518000"/>
          <a:ext cx="634285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1819</xdr:row>
      <xdr:rowOff>0</xdr:rowOff>
    </xdr:from>
    <xdr:to>
      <xdr:col>37</xdr:col>
      <xdr:colOff>75405</xdr:colOff>
      <xdr:row>1856</xdr:row>
      <xdr:rowOff>141976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403C2BD-B82A-4920-A8FC-54D9C5316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37566000"/>
          <a:ext cx="6361905" cy="7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1861</xdr:row>
      <xdr:rowOff>0</xdr:rowOff>
    </xdr:from>
    <xdr:to>
      <xdr:col>37</xdr:col>
      <xdr:colOff>84929</xdr:colOff>
      <xdr:row>1875</xdr:row>
      <xdr:rowOff>113952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51E165D-7CAF-4E95-ACEB-169909475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5567000"/>
          <a:ext cx="6371429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37</xdr:col>
      <xdr:colOff>65881</xdr:colOff>
      <xdr:row>1077</xdr:row>
      <xdr:rowOff>75667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7816A1F-3FCC-46ED-983F-32BF5E666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8691500"/>
          <a:ext cx="6352381" cy="4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37</xdr:col>
      <xdr:colOff>56357</xdr:colOff>
      <xdr:row>1337</xdr:row>
      <xdr:rowOff>18786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0B006A-9786-4302-8506-DE9943235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2603000"/>
          <a:ext cx="634285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1532</xdr:row>
      <xdr:rowOff>0</xdr:rowOff>
    </xdr:from>
    <xdr:to>
      <xdr:col>37</xdr:col>
      <xdr:colOff>37309</xdr:colOff>
      <xdr:row>1542</xdr:row>
      <xdr:rowOff>28333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CFE13A-C467-4820-AD43-125863EF5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1846000"/>
          <a:ext cx="6323809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162</xdr:row>
      <xdr:rowOff>0</xdr:rowOff>
    </xdr:from>
    <xdr:to>
      <xdr:col>37</xdr:col>
      <xdr:colOff>103976</xdr:colOff>
      <xdr:row>195</xdr:row>
      <xdr:rowOff>161119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20E362-8BFB-437B-A8A3-C7C9AA31F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90476" cy="6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179</xdr:row>
      <xdr:rowOff>66676</xdr:rowOff>
    </xdr:from>
    <xdr:to>
      <xdr:col>69</xdr:col>
      <xdr:colOff>130275</xdr:colOff>
      <xdr:row>206</xdr:row>
      <xdr:rowOff>173843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75DC0BF-3834-4C0C-9CA1-5D14999FD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15116176"/>
          <a:ext cx="12408000" cy="5250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37</xdr:col>
      <xdr:colOff>75405</xdr:colOff>
      <xdr:row>252</xdr:row>
      <xdr:rowOff>132333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195EFE-3926-45F6-95C3-F5EFDF6E4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479000"/>
          <a:ext cx="6361905" cy="8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222</xdr:row>
      <xdr:rowOff>66675</xdr:rowOff>
    </xdr:from>
    <xdr:to>
      <xdr:col>52</xdr:col>
      <xdr:colOff>94113</xdr:colOff>
      <xdr:row>252</xdr:row>
      <xdr:rowOff>123104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C28D45-B325-420F-9CEA-32FAD2C3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24831675"/>
          <a:ext cx="9095238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357</xdr:row>
      <xdr:rowOff>0</xdr:rowOff>
    </xdr:from>
    <xdr:to>
      <xdr:col>23</xdr:col>
      <xdr:colOff>75738</xdr:colOff>
      <xdr:row>365</xdr:row>
      <xdr:rowOff>152190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C5121A6-DF5A-44A1-8A72-7A107D29F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2862500"/>
          <a:ext cx="3695238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37</xdr:col>
      <xdr:colOff>132548</xdr:colOff>
      <xdr:row>320</xdr:row>
      <xdr:rowOff>190167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502B0E-8A06-42BC-9229-7288F0016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9433500"/>
          <a:ext cx="641904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37</xdr:col>
      <xdr:colOff>84929</xdr:colOff>
      <xdr:row>425</xdr:row>
      <xdr:rowOff>56667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7D5803A-31C6-4759-8817-8EDC1ECB1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342500"/>
          <a:ext cx="6371429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37</xdr:col>
      <xdr:colOff>75405</xdr:colOff>
      <xdr:row>569</xdr:row>
      <xdr:rowOff>37619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1F96C0F-2B00-4140-91F6-430FB934E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4010500"/>
          <a:ext cx="6361905" cy="3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72</xdr:col>
      <xdr:colOff>55524</xdr:colOff>
      <xdr:row>464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369BEB-F652-4565-89AA-0E6587685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343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37</xdr:col>
      <xdr:colOff>75405</xdr:colOff>
      <xdr:row>690</xdr:row>
      <xdr:rowOff>122762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4F91B7-DD04-4D7C-8BD3-73646F965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3251000"/>
          <a:ext cx="6361905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28575</xdr:colOff>
      <xdr:row>657</xdr:row>
      <xdr:rowOff>161925</xdr:rowOff>
    </xdr:from>
    <xdr:to>
      <xdr:col>55</xdr:col>
      <xdr:colOff>36884</xdr:colOff>
      <xdr:row>691</xdr:row>
      <xdr:rowOff>170639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C1C5C31-7E68-4464-8A45-183E404DB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105508425"/>
          <a:ext cx="9723809" cy="6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84929</xdr:colOff>
      <xdr:row>509</xdr:row>
      <xdr:rowOff>133048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741BB4D-BE1B-4498-8EAD-1B7E2546D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0868500"/>
          <a:ext cx="637142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37</xdr:col>
      <xdr:colOff>65881</xdr:colOff>
      <xdr:row>603</xdr:row>
      <xdr:rowOff>133048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E222BBE-973E-43EF-9A7F-6B30D0773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4420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37</xdr:col>
      <xdr:colOff>75405</xdr:colOff>
      <xdr:row>617</xdr:row>
      <xdr:rowOff>161643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FA61916-82C5-43A5-A0D7-2E5B44AAF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299500"/>
          <a:ext cx="6361905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714</xdr:row>
      <xdr:rowOff>0</xdr:rowOff>
    </xdr:from>
    <xdr:to>
      <xdr:col>37</xdr:col>
      <xdr:colOff>75405</xdr:colOff>
      <xdr:row>726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01F9B9A-A71E-4893-BBF9-9C4EEB10B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0873500"/>
          <a:ext cx="636190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326</xdr:row>
      <xdr:rowOff>0</xdr:rowOff>
    </xdr:from>
    <xdr:to>
      <xdr:col>37</xdr:col>
      <xdr:colOff>46833</xdr:colOff>
      <xdr:row>336</xdr:row>
      <xdr:rowOff>18810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703DAC-15A3-425F-A5C1-276D24FB8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2103000"/>
          <a:ext cx="6333333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56357</xdr:colOff>
      <xdr:row>524</xdr:row>
      <xdr:rowOff>28333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043F9F-F6F1-4242-BBF8-4A672BC7D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7917000"/>
          <a:ext cx="634285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37</xdr:col>
      <xdr:colOff>56357</xdr:colOff>
      <xdr:row>742</xdr:row>
      <xdr:rowOff>161643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EADD462-8E28-41E5-9F9F-3D35BFA98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9255500"/>
          <a:ext cx="6342857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166</xdr:row>
      <xdr:rowOff>0</xdr:rowOff>
    </xdr:from>
    <xdr:to>
      <xdr:col>37</xdr:col>
      <xdr:colOff>56357</xdr:colOff>
      <xdr:row>194</xdr:row>
      <xdr:rowOff>66000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E251D0-A285-4577-96E8-99F9111BC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20500"/>
          <a:ext cx="6342857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75405</xdr:colOff>
      <xdr:row>332</xdr:row>
      <xdr:rowOff>66262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E8E803-E462-428C-A029-6BB65E6E9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813000"/>
          <a:ext cx="6361905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75405</xdr:colOff>
      <xdr:row>352</xdr:row>
      <xdr:rowOff>190024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17A8DE-2B43-4AE2-A503-322C42162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242000"/>
          <a:ext cx="6361905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340</xdr:row>
      <xdr:rowOff>133350</xdr:rowOff>
    </xdr:from>
    <xdr:to>
      <xdr:col>53</xdr:col>
      <xdr:colOff>151223</xdr:colOff>
      <xdr:row>353</xdr:row>
      <xdr:rowOff>94945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7E47E0-97A6-4E6F-BC83-2E144CA15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675" y="32708850"/>
          <a:ext cx="9419048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37</xdr:col>
      <xdr:colOff>84929</xdr:colOff>
      <xdr:row>84</xdr:row>
      <xdr:rowOff>189952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447BAC-6A46-4DAE-B1EC-92167911D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811000"/>
          <a:ext cx="6371429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65881</xdr:colOff>
      <xdr:row>127</xdr:row>
      <xdr:rowOff>142571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FC4FB43-BBD0-4858-9FB8-B928CA678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1907500"/>
          <a:ext cx="63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75405</xdr:colOff>
      <xdr:row>427</xdr:row>
      <xdr:rowOff>180262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B7DD571-EB4F-46F9-8F01-AE24B2246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579000"/>
          <a:ext cx="6361905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37</xdr:col>
      <xdr:colOff>65881</xdr:colOff>
      <xdr:row>233</xdr:row>
      <xdr:rowOff>75881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F6C31A-A31B-468C-9422-A53256A4F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0005000"/>
          <a:ext cx="6352381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37</xdr:col>
      <xdr:colOff>75405</xdr:colOff>
      <xdr:row>253</xdr:row>
      <xdr:rowOff>104309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F4B92CC-2BCE-4AE9-9AA3-39CE77DED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672000"/>
          <a:ext cx="6361905" cy="3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75405</xdr:colOff>
      <xdr:row>284</xdr:row>
      <xdr:rowOff>66357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96C284A-4C9D-4F41-B265-39E529708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9720500"/>
          <a:ext cx="636190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37</xdr:col>
      <xdr:colOff>84929</xdr:colOff>
      <xdr:row>484</xdr:row>
      <xdr:rowOff>9000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2625935-C2D6-43C0-A589-C33D2F1FE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6106000"/>
          <a:ext cx="6371429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37</xdr:col>
      <xdr:colOff>75405</xdr:colOff>
      <xdr:row>301</xdr:row>
      <xdr:rowOff>113905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7B96882-E942-4398-85A4-959C10A8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387500"/>
          <a:ext cx="6361905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525</xdr:row>
      <xdr:rowOff>0</xdr:rowOff>
    </xdr:from>
    <xdr:to>
      <xdr:col>37</xdr:col>
      <xdr:colOff>46833</xdr:colOff>
      <xdr:row>538</xdr:row>
      <xdr:rowOff>113976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F4DF901-C259-4A2E-881C-CC51B5C5E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8107500"/>
          <a:ext cx="6333333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570</xdr:row>
      <xdr:rowOff>0</xdr:rowOff>
    </xdr:from>
    <xdr:ext cx="6285714" cy="7657143"/>
    <xdr:pic>
      <xdr:nvPicPr>
        <xdr:cNvPr id="17" name="Picture 16">
          <a:extLst>
            <a:ext uri="{FF2B5EF4-FFF2-40B4-BE49-F238E27FC236}">
              <a16:creationId xmlns:a16="http://schemas.microsoft.com/office/drawing/2014/main" id="{9434F655-BC77-4AB5-8ED4-5A867A2EB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39500"/>
          <a:ext cx="6285714" cy="7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613</xdr:row>
      <xdr:rowOff>0</xdr:rowOff>
    </xdr:from>
    <xdr:ext cx="6247619" cy="4314286"/>
    <xdr:pic>
      <xdr:nvPicPr>
        <xdr:cNvPr id="18" name="Picture 17">
          <a:extLst>
            <a:ext uri="{FF2B5EF4-FFF2-40B4-BE49-F238E27FC236}">
              <a16:creationId xmlns:a16="http://schemas.microsoft.com/office/drawing/2014/main" id="{96DA3478-9E82-4D18-8FA1-DB05E99E4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431000"/>
          <a:ext cx="624761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621</xdr:row>
      <xdr:rowOff>38100</xdr:rowOff>
    </xdr:from>
    <xdr:ext cx="9714286" cy="3276190"/>
    <xdr:pic>
      <xdr:nvPicPr>
        <xdr:cNvPr id="19" name="Picture 18">
          <a:extLst>
            <a:ext uri="{FF2B5EF4-FFF2-40B4-BE49-F238E27FC236}">
              <a16:creationId xmlns:a16="http://schemas.microsoft.com/office/drawing/2014/main" id="{FB4A92A0-F339-4AB8-B0E5-BBC834C24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6775" y="20993100"/>
          <a:ext cx="9714286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643</xdr:row>
      <xdr:rowOff>0</xdr:rowOff>
    </xdr:from>
    <xdr:ext cx="6285714" cy="4228571"/>
    <xdr:pic>
      <xdr:nvPicPr>
        <xdr:cNvPr id="20" name="Picture 19">
          <a:extLst>
            <a:ext uri="{FF2B5EF4-FFF2-40B4-BE49-F238E27FC236}">
              <a16:creationId xmlns:a16="http://schemas.microsoft.com/office/drawing/2014/main" id="{94E97448-8242-40F6-A33B-43C432198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5146000"/>
          <a:ext cx="6285714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670</xdr:row>
      <xdr:rowOff>0</xdr:rowOff>
    </xdr:from>
    <xdr:ext cx="6361905" cy="3933333"/>
    <xdr:pic>
      <xdr:nvPicPr>
        <xdr:cNvPr id="21" name="Picture 20">
          <a:extLst>
            <a:ext uri="{FF2B5EF4-FFF2-40B4-BE49-F238E27FC236}">
              <a16:creationId xmlns:a16="http://schemas.microsoft.com/office/drawing/2014/main" id="{2905A50C-75C6-4DF9-A5A3-FEFF7B364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0289500"/>
          <a:ext cx="6361905" cy="39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699</xdr:row>
      <xdr:rowOff>0</xdr:rowOff>
    </xdr:from>
    <xdr:ext cx="6361905" cy="4438095"/>
    <xdr:pic>
      <xdr:nvPicPr>
        <xdr:cNvPr id="22" name="Picture 21">
          <a:extLst>
            <a:ext uri="{FF2B5EF4-FFF2-40B4-BE49-F238E27FC236}">
              <a16:creationId xmlns:a16="http://schemas.microsoft.com/office/drawing/2014/main" id="{16BE4FA5-DB41-406B-A779-6CDD1BEBC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814000"/>
          <a:ext cx="6361905" cy="4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352381" cy="2238095"/>
    <xdr:pic>
      <xdr:nvPicPr>
        <xdr:cNvPr id="23" name="Picture 22">
          <a:extLst>
            <a:ext uri="{FF2B5EF4-FFF2-40B4-BE49-F238E27FC236}">
              <a16:creationId xmlns:a16="http://schemas.microsoft.com/office/drawing/2014/main" id="{ABF233B5-D3F6-4865-9923-56CD0CCAE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386000"/>
          <a:ext cx="6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746</xdr:row>
      <xdr:rowOff>0</xdr:rowOff>
    </xdr:from>
    <xdr:ext cx="6333333" cy="5809524"/>
    <xdr:pic>
      <xdr:nvPicPr>
        <xdr:cNvPr id="24" name="Picture 23">
          <a:extLst>
            <a:ext uri="{FF2B5EF4-FFF2-40B4-BE49-F238E27FC236}">
              <a16:creationId xmlns:a16="http://schemas.microsoft.com/office/drawing/2014/main" id="{2FBF152C-146C-405E-B345-2A18AF4EF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4767500"/>
          <a:ext cx="633333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777</xdr:row>
      <xdr:rowOff>0</xdr:rowOff>
    </xdr:from>
    <xdr:ext cx="6352381" cy="4219048"/>
    <xdr:pic>
      <xdr:nvPicPr>
        <xdr:cNvPr id="25" name="Picture 24">
          <a:extLst>
            <a:ext uri="{FF2B5EF4-FFF2-40B4-BE49-F238E27FC236}">
              <a16:creationId xmlns:a16="http://schemas.microsoft.com/office/drawing/2014/main" id="{05CC3A7E-3E5F-4D50-AD47-FC2E8E52A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0673000"/>
          <a:ext cx="6352381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800</xdr:row>
      <xdr:rowOff>0</xdr:rowOff>
    </xdr:from>
    <xdr:ext cx="6342857" cy="2438095"/>
    <xdr:pic>
      <xdr:nvPicPr>
        <xdr:cNvPr id="26" name="Picture 25">
          <a:extLst>
            <a:ext uri="{FF2B5EF4-FFF2-40B4-BE49-F238E27FC236}">
              <a16:creationId xmlns:a16="http://schemas.microsoft.com/office/drawing/2014/main" id="{5846C651-63EA-46F2-88CD-5D4BE56CB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5054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906</xdr:row>
      <xdr:rowOff>0</xdr:rowOff>
    </xdr:from>
    <xdr:ext cx="6371429" cy="4752381"/>
    <xdr:pic>
      <xdr:nvPicPr>
        <xdr:cNvPr id="27" name="Picture 26">
          <a:extLst>
            <a:ext uri="{FF2B5EF4-FFF2-40B4-BE49-F238E27FC236}">
              <a16:creationId xmlns:a16="http://schemas.microsoft.com/office/drawing/2014/main" id="{AF578313-C0F1-470D-9030-7B21BD255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811000"/>
          <a:ext cx="6371429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342857" cy="2400000"/>
    <xdr:pic>
      <xdr:nvPicPr>
        <xdr:cNvPr id="28" name="Picture 27">
          <a:extLst>
            <a:ext uri="{FF2B5EF4-FFF2-40B4-BE49-F238E27FC236}">
              <a16:creationId xmlns:a16="http://schemas.microsoft.com/office/drawing/2014/main" id="{F306CD64-F72E-41E4-8524-E095F7DD4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813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1007</xdr:row>
      <xdr:rowOff>0</xdr:rowOff>
    </xdr:from>
    <xdr:ext cx="6438095" cy="3523809"/>
    <xdr:pic>
      <xdr:nvPicPr>
        <xdr:cNvPr id="29" name="Picture 28">
          <a:extLst>
            <a:ext uri="{FF2B5EF4-FFF2-40B4-BE49-F238E27FC236}">
              <a16:creationId xmlns:a16="http://schemas.microsoft.com/office/drawing/2014/main" id="{718C9CCE-B2F8-43D7-890F-54AABD03B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051500"/>
          <a:ext cx="6438095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6361905" cy="1752381"/>
    <xdr:pic>
      <xdr:nvPicPr>
        <xdr:cNvPr id="30" name="Picture 29">
          <a:extLst>
            <a:ext uri="{FF2B5EF4-FFF2-40B4-BE49-F238E27FC236}">
              <a16:creationId xmlns:a16="http://schemas.microsoft.com/office/drawing/2014/main" id="{66065EE9-43E2-4926-B516-969BD036D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052000"/>
          <a:ext cx="6361905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1055</xdr:row>
      <xdr:rowOff>0</xdr:rowOff>
    </xdr:from>
    <xdr:to>
      <xdr:col>37</xdr:col>
      <xdr:colOff>56357</xdr:colOff>
      <xdr:row>1067</xdr:row>
      <xdr:rowOff>161619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AA568F6-CBD8-4A4F-9101-594428CA9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0881000"/>
          <a:ext cx="6342857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1102</xdr:row>
      <xdr:rowOff>0</xdr:rowOff>
    </xdr:from>
    <xdr:to>
      <xdr:col>37</xdr:col>
      <xdr:colOff>84929</xdr:colOff>
      <xdr:row>1120</xdr:row>
      <xdr:rowOff>56714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D07A8BD-D789-41D6-AB6C-CC6B617EA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9834500"/>
          <a:ext cx="6371429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818</xdr:row>
      <xdr:rowOff>0</xdr:rowOff>
    </xdr:from>
    <xdr:to>
      <xdr:col>37</xdr:col>
      <xdr:colOff>75405</xdr:colOff>
      <xdr:row>863</xdr:row>
      <xdr:rowOff>132262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3D7F971-E371-4DAC-ACDB-1ED097EEE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3924000"/>
          <a:ext cx="636190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75405</xdr:colOff>
      <xdr:row>1144</xdr:row>
      <xdr:rowOff>180524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95DA4F9-1540-4D9A-BD4F-4126A337B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09740500"/>
          <a:ext cx="6361905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1134</xdr:row>
      <xdr:rowOff>28575</xdr:rowOff>
    </xdr:from>
    <xdr:to>
      <xdr:col>53</xdr:col>
      <xdr:colOff>151230</xdr:colOff>
      <xdr:row>1144</xdr:row>
      <xdr:rowOff>161670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CB6BD17-D4CD-4ABF-A235-C17BBAF7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211293075"/>
          <a:ext cx="9361905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37</xdr:col>
      <xdr:colOff>75405</xdr:colOff>
      <xdr:row>1173</xdr:row>
      <xdr:rowOff>142214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2180EA3-36D8-46C5-A9B6-71EB412EA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3550500"/>
          <a:ext cx="6361905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37</xdr:col>
      <xdr:colOff>65881</xdr:colOff>
      <xdr:row>878</xdr:row>
      <xdr:rowOff>56809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92408DE-CD5D-4B12-9BC4-850D73C85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2687000"/>
          <a:ext cx="6352381" cy="27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1217</xdr:row>
      <xdr:rowOff>0</xdr:rowOff>
    </xdr:from>
    <xdr:to>
      <xdr:col>37</xdr:col>
      <xdr:colOff>65881</xdr:colOff>
      <xdr:row>1241</xdr:row>
      <xdr:rowOff>151809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0711B98-CF8B-4235-A176-ABE58B6E0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4790000"/>
          <a:ext cx="6352381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37</xdr:col>
      <xdr:colOff>94452</xdr:colOff>
      <xdr:row>1189</xdr:row>
      <xdr:rowOff>123476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FB2CD59D-55EE-443B-9C46-A42961226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1932500"/>
          <a:ext cx="6380952" cy="27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1280</xdr:row>
      <xdr:rowOff>0</xdr:rowOff>
    </xdr:from>
    <xdr:to>
      <xdr:col>37</xdr:col>
      <xdr:colOff>56357</xdr:colOff>
      <xdr:row>1293</xdr:row>
      <xdr:rowOff>94929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EFA6CEF-BE83-420E-BD54-EE096ADDE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41935000"/>
          <a:ext cx="634285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1072</xdr:row>
      <xdr:rowOff>0</xdr:rowOff>
    </xdr:from>
    <xdr:to>
      <xdr:col>37</xdr:col>
      <xdr:colOff>84929</xdr:colOff>
      <xdr:row>1082</xdr:row>
      <xdr:rowOff>37857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D62D3B-2685-4343-8402-8A496EBA9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4216000"/>
          <a:ext cx="6371429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37</xdr:col>
      <xdr:colOff>46833</xdr:colOff>
      <xdr:row>142</xdr:row>
      <xdr:rowOff>9286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BEBD71C-CA45-46C8-8C49-7E02736A9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5146000"/>
          <a:ext cx="6333333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27</xdr:col>
      <xdr:colOff>142309</xdr:colOff>
      <xdr:row>62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C306B1-6561-4849-B8BC-A8AEEA3D8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4523809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</xdr:row>
      <xdr:rowOff>0</xdr:rowOff>
    </xdr:from>
    <xdr:to>
      <xdr:col>37</xdr:col>
      <xdr:colOff>75405</xdr:colOff>
      <xdr:row>116</xdr:row>
      <xdr:rowOff>142381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5648AD-542D-46A6-86A8-C72B46D3E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288000"/>
          <a:ext cx="636190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37</xdr:col>
      <xdr:colOff>84929</xdr:colOff>
      <xdr:row>186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2FB144-DE71-4D55-9B89-40D1415EE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147000"/>
          <a:ext cx="637142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37</xdr:col>
      <xdr:colOff>123024</xdr:colOff>
      <xdr:row>270</xdr:row>
      <xdr:rowOff>46548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2A7DFDA-4CFA-414D-B043-A1BF371D9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529000"/>
          <a:ext cx="6409524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237</xdr:row>
      <xdr:rowOff>38100</xdr:rowOff>
    </xdr:from>
    <xdr:to>
      <xdr:col>52</xdr:col>
      <xdr:colOff>103636</xdr:colOff>
      <xdr:row>276</xdr:row>
      <xdr:rowOff>18124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5C9303B-79BA-489E-8C8B-6364A5995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5350" y="43853100"/>
          <a:ext cx="9114286" cy="7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56357</xdr:colOff>
      <xdr:row>301</xdr:row>
      <xdr:rowOff>104452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B0D5809-30F8-45A0-93D4-2FCAEA4A4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911500"/>
          <a:ext cx="63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329</xdr:row>
      <xdr:rowOff>0</xdr:rowOff>
    </xdr:from>
    <xdr:ext cx="6342857" cy="8219048"/>
    <xdr:pic>
      <xdr:nvPicPr>
        <xdr:cNvPr id="10" name="Picture 9">
          <a:extLst>
            <a:ext uri="{FF2B5EF4-FFF2-40B4-BE49-F238E27FC236}">
              <a16:creationId xmlns:a16="http://schemas.microsoft.com/office/drawing/2014/main" id="{6A034B28-508E-49A3-8F30-AA380B717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811000"/>
          <a:ext cx="6342857" cy="8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388</xdr:row>
      <xdr:rowOff>0</xdr:rowOff>
    </xdr:from>
    <xdr:ext cx="6371429" cy="3466667"/>
    <xdr:pic>
      <xdr:nvPicPr>
        <xdr:cNvPr id="11" name="Picture 10">
          <a:extLst>
            <a:ext uri="{FF2B5EF4-FFF2-40B4-BE49-F238E27FC236}">
              <a16:creationId xmlns:a16="http://schemas.microsoft.com/office/drawing/2014/main" id="{42418539-AA07-4778-81C8-1EE7411F6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3050500"/>
          <a:ext cx="637142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429</xdr:row>
      <xdr:rowOff>0</xdr:rowOff>
    </xdr:from>
    <xdr:to>
      <xdr:col>37</xdr:col>
      <xdr:colOff>56357</xdr:colOff>
      <xdr:row>450</xdr:row>
      <xdr:rowOff>28071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341A116-F3B8-4EE5-ABEE-CF5D4AAFC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0772000"/>
          <a:ext cx="634285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37</xdr:col>
      <xdr:colOff>56357</xdr:colOff>
      <xdr:row>512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93389CE-1F1F-43ED-9765-B9AB5EA32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4297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75405</xdr:colOff>
      <xdr:row>548</xdr:row>
      <xdr:rowOff>180143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1680FE4-BFF6-4740-9A3C-D13AD2407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6964500"/>
          <a:ext cx="6361905" cy="66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65881</xdr:colOff>
      <xdr:row>560</xdr:row>
      <xdr:rowOff>28333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4EAF26-17D3-45FF-A0A7-9273576F9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3822500"/>
          <a:ext cx="6352381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37</xdr:col>
      <xdr:colOff>94452</xdr:colOff>
      <xdr:row>573</xdr:row>
      <xdr:rowOff>133048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20488D5-537C-47A7-8129-F93C87D59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918000"/>
          <a:ext cx="6380952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37</xdr:col>
      <xdr:colOff>65881</xdr:colOff>
      <xdr:row>587</xdr:row>
      <xdr:rowOff>180667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A6B4BD6-13BA-4E21-A612-3DAC1934B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585000"/>
          <a:ext cx="6352381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557</xdr:row>
      <xdr:rowOff>104775</xdr:rowOff>
    </xdr:from>
    <xdr:to>
      <xdr:col>72</xdr:col>
      <xdr:colOff>27781</xdr:colOff>
      <xdr:row>570</xdr:row>
      <xdr:rowOff>94942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0E87E54-AA95-425F-AC55-E5248AC89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91400" y="105260775"/>
          <a:ext cx="6352381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61905" cy="4028571"/>
    <xdr:pic>
      <xdr:nvPicPr>
        <xdr:cNvPr id="2" name="Picture 1">
          <a:extLst>
            <a:ext uri="{FF2B5EF4-FFF2-40B4-BE49-F238E27FC236}">
              <a16:creationId xmlns:a16="http://schemas.microsoft.com/office/drawing/2014/main" id="{F24ED7E8-BB3A-4228-85DC-B8717549E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5824000"/>
          <a:ext cx="6361905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171450</xdr:colOff>
      <xdr:row>79</xdr:row>
      <xdr:rowOff>95250</xdr:rowOff>
    </xdr:from>
    <xdr:ext cx="10990476" cy="5000000"/>
    <xdr:pic>
      <xdr:nvPicPr>
        <xdr:cNvPr id="3" name="Picture 2">
          <a:extLst>
            <a:ext uri="{FF2B5EF4-FFF2-40B4-BE49-F238E27FC236}">
              <a16:creationId xmlns:a16="http://schemas.microsoft.com/office/drawing/2014/main" id="{9C8FC1EF-2692-46C6-819A-40E16233B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2950" y="119157750"/>
          <a:ext cx="1099047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361905" cy="7266667"/>
    <xdr:pic>
      <xdr:nvPicPr>
        <xdr:cNvPr id="4" name="Picture 3">
          <a:extLst>
            <a:ext uri="{FF2B5EF4-FFF2-40B4-BE49-F238E27FC236}">
              <a16:creationId xmlns:a16="http://schemas.microsoft.com/office/drawing/2014/main" id="{D4EF01AA-4E2B-4E8E-91D7-6C5D91998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7444500"/>
          <a:ext cx="6361905" cy="7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371429" cy="2409524"/>
    <xdr:pic>
      <xdr:nvPicPr>
        <xdr:cNvPr id="5" name="Picture 4">
          <a:extLst>
            <a:ext uri="{FF2B5EF4-FFF2-40B4-BE49-F238E27FC236}">
              <a16:creationId xmlns:a16="http://schemas.microsoft.com/office/drawing/2014/main" id="{78004C32-77D2-4138-A8F3-18BD22245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48740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175</xdr:row>
      <xdr:rowOff>0</xdr:rowOff>
    </xdr:from>
    <xdr:ext cx="6361905" cy="2409524"/>
    <xdr:pic>
      <xdr:nvPicPr>
        <xdr:cNvPr id="6" name="Picture 5">
          <a:extLst>
            <a:ext uri="{FF2B5EF4-FFF2-40B4-BE49-F238E27FC236}">
              <a16:creationId xmlns:a16="http://schemas.microsoft.com/office/drawing/2014/main" id="{B6302A98-1A5D-41AE-AE52-94B6AB053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7350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188</xdr:row>
      <xdr:rowOff>0</xdr:rowOff>
    </xdr:from>
    <xdr:ext cx="6352381" cy="3342857"/>
    <xdr:pic>
      <xdr:nvPicPr>
        <xdr:cNvPr id="7" name="Picture 6">
          <a:extLst>
            <a:ext uri="{FF2B5EF4-FFF2-40B4-BE49-F238E27FC236}">
              <a16:creationId xmlns:a16="http://schemas.microsoft.com/office/drawing/2014/main" id="{CA143989-5EDA-475D-8F2B-80C792A84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9827000"/>
          <a:ext cx="6352381" cy="33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40</xdr:col>
      <xdr:colOff>161925</xdr:colOff>
      <xdr:row>107</xdr:row>
      <xdr:rowOff>9525</xdr:rowOff>
    </xdr:from>
    <xdr:ext cx="15895238" cy="3695238"/>
    <xdr:pic>
      <xdr:nvPicPr>
        <xdr:cNvPr id="8" name="Picture 7">
          <a:extLst>
            <a:ext uri="{FF2B5EF4-FFF2-40B4-BE49-F238E27FC236}">
              <a16:creationId xmlns:a16="http://schemas.microsoft.com/office/drawing/2014/main" id="{B88B02F9-C0AE-45C4-84C6-8071E48A5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81925" y="124406025"/>
          <a:ext cx="15895238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206</xdr:row>
      <xdr:rowOff>0</xdr:rowOff>
    </xdr:from>
    <xdr:ext cx="6352381" cy="5685714"/>
    <xdr:pic>
      <xdr:nvPicPr>
        <xdr:cNvPr id="9" name="Picture 8">
          <a:extLst>
            <a:ext uri="{FF2B5EF4-FFF2-40B4-BE49-F238E27FC236}">
              <a16:creationId xmlns:a16="http://schemas.microsoft.com/office/drawing/2014/main" id="{ECBFC28D-6E20-44BA-B286-0E6E355D6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3256000"/>
          <a:ext cx="6352381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237</xdr:row>
      <xdr:rowOff>0</xdr:rowOff>
    </xdr:from>
    <xdr:ext cx="6352381" cy="3695238"/>
    <xdr:pic>
      <xdr:nvPicPr>
        <xdr:cNvPr id="10" name="Picture 9">
          <a:extLst>
            <a:ext uri="{FF2B5EF4-FFF2-40B4-BE49-F238E27FC236}">
              <a16:creationId xmlns:a16="http://schemas.microsoft.com/office/drawing/2014/main" id="{DFA1F39C-F38E-4751-B667-E03B06F7F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9161500"/>
          <a:ext cx="6352381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367</xdr:row>
      <xdr:rowOff>0</xdr:rowOff>
    </xdr:from>
    <xdr:ext cx="6352381" cy="7352381"/>
    <xdr:pic>
      <xdr:nvPicPr>
        <xdr:cNvPr id="11" name="Picture 10">
          <a:extLst>
            <a:ext uri="{FF2B5EF4-FFF2-40B4-BE49-F238E27FC236}">
              <a16:creationId xmlns:a16="http://schemas.microsoft.com/office/drawing/2014/main" id="{94AF93A1-A675-4E54-80E9-3C11756BF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43827500"/>
          <a:ext cx="6352381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505</xdr:row>
      <xdr:rowOff>0</xdr:rowOff>
    </xdr:from>
    <xdr:to>
      <xdr:col>37</xdr:col>
      <xdr:colOff>75405</xdr:colOff>
      <xdr:row>550</xdr:row>
      <xdr:rowOff>103690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2F4F2A8-9363-4224-9486-383E38071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2961500"/>
          <a:ext cx="6361905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516</xdr:row>
      <xdr:rowOff>161925</xdr:rowOff>
    </xdr:from>
    <xdr:to>
      <xdr:col>54</xdr:col>
      <xdr:colOff>151199</xdr:colOff>
      <xdr:row>555</xdr:row>
      <xdr:rowOff>84806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D95033-851C-4CCC-B316-88144C02A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8675" y="75218925"/>
          <a:ext cx="9609524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37</xdr:col>
      <xdr:colOff>46833</xdr:colOff>
      <xdr:row>277</xdr:row>
      <xdr:rowOff>85333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FCDB16-C1DE-4F7E-801F-C35415094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9720500"/>
          <a:ext cx="6333333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37</xdr:col>
      <xdr:colOff>65881</xdr:colOff>
      <xdr:row>593</xdr:row>
      <xdr:rowOff>56833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F849C5D-44C0-4996-BBDA-CB872143C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7249000"/>
          <a:ext cx="6352381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37</xdr:col>
      <xdr:colOff>65881</xdr:colOff>
      <xdr:row>298</xdr:row>
      <xdr:rowOff>190000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73AFA7-21CA-4EFA-A649-18881A434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2959000"/>
          <a:ext cx="6352381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323</xdr:row>
      <xdr:rowOff>0</xdr:rowOff>
    </xdr:from>
    <xdr:to>
      <xdr:col>37</xdr:col>
      <xdr:colOff>65881</xdr:colOff>
      <xdr:row>336</xdr:row>
      <xdr:rowOff>104452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BAB7C26-3D48-4959-BC29-C72557D08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1531500"/>
          <a:ext cx="6352381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37</xdr:col>
      <xdr:colOff>65881</xdr:colOff>
      <xdr:row>673</xdr:row>
      <xdr:rowOff>180381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D157017-0338-4A87-89FE-7B985109B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7632500"/>
          <a:ext cx="635238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65881</xdr:colOff>
      <xdr:row>431</xdr:row>
      <xdr:rowOff>94809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65EAE0E-2118-44E4-B962-89E800ABE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78676500"/>
          <a:ext cx="6352381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677</xdr:row>
      <xdr:rowOff>0</xdr:rowOff>
    </xdr:from>
    <xdr:to>
      <xdr:col>37</xdr:col>
      <xdr:colOff>65881</xdr:colOff>
      <xdr:row>687</xdr:row>
      <xdr:rowOff>18810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1E055F9-EB1F-4C56-9735-654701138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2966500"/>
          <a:ext cx="63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854</xdr:row>
      <xdr:rowOff>0</xdr:rowOff>
    </xdr:from>
    <xdr:to>
      <xdr:col>37</xdr:col>
      <xdr:colOff>94452</xdr:colOff>
      <xdr:row>884</xdr:row>
      <xdr:rowOff>180238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76796CD-D4F2-48F9-A1F4-F325390C3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0205500"/>
          <a:ext cx="6380952" cy="5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29</xdr:col>
      <xdr:colOff>66675</xdr:colOff>
      <xdr:row>373</xdr:row>
      <xdr:rowOff>0</xdr:rowOff>
    </xdr:from>
    <xdr:to>
      <xdr:col>103</xdr:col>
      <xdr:colOff>49675</xdr:colOff>
      <xdr:row>414</xdr:row>
      <xdr:rowOff>109500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49097B2-E7DC-4FD3-8F49-05601EB95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591175" y="71056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37</xdr:col>
      <xdr:colOff>46833</xdr:colOff>
      <xdr:row>471</xdr:row>
      <xdr:rowOff>142571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DF3C430-45B5-4095-93D8-DA23AB8B7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7439500"/>
          <a:ext cx="633333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64</xdr:col>
      <xdr:colOff>27143</xdr:colOff>
      <xdr:row>979</xdr:row>
      <xdr:rowOff>8643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625D40D-47F0-430E-B34B-C98318A0A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3256000"/>
          <a:ext cx="11457143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103976</xdr:colOff>
      <xdr:row>698</xdr:row>
      <xdr:rowOff>180714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0337C9B-366B-4A4A-ADB8-00C7E83DC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27063500"/>
          <a:ext cx="6390476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700</xdr:row>
      <xdr:rowOff>0</xdr:rowOff>
    </xdr:from>
    <xdr:to>
      <xdr:col>37</xdr:col>
      <xdr:colOff>46833</xdr:colOff>
      <xdr:row>709</xdr:row>
      <xdr:rowOff>47405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4ED4BA3-E7C8-4A4C-97B4-F88C1DC55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9349500"/>
          <a:ext cx="63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37</xdr:col>
      <xdr:colOff>75405</xdr:colOff>
      <xdr:row>723</xdr:row>
      <xdr:rowOff>161595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7CE97EA-C24D-4C62-8F8A-54B7D2189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31254500"/>
          <a:ext cx="6361905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1011</xdr:row>
      <xdr:rowOff>0</xdr:rowOff>
    </xdr:from>
    <xdr:to>
      <xdr:col>37</xdr:col>
      <xdr:colOff>37309</xdr:colOff>
      <xdr:row>1031</xdr:row>
      <xdr:rowOff>18571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5BF381E-DB55-4AAE-91F3-B59F6A19D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6878000"/>
          <a:ext cx="6323809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37</xdr:col>
      <xdr:colOff>56357</xdr:colOff>
      <xdr:row>1051</xdr:row>
      <xdr:rowOff>75786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397DF96-A87A-47AB-BF32-5A1CB3AA4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1831000"/>
          <a:ext cx="6342857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1042</xdr:row>
      <xdr:rowOff>19050</xdr:rowOff>
    </xdr:from>
    <xdr:to>
      <xdr:col>54</xdr:col>
      <xdr:colOff>27393</xdr:colOff>
      <xdr:row>1050</xdr:row>
      <xdr:rowOff>123621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FB6A3B8-AE60-47D4-88E0-DD69A0539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57250" y="173374050"/>
          <a:ext cx="9457143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1056</xdr:row>
      <xdr:rowOff>0</xdr:rowOff>
    </xdr:from>
    <xdr:to>
      <xdr:col>67</xdr:col>
      <xdr:colOff>27595</xdr:colOff>
      <xdr:row>1057</xdr:row>
      <xdr:rowOff>180929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FA3A9CE-1226-41B2-AAF6-95832EBD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953000" y="175450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37</xdr:col>
      <xdr:colOff>56357</xdr:colOff>
      <xdr:row>1081</xdr:row>
      <xdr:rowOff>85238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2712D0E-BEB1-4766-A403-8F576DDFF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6403000"/>
          <a:ext cx="6342857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1111</xdr:row>
      <xdr:rowOff>0</xdr:rowOff>
    </xdr:from>
    <xdr:to>
      <xdr:col>46</xdr:col>
      <xdr:colOff>122809</xdr:colOff>
      <xdr:row>1115</xdr:row>
      <xdr:rowOff>123714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5E27040-194F-4158-B099-1C4759F07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81927500"/>
          <a:ext cx="8123809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1150</xdr:row>
      <xdr:rowOff>0</xdr:rowOff>
    </xdr:from>
    <xdr:to>
      <xdr:col>37</xdr:col>
      <xdr:colOff>56357</xdr:colOff>
      <xdr:row>1182</xdr:row>
      <xdr:rowOff>113524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4386B1E-D41D-4BD9-9C4B-A4B07E93F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9357000"/>
          <a:ext cx="6342857" cy="6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1165</xdr:row>
      <xdr:rowOff>142875</xdr:rowOff>
    </xdr:from>
    <xdr:to>
      <xdr:col>63</xdr:col>
      <xdr:colOff>182125</xdr:colOff>
      <xdr:row>1176</xdr:row>
      <xdr:rowOff>71375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2C244C8-D894-419E-9672-2DAC12ED1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09625" y="192357375"/>
          <a:ext cx="11374000" cy="202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1347</xdr:row>
      <xdr:rowOff>0</xdr:rowOff>
    </xdr:from>
    <xdr:to>
      <xdr:col>37</xdr:col>
      <xdr:colOff>56357</xdr:colOff>
      <xdr:row>1386</xdr:row>
      <xdr:rowOff>160976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E8E2862-F2E5-40E5-B44B-3495826B4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4787500"/>
          <a:ext cx="6342857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103976</xdr:colOff>
      <xdr:row>630</xdr:row>
      <xdr:rowOff>65809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BF90338-6D7A-43B5-8300-9BFFD0358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15252500"/>
          <a:ext cx="6390476" cy="6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84929</xdr:colOff>
      <xdr:row>483</xdr:row>
      <xdr:rowOff>190214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8A69F05-F1E2-4F6A-B3D5-CD9778405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89916000"/>
          <a:ext cx="6371429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37</xdr:col>
      <xdr:colOff>56357</xdr:colOff>
      <xdr:row>348</xdr:row>
      <xdr:rowOff>180690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657806B-363F-40CB-8107-C9FBB58E1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64198500"/>
          <a:ext cx="6342857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760</xdr:row>
      <xdr:rowOff>0</xdr:rowOff>
    </xdr:from>
    <xdr:to>
      <xdr:col>37</xdr:col>
      <xdr:colOff>46833</xdr:colOff>
      <xdr:row>772</xdr:row>
      <xdr:rowOff>114000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D0DC01A-04A9-43FF-B30C-C432C549D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447800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1411</xdr:row>
      <xdr:rowOff>0</xdr:rowOff>
    </xdr:from>
    <xdr:to>
      <xdr:col>37</xdr:col>
      <xdr:colOff>75405</xdr:colOff>
      <xdr:row>1423</xdr:row>
      <xdr:rowOff>142571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A1A94A8-F69F-4919-84BF-616EE147D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6695000"/>
          <a:ext cx="636190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37</xdr:col>
      <xdr:colOff>113500</xdr:colOff>
      <xdr:row>791</xdr:row>
      <xdr:rowOff>161476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A556FAF-8108-40EE-BF6C-185183B39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47256500"/>
          <a:ext cx="6400000" cy="3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37</xdr:col>
      <xdr:colOff>84929</xdr:colOff>
      <xdr:row>824</xdr:row>
      <xdr:rowOff>37357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D27A8A1-4D5C-4601-B4D6-1D636C746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51066500"/>
          <a:ext cx="6371429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1236</xdr:row>
      <xdr:rowOff>0</xdr:rowOff>
    </xdr:from>
    <xdr:to>
      <xdr:col>37</xdr:col>
      <xdr:colOff>27786</xdr:colOff>
      <xdr:row>1249</xdr:row>
      <xdr:rowOff>171119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6D0E8E3F-D50D-4B3F-AC8F-360A1E948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25742500"/>
          <a:ext cx="6314286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37</xdr:col>
      <xdr:colOff>56357</xdr:colOff>
      <xdr:row>835</xdr:row>
      <xdr:rowOff>47381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6D9EE20-C0EB-42E6-BE61-0558BD25E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57162500"/>
          <a:ext cx="6342857" cy="1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37</xdr:col>
      <xdr:colOff>84929</xdr:colOff>
      <xdr:row>1099</xdr:row>
      <xdr:rowOff>56738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155AD10-4547-4770-BD6A-D4C867CCA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00406000"/>
          <a:ext cx="6371429" cy="3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37</xdr:col>
      <xdr:colOff>84929</xdr:colOff>
      <xdr:row>925</xdr:row>
      <xdr:rowOff>75881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1E8A6BA2-2E18-43D9-8DA6-33395190B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73736000"/>
          <a:ext cx="637142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52381" cy="4733333"/>
    <xdr:pic>
      <xdr:nvPicPr>
        <xdr:cNvPr id="2" name="Picture 1">
          <a:extLst>
            <a:ext uri="{FF2B5EF4-FFF2-40B4-BE49-F238E27FC236}">
              <a16:creationId xmlns:a16="http://schemas.microsoft.com/office/drawing/2014/main" id="{1D938DF4-6E4C-4D44-8852-589736712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6796500"/>
          <a:ext cx="6352381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234</xdr:row>
      <xdr:rowOff>0</xdr:rowOff>
    </xdr:from>
    <xdr:ext cx="6342857" cy="4171429"/>
    <xdr:pic>
      <xdr:nvPicPr>
        <xdr:cNvPr id="3" name="Picture 2">
          <a:extLst>
            <a:ext uri="{FF2B5EF4-FFF2-40B4-BE49-F238E27FC236}">
              <a16:creationId xmlns:a16="http://schemas.microsoft.com/office/drawing/2014/main" id="{BE1B334D-5C8C-4823-800F-38EB53679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9844500"/>
          <a:ext cx="6342857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432</xdr:row>
      <xdr:rowOff>0</xdr:rowOff>
    </xdr:from>
    <xdr:to>
      <xdr:col>37</xdr:col>
      <xdr:colOff>56357</xdr:colOff>
      <xdr:row>477</xdr:row>
      <xdr:rowOff>141786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7A0B97-0D3F-4DE2-A548-91D51D280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385500"/>
          <a:ext cx="6342857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441</xdr:row>
      <xdr:rowOff>142875</xdr:rowOff>
    </xdr:from>
    <xdr:to>
      <xdr:col>54</xdr:col>
      <xdr:colOff>179774</xdr:colOff>
      <xdr:row>480</xdr:row>
      <xdr:rowOff>103851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AF9E2B5-9568-42A5-9218-1276A69AE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" y="38242875"/>
          <a:ext cx="9609524" cy="7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544</xdr:row>
      <xdr:rowOff>0</xdr:rowOff>
    </xdr:from>
    <xdr:to>
      <xdr:col>37</xdr:col>
      <xdr:colOff>84929</xdr:colOff>
      <xdr:row>589</xdr:row>
      <xdr:rowOff>103690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2B1E784-98C2-4739-8AEA-FCE00F81C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387500"/>
          <a:ext cx="6371429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876</xdr:row>
      <xdr:rowOff>0</xdr:rowOff>
    </xdr:from>
    <xdr:to>
      <xdr:col>37</xdr:col>
      <xdr:colOff>65881</xdr:colOff>
      <xdr:row>921</xdr:row>
      <xdr:rowOff>122738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0CC12B8-437C-42EF-B648-1135076D2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8486000"/>
          <a:ext cx="6352381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65881</xdr:colOff>
      <xdr:row>1146</xdr:row>
      <xdr:rowOff>8976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C40A13-453A-46DA-8287-A6713FB1E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1823500"/>
          <a:ext cx="6352381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1018</xdr:row>
      <xdr:rowOff>0</xdr:rowOff>
    </xdr:from>
    <xdr:to>
      <xdr:col>37</xdr:col>
      <xdr:colOff>46833</xdr:colOff>
      <xdr:row>1033</xdr:row>
      <xdr:rowOff>104405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B3BE41A-7419-459B-86E9-FAE6D45F2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0490000"/>
          <a:ext cx="633333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37</xdr:col>
      <xdr:colOff>46833</xdr:colOff>
      <xdr:row>635</xdr:row>
      <xdr:rowOff>85357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5A6FAE7-3A59-42B5-9BBD-08F002949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6865500"/>
          <a:ext cx="633333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1171</xdr:row>
      <xdr:rowOff>0</xdr:rowOff>
    </xdr:from>
    <xdr:to>
      <xdr:col>37</xdr:col>
      <xdr:colOff>65881</xdr:colOff>
      <xdr:row>1183</xdr:row>
      <xdr:rowOff>142571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464AEAF-9D40-4610-9030-C7A78A17B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5826500"/>
          <a:ext cx="63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37</xdr:col>
      <xdr:colOff>75405</xdr:colOff>
      <xdr:row>664</xdr:row>
      <xdr:rowOff>142190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C3B0330-A34C-4724-B20D-DA6C4C3BB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582000"/>
          <a:ext cx="6361905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644</xdr:row>
      <xdr:rowOff>28575</xdr:rowOff>
    </xdr:from>
    <xdr:to>
      <xdr:col>48</xdr:col>
      <xdr:colOff>18014</xdr:colOff>
      <xdr:row>667</xdr:row>
      <xdr:rowOff>75646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D5D2984-D3ED-44F4-A097-35DC92808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6300" y="86134575"/>
          <a:ext cx="8285714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37</xdr:col>
      <xdr:colOff>56357</xdr:colOff>
      <xdr:row>1056</xdr:row>
      <xdr:rowOff>151857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09231F-87B8-4862-B0F8-A70B2576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6588500"/>
          <a:ext cx="6342857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1042</xdr:row>
      <xdr:rowOff>47625</xdr:rowOff>
    </xdr:from>
    <xdr:to>
      <xdr:col>44</xdr:col>
      <xdr:colOff>189543</xdr:colOff>
      <xdr:row>1057</xdr:row>
      <xdr:rowOff>56792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0699B7C-98E3-40F1-AF8A-BF7E4F005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138160125"/>
          <a:ext cx="7657143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1216</xdr:row>
      <xdr:rowOff>0</xdr:rowOff>
    </xdr:from>
    <xdr:to>
      <xdr:col>37</xdr:col>
      <xdr:colOff>65881</xdr:colOff>
      <xdr:row>1253</xdr:row>
      <xdr:rowOff>113405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3EC1D16-98C5-466C-8E9F-143F4D6D2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67449500"/>
          <a:ext cx="6352381" cy="7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38100</xdr:colOff>
      <xdr:row>1227</xdr:row>
      <xdr:rowOff>9525</xdr:rowOff>
    </xdr:from>
    <xdr:to>
      <xdr:col>87</xdr:col>
      <xdr:colOff>5600</xdr:colOff>
      <xdr:row>1254</xdr:row>
      <xdr:rowOff>146025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CD49143-7428-4810-BF7F-659D26847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67100" y="169554525"/>
          <a:ext cx="13112000" cy="52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1256</xdr:row>
      <xdr:rowOff>0</xdr:rowOff>
    </xdr:from>
    <xdr:to>
      <xdr:col>37</xdr:col>
      <xdr:colOff>56357</xdr:colOff>
      <xdr:row>1271</xdr:row>
      <xdr:rowOff>104405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F90B824-782A-44C4-B20E-F0F3FDBE4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5069500"/>
          <a:ext cx="634285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37</xdr:col>
      <xdr:colOff>75405</xdr:colOff>
      <xdr:row>1196</xdr:row>
      <xdr:rowOff>142595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6445336-5EBF-4A22-B8C7-DA0915347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1544000"/>
          <a:ext cx="6361905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46833</xdr:colOff>
      <xdr:row>148</xdr:row>
      <xdr:rowOff>114000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31BEC46-63C0-4174-99F0-7533130C2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59080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37</xdr:col>
      <xdr:colOff>75405</xdr:colOff>
      <xdr:row>756</xdr:row>
      <xdr:rowOff>37309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DB35545-6462-4173-9EA7-FC7D10776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1155500"/>
          <a:ext cx="6361905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37</xdr:col>
      <xdr:colOff>65881</xdr:colOff>
      <xdr:row>767</xdr:row>
      <xdr:rowOff>133095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805555A-37B3-4E4B-A549-3D8A99FEA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7632500"/>
          <a:ext cx="6352381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768</xdr:row>
      <xdr:rowOff>0</xdr:rowOff>
    </xdr:from>
    <xdr:to>
      <xdr:col>37</xdr:col>
      <xdr:colOff>65881</xdr:colOff>
      <xdr:row>813</xdr:row>
      <xdr:rowOff>94167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B0E2E18-5737-46E6-850B-1400F5E90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9728000"/>
          <a:ext cx="6352381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1058</xdr:row>
      <xdr:rowOff>0</xdr:rowOff>
    </xdr:from>
    <xdr:to>
      <xdr:col>37</xdr:col>
      <xdr:colOff>56357</xdr:colOff>
      <xdr:row>1102</xdr:row>
      <xdr:rowOff>160857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807FE15-AEF2-415F-9401-35A1A5560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4973000"/>
          <a:ext cx="6342857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37</xdr:col>
      <xdr:colOff>56357</xdr:colOff>
      <xdr:row>1292</xdr:row>
      <xdr:rowOff>123333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4B399A-7B1F-4864-B4BF-318C4F3D8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5740000"/>
          <a:ext cx="634285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1281</xdr:row>
      <xdr:rowOff>9525</xdr:rowOff>
    </xdr:from>
    <xdr:to>
      <xdr:col>48</xdr:col>
      <xdr:colOff>65632</xdr:colOff>
      <xdr:row>1290</xdr:row>
      <xdr:rowOff>152168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8FEEBF2-0D28-438D-B615-24247F4CE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207464025"/>
          <a:ext cx="834285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1303</xdr:row>
      <xdr:rowOff>0</xdr:rowOff>
    </xdr:from>
    <xdr:to>
      <xdr:col>37</xdr:col>
      <xdr:colOff>56357</xdr:colOff>
      <xdr:row>1328</xdr:row>
      <xdr:rowOff>180357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3A96561-82D8-4A4B-97E3-497E0955B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1645500"/>
          <a:ext cx="6342857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37</xdr:col>
      <xdr:colOff>56357</xdr:colOff>
      <xdr:row>304</xdr:row>
      <xdr:rowOff>161619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1D23722-4FAB-4B2D-832A-B63F65F0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5720000"/>
          <a:ext cx="6342857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1396</xdr:row>
      <xdr:rowOff>0</xdr:rowOff>
    </xdr:from>
    <xdr:to>
      <xdr:col>37</xdr:col>
      <xdr:colOff>37309</xdr:colOff>
      <xdr:row>1441</xdr:row>
      <xdr:rowOff>141786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431888C-06D0-4BD4-B058-1DB6092B5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30886000"/>
          <a:ext cx="6323809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1444</xdr:row>
      <xdr:rowOff>0</xdr:rowOff>
    </xdr:from>
    <xdr:to>
      <xdr:col>37</xdr:col>
      <xdr:colOff>56357</xdr:colOff>
      <xdr:row>1459</xdr:row>
      <xdr:rowOff>75833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A6D3479-4BAA-49D0-9762-DB77A31A3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40030000"/>
          <a:ext cx="634285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65881</xdr:colOff>
      <xdr:row>165</xdr:row>
      <xdr:rowOff>113905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CCD2B85-6C3C-44EA-9168-A1951DCDA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8384500"/>
          <a:ext cx="6352381" cy="3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37</xdr:col>
      <xdr:colOff>84929</xdr:colOff>
      <xdr:row>201</xdr:row>
      <xdr:rowOff>85405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7BB6828-9B72-44C4-B9F1-A85912F2C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5814000"/>
          <a:ext cx="637142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1330</xdr:row>
      <xdr:rowOff>0</xdr:rowOff>
    </xdr:from>
    <xdr:to>
      <xdr:col>37</xdr:col>
      <xdr:colOff>65881</xdr:colOff>
      <xdr:row>1349</xdr:row>
      <xdr:rowOff>123357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48DA12B-15EA-4401-91D4-F783D77F2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6410500"/>
          <a:ext cx="6352381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38100</xdr:colOff>
      <xdr:row>1338</xdr:row>
      <xdr:rowOff>123825</xdr:rowOff>
    </xdr:from>
    <xdr:to>
      <xdr:col>42</xdr:col>
      <xdr:colOff>161171</xdr:colOff>
      <xdr:row>1348</xdr:row>
      <xdr:rowOff>114063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539CADE-38EF-48EB-85C7-A30329FEE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33600" y="238058325"/>
          <a:ext cx="6028571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1350</xdr:row>
      <xdr:rowOff>0</xdr:rowOff>
    </xdr:from>
    <xdr:to>
      <xdr:col>37</xdr:col>
      <xdr:colOff>37309</xdr:colOff>
      <xdr:row>1378</xdr:row>
      <xdr:rowOff>18381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DA0883F-9259-4D1A-9446-F31BF0586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40220500"/>
          <a:ext cx="6323809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1460</xdr:row>
      <xdr:rowOff>0</xdr:rowOff>
    </xdr:from>
    <xdr:to>
      <xdr:col>37</xdr:col>
      <xdr:colOff>65881</xdr:colOff>
      <xdr:row>1486</xdr:row>
      <xdr:rowOff>47000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F3E4824-74DA-45F3-868E-1F7779A40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61175500"/>
          <a:ext cx="6352381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1468</xdr:row>
      <xdr:rowOff>38100</xdr:rowOff>
    </xdr:from>
    <xdr:to>
      <xdr:col>48</xdr:col>
      <xdr:colOff>141827</xdr:colOff>
      <xdr:row>1487</xdr:row>
      <xdr:rowOff>113838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72769BB-6EDC-4C2F-96CB-164E6CF6B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04875" y="262737600"/>
          <a:ext cx="8380952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37</xdr:col>
      <xdr:colOff>94452</xdr:colOff>
      <xdr:row>214</xdr:row>
      <xdr:rowOff>133048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34E3FC0-8733-4B0B-BAE7-23F75D556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38481000"/>
          <a:ext cx="6380952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56357</xdr:colOff>
      <xdr:row>318</xdr:row>
      <xdr:rowOff>161619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BCB4279-503E-4138-99B0-DB11D763A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8293000"/>
          <a:ext cx="634285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1697</xdr:row>
      <xdr:rowOff>0</xdr:rowOff>
    </xdr:from>
    <xdr:to>
      <xdr:col>37</xdr:col>
      <xdr:colOff>75405</xdr:colOff>
      <xdr:row>1741</xdr:row>
      <xdr:rowOff>132286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1803443-D27F-4EA8-BE70-36FF5D895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83273500"/>
          <a:ext cx="6361905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1744</xdr:row>
      <xdr:rowOff>0</xdr:rowOff>
    </xdr:from>
    <xdr:to>
      <xdr:col>37</xdr:col>
      <xdr:colOff>56357</xdr:colOff>
      <xdr:row>1770</xdr:row>
      <xdr:rowOff>113667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5070C83-53AA-46FA-83D5-C7374B165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95846500"/>
          <a:ext cx="6342857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1753</xdr:row>
      <xdr:rowOff>0</xdr:rowOff>
    </xdr:from>
    <xdr:to>
      <xdr:col>48</xdr:col>
      <xdr:colOff>75156</xdr:colOff>
      <xdr:row>1772</xdr:row>
      <xdr:rowOff>56690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8E30D7F-E219-47AE-97BA-D3ED03517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66775" y="297561000"/>
          <a:ext cx="8352381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1801</xdr:row>
      <xdr:rowOff>0</xdr:rowOff>
    </xdr:from>
    <xdr:to>
      <xdr:col>37</xdr:col>
      <xdr:colOff>65881</xdr:colOff>
      <xdr:row>1846</xdr:row>
      <xdr:rowOff>132262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C29E6D6-8692-4ECB-A294-B28BE6464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09562500"/>
          <a:ext cx="635238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1554</xdr:row>
      <xdr:rowOff>0</xdr:rowOff>
    </xdr:from>
    <xdr:to>
      <xdr:col>37</xdr:col>
      <xdr:colOff>94452</xdr:colOff>
      <xdr:row>1599</xdr:row>
      <xdr:rowOff>17976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B2822096-3A44-456B-B220-1F836F80E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0606500"/>
          <a:ext cx="6380952" cy="8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1991</xdr:row>
      <xdr:rowOff>0</xdr:rowOff>
    </xdr:from>
    <xdr:to>
      <xdr:col>37</xdr:col>
      <xdr:colOff>75405</xdr:colOff>
      <xdr:row>2011</xdr:row>
      <xdr:rowOff>190000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62E2018-9412-45BA-8FDE-D335DD0FF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39852000"/>
          <a:ext cx="6361905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1848</xdr:row>
      <xdr:rowOff>0</xdr:rowOff>
    </xdr:from>
    <xdr:to>
      <xdr:col>37</xdr:col>
      <xdr:colOff>65881</xdr:colOff>
      <xdr:row>1871</xdr:row>
      <xdr:rowOff>28024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A5076F3F-71CA-440E-BDCA-841DB3C4B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36613500"/>
          <a:ext cx="6352381" cy="4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1896</xdr:row>
      <xdr:rowOff>0</xdr:rowOff>
    </xdr:from>
    <xdr:to>
      <xdr:col>37</xdr:col>
      <xdr:colOff>27786</xdr:colOff>
      <xdr:row>1912</xdr:row>
      <xdr:rowOff>123429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2D0B84A-218E-4B5F-80CD-8877660B6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45757500"/>
          <a:ext cx="6314286" cy="3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37</xdr:col>
      <xdr:colOff>94452</xdr:colOff>
      <xdr:row>523</xdr:row>
      <xdr:rowOff>94929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71E5FE87-5E7A-4FFD-A4EF-CD926639C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87058500"/>
          <a:ext cx="6380952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1913</xdr:row>
      <xdr:rowOff>0</xdr:rowOff>
    </xdr:from>
    <xdr:to>
      <xdr:col>37</xdr:col>
      <xdr:colOff>84929</xdr:colOff>
      <xdr:row>1932</xdr:row>
      <xdr:rowOff>104309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2F11A009-570F-4D71-8B34-F3847A331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54330000"/>
          <a:ext cx="6371429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57150</xdr:colOff>
      <xdr:row>1921</xdr:row>
      <xdr:rowOff>85725</xdr:rowOff>
    </xdr:from>
    <xdr:to>
      <xdr:col>55</xdr:col>
      <xdr:colOff>55959</xdr:colOff>
      <xdr:row>1932</xdr:row>
      <xdr:rowOff>37844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170B0FF1-DA4C-43DF-B151-337C75B90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09650" y="355939725"/>
          <a:ext cx="9523809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1933</xdr:row>
      <xdr:rowOff>0</xdr:rowOff>
    </xdr:from>
    <xdr:to>
      <xdr:col>37</xdr:col>
      <xdr:colOff>56357</xdr:colOff>
      <xdr:row>1977</xdr:row>
      <xdr:rowOff>65619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696F1DA-C232-4AC6-8264-0A8FDAA67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58140000"/>
          <a:ext cx="6342857" cy="8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2044</xdr:row>
      <xdr:rowOff>0</xdr:rowOff>
    </xdr:from>
    <xdr:to>
      <xdr:col>37</xdr:col>
      <xdr:colOff>56357</xdr:colOff>
      <xdr:row>2060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02B360A-0F0A-4304-8BEB-8088A6C8E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81381000"/>
          <a:ext cx="634285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33333" cy="5314286"/>
    <xdr:pic>
      <xdr:nvPicPr>
        <xdr:cNvPr id="2" name="Picture 1">
          <a:extLst>
            <a:ext uri="{FF2B5EF4-FFF2-40B4-BE49-F238E27FC236}">
              <a16:creationId xmlns:a16="http://schemas.microsoft.com/office/drawing/2014/main" id="{74DFEC0B-E492-4B35-95BF-88EBA5703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4008000"/>
          <a:ext cx="6333333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</xdr:row>
      <xdr:rowOff>0</xdr:rowOff>
    </xdr:from>
    <xdr:ext cx="6361905" cy="4923809"/>
    <xdr:pic>
      <xdr:nvPicPr>
        <xdr:cNvPr id="3" name="Picture 2">
          <a:extLst>
            <a:ext uri="{FF2B5EF4-FFF2-40B4-BE49-F238E27FC236}">
              <a16:creationId xmlns:a16="http://schemas.microsoft.com/office/drawing/2014/main" id="{13DC350C-EDA2-4806-AB07-F2C239C49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08991000"/>
          <a:ext cx="6361905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</xdr:row>
      <xdr:rowOff>0</xdr:rowOff>
    </xdr:from>
    <xdr:ext cx="6333333" cy="2323809"/>
    <xdr:pic>
      <xdr:nvPicPr>
        <xdr:cNvPr id="4" name="Picture 3">
          <a:extLst>
            <a:ext uri="{FF2B5EF4-FFF2-40B4-BE49-F238E27FC236}">
              <a16:creationId xmlns:a16="http://schemas.microsoft.com/office/drawing/2014/main" id="{1602CCB0-7CB5-41EF-850D-68417E19C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4134500"/>
          <a:ext cx="6333333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198</xdr:row>
      <xdr:rowOff>0</xdr:rowOff>
    </xdr:from>
    <xdr:ext cx="6352381" cy="2247619"/>
    <xdr:pic>
      <xdr:nvPicPr>
        <xdr:cNvPr id="5" name="Picture 4">
          <a:extLst>
            <a:ext uri="{FF2B5EF4-FFF2-40B4-BE49-F238E27FC236}">
              <a16:creationId xmlns:a16="http://schemas.microsoft.com/office/drawing/2014/main" id="{2C98145A-0337-4640-BE6B-FDA6F4A64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6611000"/>
          <a:ext cx="6352381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125</xdr:row>
      <xdr:rowOff>0</xdr:rowOff>
    </xdr:from>
    <xdr:to>
      <xdr:col>37</xdr:col>
      <xdr:colOff>37309</xdr:colOff>
      <xdr:row>137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3D7BC77-6072-48C2-88FF-51EA7CB5D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8125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37</xdr:col>
      <xdr:colOff>65881</xdr:colOff>
      <xdr:row>252</xdr:row>
      <xdr:rowOff>114000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FC543DD-9060-4481-B093-70A0BE7BE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5720000"/>
          <a:ext cx="6352381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376</xdr:row>
      <xdr:rowOff>0</xdr:rowOff>
    </xdr:from>
    <xdr:ext cx="6247619" cy="6923809"/>
    <xdr:pic>
      <xdr:nvPicPr>
        <xdr:cNvPr id="10" name="Picture 9">
          <a:extLst>
            <a:ext uri="{FF2B5EF4-FFF2-40B4-BE49-F238E27FC236}">
              <a16:creationId xmlns:a16="http://schemas.microsoft.com/office/drawing/2014/main" id="{B3358CF6-7BDA-411F-A88C-469DB3047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4008000"/>
          <a:ext cx="6247619" cy="6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415</xdr:row>
      <xdr:rowOff>0</xdr:rowOff>
    </xdr:from>
    <xdr:ext cx="6257143" cy="1723810"/>
    <xdr:pic>
      <xdr:nvPicPr>
        <xdr:cNvPr id="11" name="Picture 10">
          <a:extLst>
            <a:ext uri="{FF2B5EF4-FFF2-40B4-BE49-F238E27FC236}">
              <a16:creationId xmlns:a16="http://schemas.microsoft.com/office/drawing/2014/main" id="{C43302AC-B93B-4A15-9E38-E9B51373A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1437500"/>
          <a:ext cx="6257143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429</xdr:row>
      <xdr:rowOff>0</xdr:rowOff>
    </xdr:from>
    <xdr:ext cx="6352381" cy="2276190"/>
    <xdr:pic>
      <xdr:nvPicPr>
        <xdr:cNvPr id="12" name="Picture 11">
          <a:extLst>
            <a:ext uri="{FF2B5EF4-FFF2-40B4-BE49-F238E27FC236}">
              <a16:creationId xmlns:a16="http://schemas.microsoft.com/office/drawing/2014/main" id="{3A3A7036-0815-4352-AEA9-740E2406F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4104500"/>
          <a:ext cx="6352381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448</xdr:row>
      <xdr:rowOff>0</xdr:rowOff>
    </xdr:from>
    <xdr:ext cx="6361905" cy="5733333"/>
    <xdr:pic>
      <xdr:nvPicPr>
        <xdr:cNvPr id="13" name="Picture 12">
          <a:extLst>
            <a:ext uri="{FF2B5EF4-FFF2-40B4-BE49-F238E27FC236}">
              <a16:creationId xmlns:a16="http://schemas.microsoft.com/office/drawing/2014/main" id="{78CDA1DC-8BC2-45D4-BDCB-43869DCE8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7724000"/>
          <a:ext cx="6361905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479</xdr:row>
      <xdr:rowOff>0</xdr:rowOff>
    </xdr:from>
    <xdr:ext cx="6361905" cy="4685714"/>
    <xdr:pic>
      <xdr:nvPicPr>
        <xdr:cNvPr id="14" name="Picture 13">
          <a:extLst>
            <a:ext uri="{FF2B5EF4-FFF2-40B4-BE49-F238E27FC236}">
              <a16:creationId xmlns:a16="http://schemas.microsoft.com/office/drawing/2014/main" id="{EFE289B8-EDD0-4AFD-8AF4-09AF51BCE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61905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504</xdr:row>
      <xdr:rowOff>0</xdr:rowOff>
    </xdr:from>
    <xdr:ext cx="6380952" cy="6276190"/>
    <xdr:pic>
      <xdr:nvPicPr>
        <xdr:cNvPr id="15" name="Picture 14">
          <a:extLst>
            <a:ext uri="{FF2B5EF4-FFF2-40B4-BE49-F238E27FC236}">
              <a16:creationId xmlns:a16="http://schemas.microsoft.com/office/drawing/2014/main" id="{60EF510B-F85C-4C33-96BA-1F3BADF36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392000"/>
          <a:ext cx="6380952" cy="62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540</xdr:row>
      <xdr:rowOff>0</xdr:rowOff>
    </xdr:from>
    <xdr:ext cx="6342857" cy="3457143"/>
    <xdr:pic>
      <xdr:nvPicPr>
        <xdr:cNvPr id="16" name="Picture 15">
          <a:extLst>
            <a:ext uri="{FF2B5EF4-FFF2-40B4-BE49-F238E27FC236}">
              <a16:creationId xmlns:a16="http://schemas.microsoft.com/office/drawing/2014/main" id="{95F383C0-662D-421D-A138-1C9F44C17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5250000"/>
          <a:ext cx="6342857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559</xdr:row>
      <xdr:rowOff>0</xdr:rowOff>
    </xdr:from>
    <xdr:ext cx="6323809" cy="2457143"/>
    <xdr:pic>
      <xdr:nvPicPr>
        <xdr:cNvPr id="17" name="Picture 16">
          <a:extLst>
            <a:ext uri="{FF2B5EF4-FFF2-40B4-BE49-F238E27FC236}">
              <a16:creationId xmlns:a16="http://schemas.microsoft.com/office/drawing/2014/main" id="{46D75A93-F8AB-4A45-A96E-FDD68ADE5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8869500"/>
          <a:ext cx="6323809" cy="2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573</xdr:row>
      <xdr:rowOff>0</xdr:rowOff>
    </xdr:from>
    <xdr:ext cx="6342857" cy="2057143"/>
    <xdr:pic>
      <xdr:nvPicPr>
        <xdr:cNvPr id="18" name="Picture 17">
          <a:extLst>
            <a:ext uri="{FF2B5EF4-FFF2-40B4-BE49-F238E27FC236}">
              <a16:creationId xmlns:a16="http://schemas.microsoft.com/office/drawing/2014/main" id="{4248BC9A-A1A2-4AF5-BDF5-848B391C9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1536500"/>
          <a:ext cx="6342857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585</xdr:row>
      <xdr:rowOff>0</xdr:rowOff>
    </xdr:from>
    <xdr:ext cx="6361905" cy="2800000"/>
    <xdr:pic>
      <xdr:nvPicPr>
        <xdr:cNvPr id="19" name="Picture 18">
          <a:extLst>
            <a:ext uri="{FF2B5EF4-FFF2-40B4-BE49-F238E27FC236}">
              <a16:creationId xmlns:a16="http://schemas.microsoft.com/office/drawing/2014/main" id="{5453E108-02B2-4A37-A46D-DF537764E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3822500"/>
          <a:ext cx="6361905" cy="2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601</xdr:row>
      <xdr:rowOff>0</xdr:rowOff>
    </xdr:from>
    <xdr:ext cx="6342857" cy="2428571"/>
    <xdr:pic>
      <xdr:nvPicPr>
        <xdr:cNvPr id="20" name="Picture 19">
          <a:extLst>
            <a:ext uri="{FF2B5EF4-FFF2-40B4-BE49-F238E27FC236}">
              <a16:creationId xmlns:a16="http://schemas.microsoft.com/office/drawing/2014/main" id="{11801000-0E3F-4ED2-99F3-5B2D78F6F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6870500"/>
          <a:ext cx="634285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615</xdr:row>
      <xdr:rowOff>0</xdr:rowOff>
    </xdr:from>
    <xdr:ext cx="6342857" cy="2590476"/>
    <xdr:pic>
      <xdr:nvPicPr>
        <xdr:cNvPr id="21" name="Picture 20">
          <a:extLst>
            <a:ext uri="{FF2B5EF4-FFF2-40B4-BE49-F238E27FC236}">
              <a16:creationId xmlns:a16="http://schemas.microsoft.com/office/drawing/2014/main" id="{901AC2D2-9B4B-4DB0-BEB5-DF353B707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9537500"/>
          <a:ext cx="634285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654</xdr:row>
      <xdr:rowOff>0</xdr:rowOff>
    </xdr:from>
    <xdr:to>
      <xdr:col>37</xdr:col>
      <xdr:colOff>56357</xdr:colOff>
      <xdr:row>693</xdr:row>
      <xdr:rowOff>8595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9FDF305-A4A6-4FB0-8E62-F2BF9F94C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4587000"/>
          <a:ext cx="6342857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694</xdr:row>
      <xdr:rowOff>0</xdr:rowOff>
    </xdr:from>
    <xdr:to>
      <xdr:col>37</xdr:col>
      <xdr:colOff>56357</xdr:colOff>
      <xdr:row>707</xdr:row>
      <xdr:rowOff>123500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6E64DDE-68D3-49CD-BCD8-022D56AC5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2207000"/>
          <a:ext cx="6342857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726</xdr:row>
      <xdr:rowOff>0</xdr:rowOff>
    </xdr:from>
    <xdr:to>
      <xdr:col>37</xdr:col>
      <xdr:colOff>56357</xdr:colOff>
      <xdr:row>747</xdr:row>
      <xdr:rowOff>28071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8BB2733-165A-4F47-99FF-CE9135CD0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303000"/>
          <a:ext cx="634285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75405</xdr:colOff>
      <xdr:row>769</xdr:row>
      <xdr:rowOff>66214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9B336A7-A8D6-47A3-85ED-E8F008F69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2875000"/>
          <a:ext cx="636190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799</xdr:row>
      <xdr:rowOff>0</xdr:rowOff>
    </xdr:from>
    <xdr:to>
      <xdr:col>37</xdr:col>
      <xdr:colOff>56357</xdr:colOff>
      <xdr:row>811</xdr:row>
      <xdr:rowOff>152095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09FE24A-2A71-4B9F-889A-5E2E0F094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2209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37</xdr:col>
      <xdr:colOff>84929</xdr:colOff>
      <xdr:row>825</xdr:row>
      <xdr:rowOff>152095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9497AD5-113D-469B-B68B-68D973BD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54876500"/>
          <a:ext cx="6371429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65881</xdr:colOff>
      <xdr:row>86</xdr:row>
      <xdr:rowOff>161333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4C5153-821E-4520-9888-6B45091FD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52381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37</xdr:col>
      <xdr:colOff>75405</xdr:colOff>
      <xdr:row>157</xdr:row>
      <xdr:rowOff>161619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DE5F93-4870-4E6F-84B6-501F9D85A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622500"/>
          <a:ext cx="636190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75405</xdr:colOff>
      <xdr:row>193</xdr:row>
      <xdr:rowOff>151571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7B1348-E7C2-410D-B337-F14F1E14E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289500"/>
          <a:ext cx="6361905" cy="6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37</xdr:col>
      <xdr:colOff>94452</xdr:colOff>
      <xdr:row>242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927A09-3389-479A-A2AD-8A6E8D46C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624500"/>
          <a:ext cx="63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308</xdr:row>
      <xdr:rowOff>0</xdr:rowOff>
    </xdr:from>
    <xdr:ext cx="13009524" cy="7619048"/>
    <xdr:pic>
      <xdr:nvPicPr>
        <xdr:cNvPr id="6" name="Picture 5">
          <a:extLst>
            <a:ext uri="{FF2B5EF4-FFF2-40B4-BE49-F238E27FC236}">
              <a16:creationId xmlns:a16="http://schemas.microsoft.com/office/drawing/2014/main" id="{67851429-238E-4B21-A05E-4D46C270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90550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279</xdr:row>
      <xdr:rowOff>0</xdr:rowOff>
    </xdr:from>
    <xdr:ext cx="6361905" cy="4952381"/>
    <xdr:pic>
      <xdr:nvPicPr>
        <xdr:cNvPr id="7" name="Picture 6">
          <a:extLst>
            <a:ext uri="{FF2B5EF4-FFF2-40B4-BE49-F238E27FC236}">
              <a16:creationId xmlns:a16="http://schemas.microsoft.com/office/drawing/2014/main" id="{DC5D9DDA-B25D-4E6D-AF31-73521A337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530500"/>
          <a:ext cx="6361905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377</xdr:row>
      <xdr:rowOff>0</xdr:rowOff>
    </xdr:from>
    <xdr:to>
      <xdr:col>37</xdr:col>
      <xdr:colOff>84929</xdr:colOff>
      <xdr:row>397</xdr:row>
      <xdr:rowOff>151905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5B898B5-B022-4745-BBFD-6D7267DC0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1818500"/>
          <a:ext cx="6371429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37</xdr:col>
      <xdr:colOff>65881</xdr:colOff>
      <xdr:row>413</xdr:row>
      <xdr:rowOff>56905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D0B2580-7692-4E3D-835F-56B90CC95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6771500"/>
          <a:ext cx="6352381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37</xdr:col>
      <xdr:colOff>56357</xdr:colOff>
      <xdr:row>435</xdr:row>
      <xdr:rowOff>161452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59AEE34-45E4-4C48-AE3C-672D3F097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248000"/>
          <a:ext cx="634285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37</xdr:col>
      <xdr:colOff>46833</xdr:colOff>
      <xdr:row>485</xdr:row>
      <xdr:rowOff>142571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9BA0186-88A4-420C-9E16-B2C1BBAAE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0106500"/>
          <a:ext cx="633333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513</xdr:row>
      <xdr:rowOff>0</xdr:rowOff>
    </xdr:from>
    <xdr:to>
      <xdr:col>37</xdr:col>
      <xdr:colOff>65881</xdr:colOff>
      <xdr:row>536</xdr:row>
      <xdr:rowOff>161357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AFE8C9-E9AE-49DC-A3E7-C3826D7E5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7726500"/>
          <a:ext cx="6352381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56357</xdr:colOff>
      <xdr:row>586</xdr:row>
      <xdr:rowOff>37857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C98FEB2-909E-424C-84A1-ECF5E7ECF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1500" y="109728000"/>
          <a:ext cx="6342857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37</xdr:col>
      <xdr:colOff>84929</xdr:colOff>
      <xdr:row>601</xdr:row>
      <xdr:rowOff>113952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BB86D1-682C-4033-92A3-43148F947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1823500"/>
          <a:ext cx="6371429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602</xdr:row>
      <xdr:rowOff>0</xdr:rowOff>
    </xdr:from>
    <xdr:to>
      <xdr:col>37</xdr:col>
      <xdr:colOff>65881</xdr:colOff>
      <xdr:row>618</xdr:row>
      <xdr:rowOff>75809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3FECCE3-5E38-43C9-BBA6-32755F056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4681000"/>
          <a:ext cx="6352381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37</xdr:col>
      <xdr:colOff>75405</xdr:colOff>
      <xdr:row>637</xdr:row>
      <xdr:rowOff>28143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AB3214-0449-4B1F-93F1-D49AC1C85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7919500"/>
          <a:ext cx="6361905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682</xdr:row>
      <xdr:rowOff>0</xdr:rowOff>
    </xdr:from>
    <xdr:to>
      <xdr:col>39</xdr:col>
      <xdr:colOff>180119</xdr:colOff>
      <xdr:row>685</xdr:row>
      <xdr:rowOff>171357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22A1DC3-A3F3-4354-97F2-84AADD22C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7444500"/>
          <a:ext cx="6847619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638</xdr:row>
      <xdr:rowOff>0</xdr:rowOff>
    </xdr:from>
    <xdr:to>
      <xdr:col>37</xdr:col>
      <xdr:colOff>65881</xdr:colOff>
      <xdr:row>651</xdr:row>
      <xdr:rowOff>123500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43C80BE-FC89-44B0-8D0E-67CBD0571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1539000"/>
          <a:ext cx="6352381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37</xdr:col>
      <xdr:colOff>84929</xdr:colOff>
      <xdr:row>663</xdr:row>
      <xdr:rowOff>161643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35E5C5C-385C-4478-81EF-561664642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4206000"/>
          <a:ext cx="6371429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735</xdr:row>
      <xdr:rowOff>0</xdr:rowOff>
    </xdr:from>
    <xdr:to>
      <xdr:col>37</xdr:col>
      <xdr:colOff>65881</xdr:colOff>
      <xdr:row>762</xdr:row>
      <xdr:rowOff>161262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80A433C-1CFF-42DD-9907-850271383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9542500"/>
          <a:ext cx="6352381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56357</xdr:colOff>
      <xdr:row>805</xdr:row>
      <xdr:rowOff>85000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A2F0B54-E2D3-452F-85F5-DFB3B7937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7162500"/>
          <a:ext cx="6342857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80952" cy="5438095"/>
    <xdr:pic>
      <xdr:nvPicPr>
        <xdr:cNvPr id="2" name="Picture 1">
          <a:extLst>
            <a:ext uri="{FF2B5EF4-FFF2-40B4-BE49-F238E27FC236}">
              <a16:creationId xmlns:a16="http://schemas.microsoft.com/office/drawing/2014/main" id="{9F6CF7B6-DC66-480F-BDEA-B5D360E8B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160000"/>
          <a:ext cx="6380952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</xdr:row>
      <xdr:rowOff>0</xdr:rowOff>
    </xdr:from>
    <xdr:ext cx="6314286" cy="3819048"/>
    <xdr:pic>
      <xdr:nvPicPr>
        <xdr:cNvPr id="3" name="Picture 2">
          <a:extLst>
            <a:ext uri="{FF2B5EF4-FFF2-40B4-BE49-F238E27FC236}">
              <a16:creationId xmlns:a16="http://schemas.microsoft.com/office/drawing/2014/main" id="{D77893AE-2F50-4FBE-9194-ABC7988D9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7449500"/>
          <a:ext cx="6314286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3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4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7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8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9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9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5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5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57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59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61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65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67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7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DE9E-11D2-4002-B9D5-EA180E527A82}">
  <sheetPr codeName="Sheet2"/>
  <dimension ref="B2:EO1668"/>
  <sheetViews>
    <sheetView topLeftCell="A1040" workbookViewId="0">
      <selection activeCell="D1082" sqref="D1082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935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304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936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937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938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1013</v>
      </c>
    </row>
    <row r="56" spans="2:4" x14ac:dyDescent="0.25">
      <c r="D56" s="59" t="s">
        <v>303</v>
      </c>
    </row>
    <row r="58" spans="2:4" x14ac:dyDescent="0.25">
      <c r="D58" s="47" t="s">
        <v>36</v>
      </c>
    </row>
    <row r="59" spans="2:4" x14ac:dyDescent="0.25">
      <c r="D59" s="54" t="s">
        <v>1019</v>
      </c>
    </row>
    <row r="61" spans="2:4" x14ac:dyDescent="0.25">
      <c r="D61" s="47" t="s">
        <v>1010</v>
      </c>
    </row>
    <row r="103" spans="4:4" x14ac:dyDescent="0.25">
      <c r="D103" s="47" t="s">
        <v>316</v>
      </c>
    </row>
    <row r="104" spans="4:4" x14ac:dyDescent="0.25">
      <c r="D104" s="51" t="s">
        <v>1018</v>
      </c>
    </row>
    <row r="106" spans="4:4" x14ac:dyDescent="0.25">
      <c r="D106" s="51" t="s">
        <v>935</v>
      </c>
    </row>
    <row r="108" spans="4:4" x14ac:dyDescent="0.25">
      <c r="D108" s="47" t="s">
        <v>1020</v>
      </c>
    </row>
    <row r="125" spans="4:4" x14ac:dyDescent="0.25">
      <c r="D125" s="51" t="s">
        <v>1145</v>
      </c>
    </row>
    <row r="127" spans="4:4" x14ac:dyDescent="0.25">
      <c r="D127" s="47" t="s">
        <v>1020</v>
      </c>
    </row>
    <row r="161" spans="2:4" x14ac:dyDescent="0.25">
      <c r="B161" s="50">
        <v>0</v>
      </c>
      <c r="D161" s="51" t="s">
        <v>999</v>
      </c>
    </row>
    <row r="162" spans="2:4" x14ac:dyDescent="0.25">
      <c r="D162" s="59" t="s">
        <v>304</v>
      </c>
    </row>
    <row r="164" spans="2:4" x14ac:dyDescent="0.25">
      <c r="D164" s="47" t="s">
        <v>996</v>
      </c>
    </row>
    <row r="196" spans="4:48" x14ac:dyDescent="0.25">
      <c r="D196" s="47" t="s">
        <v>1000</v>
      </c>
    </row>
    <row r="198" spans="4:48" x14ac:dyDescent="0.25">
      <c r="AM198" s="47" t="s">
        <v>560</v>
      </c>
      <c r="AV198" s="47" t="s">
        <v>1001</v>
      </c>
    </row>
    <row r="199" spans="4:48" x14ac:dyDescent="0.25">
      <c r="AM199" s="47" t="s">
        <v>579</v>
      </c>
      <c r="AV199" s="47" t="s">
        <v>1001</v>
      </c>
    </row>
    <row r="200" spans="4:48" x14ac:dyDescent="0.25">
      <c r="AM200" s="47" t="s">
        <v>1002</v>
      </c>
      <c r="AV200" s="47" t="s">
        <v>1001</v>
      </c>
    </row>
    <row r="201" spans="4:48" x14ac:dyDescent="0.25">
      <c r="AM201" s="47" t="s">
        <v>1003</v>
      </c>
      <c r="AV201" s="47" t="s">
        <v>1001</v>
      </c>
    </row>
    <row r="202" spans="4:48" x14ac:dyDescent="0.25">
      <c r="AM202" s="47" t="s">
        <v>1004</v>
      </c>
      <c r="AV202" s="47" t="s">
        <v>1001</v>
      </c>
    </row>
    <row r="228" spans="4:58" x14ac:dyDescent="0.25">
      <c r="D228" s="47" t="s">
        <v>1005</v>
      </c>
      <c r="M228" s="47" t="s">
        <v>1006</v>
      </c>
    </row>
    <row r="230" spans="4:58" x14ac:dyDescent="0.25">
      <c r="D230" s="96" t="s">
        <v>539</v>
      </c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G230" s="96" t="s">
        <v>537</v>
      </c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  <c r="AX230" s="94"/>
      <c r="AY230" s="94"/>
      <c r="AZ230" s="94"/>
      <c r="BA230" s="94"/>
      <c r="BB230" s="94"/>
      <c r="BC230" s="94"/>
      <c r="BD230" s="94"/>
      <c r="BE230" s="94"/>
      <c r="BF230" s="94"/>
    </row>
    <row r="231" spans="4:58" x14ac:dyDescent="0.25">
      <c r="D231" s="72" t="s">
        <v>953</v>
      </c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  <c r="AG231" s="72" t="s">
        <v>954</v>
      </c>
      <c r="AH231" s="73"/>
      <c r="AI231" s="73"/>
      <c r="AJ231" s="73"/>
      <c r="AK231" s="73"/>
      <c r="AL231" s="73"/>
      <c r="AM231" s="73"/>
      <c r="AN231" s="73"/>
      <c r="AO231" s="73"/>
      <c r="AP231" s="73"/>
      <c r="AQ231" s="73"/>
      <c r="AR231" s="73"/>
      <c r="AS231" s="73"/>
      <c r="AT231" s="73"/>
      <c r="AU231" s="73"/>
      <c r="AV231" s="73"/>
      <c r="AW231" s="73"/>
      <c r="AX231" s="73"/>
      <c r="AY231" s="73"/>
      <c r="AZ231" s="73"/>
      <c r="BA231" s="73"/>
      <c r="BB231" s="73"/>
      <c r="BC231" s="73"/>
      <c r="BD231" s="73"/>
      <c r="BE231" s="73"/>
      <c r="BF231" s="73"/>
    </row>
    <row r="232" spans="4:58" x14ac:dyDescent="0.25">
      <c r="D232" s="72" t="s">
        <v>467</v>
      </c>
      <c r="E232" s="73"/>
      <c r="F232" s="73"/>
      <c r="G232" s="73"/>
      <c r="H232" s="73"/>
      <c r="I232" s="73"/>
      <c r="J232" s="73"/>
      <c r="K232" s="73"/>
      <c r="L232" s="73"/>
      <c r="M232" s="73"/>
      <c r="N232" s="73"/>
      <c r="O232" s="73"/>
      <c r="P232" s="73"/>
      <c r="Q232" s="73"/>
      <c r="R232" s="73"/>
      <c r="S232" s="73"/>
      <c r="T232" s="73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G232" s="93" t="s">
        <v>468</v>
      </c>
      <c r="AH232" s="95"/>
      <c r="AI232" s="95"/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</row>
    <row r="233" spans="4:58" x14ac:dyDescent="0.25">
      <c r="D233" s="93" t="s">
        <v>440</v>
      </c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  <c r="AG233" s="93" t="s">
        <v>469</v>
      </c>
      <c r="AH233" s="95"/>
      <c r="AI233" s="95"/>
      <c r="AJ233" s="95"/>
      <c r="AK233" s="95"/>
      <c r="AL233" s="95"/>
      <c r="AM233" s="95"/>
      <c r="AN233" s="95"/>
      <c r="AO233" s="95"/>
      <c r="AP233" s="95"/>
      <c r="AQ233" s="95"/>
      <c r="AR233" s="95"/>
      <c r="AS233" s="95"/>
      <c r="AT233" s="95"/>
      <c r="AU233" s="95"/>
      <c r="AV233" s="95"/>
      <c r="AW233" s="95"/>
      <c r="AX233" s="95"/>
      <c r="AY233" s="95"/>
      <c r="AZ233" s="95"/>
      <c r="BA233" s="95"/>
      <c r="BB233" s="95"/>
      <c r="BC233" s="95"/>
      <c r="BD233" s="95"/>
      <c r="BE233" s="95"/>
      <c r="BF233" s="95"/>
    </row>
    <row r="234" spans="4:58" x14ac:dyDescent="0.25">
      <c r="D234" s="93" t="s">
        <v>441</v>
      </c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G234" s="93" t="s">
        <v>470</v>
      </c>
      <c r="AH234" s="95"/>
      <c r="AI234" s="95"/>
      <c r="AJ234" s="95"/>
      <c r="AK234" s="95"/>
      <c r="AL234" s="95"/>
      <c r="AM234" s="95"/>
      <c r="AN234" s="95"/>
      <c r="AO234" s="95"/>
      <c r="AP234" s="95"/>
      <c r="AQ234" s="95"/>
      <c r="AR234" s="95"/>
      <c r="AS234" s="95"/>
      <c r="AT234" s="95"/>
      <c r="AU234" s="95"/>
      <c r="AV234" s="95"/>
      <c r="AW234" s="95"/>
      <c r="AX234" s="95"/>
      <c r="AY234" s="95"/>
      <c r="AZ234" s="95"/>
      <c r="BA234" s="95"/>
      <c r="BB234" s="95"/>
      <c r="BC234" s="95"/>
      <c r="BD234" s="95"/>
      <c r="BE234" s="95"/>
      <c r="BF234" s="95"/>
    </row>
    <row r="235" spans="4:58" x14ac:dyDescent="0.25">
      <c r="D235" s="93" t="s">
        <v>442</v>
      </c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G235" s="93" t="s">
        <v>957</v>
      </c>
      <c r="AH235" s="95"/>
      <c r="AI235" s="95"/>
      <c r="AJ235" s="95"/>
      <c r="AK235" s="95"/>
      <c r="AL235" s="95"/>
      <c r="AM235" s="95"/>
      <c r="AN235" s="95"/>
      <c r="AO235" s="95"/>
      <c r="AP235" s="95"/>
      <c r="AQ235" s="95"/>
      <c r="AR235" s="95"/>
      <c r="AS235" s="95"/>
      <c r="AT235" s="95"/>
      <c r="AU235" s="95"/>
      <c r="AV235" s="95"/>
      <c r="AW235" s="95"/>
      <c r="AX235" s="95"/>
      <c r="AY235" s="95"/>
      <c r="AZ235" s="95"/>
      <c r="BA235" s="95"/>
      <c r="BB235" s="95"/>
      <c r="BC235" s="95"/>
      <c r="BD235" s="95"/>
      <c r="BE235" s="95"/>
      <c r="BF235" s="95"/>
    </row>
    <row r="236" spans="4:58" x14ac:dyDescent="0.25">
      <c r="D236" s="93" t="s">
        <v>955</v>
      </c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G236" s="93" t="s">
        <v>958</v>
      </c>
      <c r="AH236" s="95"/>
      <c r="AI236" s="95"/>
      <c r="AJ236" s="95"/>
      <c r="AK236" s="95"/>
      <c r="AL236" s="95"/>
      <c r="AM236" s="95"/>
      <c r="AN236" s="95"/>
      <c r="AO236" s="95"/>
      <c r="AP236" s="95"/>
      <c r="AQ236" s="95"/>
      <c r="AR236" s="95"/>
      <c r="AS236" s="95"/>
      <c r="AT236" s="95"/>
      <c r="AU236" s="95"/>
      <c r="AV236" s="95"/>
      <c r="AW236" s="95"/>
      <c r="AX236" s="95"/>
      <c r="AY236" s="95"/>
      <c r="AZ236" s="95"/>
      <c r="BA236" s="95"/>
      <c r="BB236" s="95"/>
      <c r="BC236" s="95"/>
      <c r="BD236" s="95"/>
      <c r="BE236" s="95"/>
      <c r="BF236" s="95"/>
    </row>
    <row r="237" spans="4:58" x14ac:dyDescent="0.25">
      <c r="D237" s="93" t="s">
        <v>956</v>
      </c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G237" s="72" t="s">
        <v>828</v>
      </c>
      <c r="AH237" s="73"/>
      <c r="AI237" s="73"/>
      <c r="AJ237" s="73"/>
      <c r="AK237" s="73"/>
      <c r="AL237" s="73"/>
      <c r="AM237" s="73"/>
      <c r="AN237" s="73"/>
      <c r="AO237" s="73"/>
      <c r="AP237" s="73"/>
      <c r="AQ237" s="73"/>
      <c r="AR237" s="73"/>
      <c r="AS237" s="73"/>
      <c r="AT237" s="73"/>
      <c r="AU237" s="73"/>
      <c r="AV237" s="73"/>
      <c r="AW237" s="73"/>
      <c r="AX237" s="73"/>
      <c r="AY237" s="73"/>
      <c r="AZ237" s="73"/>
      <c r="BA237" s="73"/>
      <c r="BB237" s="73"/>
      <c r="BC237" s="73"/>
      <c r="BD237" s="73"/>
      <c r="BE237" s="73"/>
      <c r="BF237" s="73"/>
    </row>
    <row r="238" spans="4:58" x14ac:dyDescent="0.25">
      <c r="D238" s="72" t="s">
        <v>931</v>
      </c>
      <c r="E238" s="73"/>
      <c r="F238" s="73"/>
      <c r="G238" s="73"/>
      <c r="H238" s="73"/>
      <c r="I238" s="73"/>
      <c r="J238" s="73"/>
      <c r="K238" s="73"/>
      <c r="L238" s="73"/>
      <c r="M238" s="73"/>
      <c r="N238" s="73"/>
      <c r="O238" s="73"/>
      <c r="P238" s="73"/>
      <c r="Q238" s="73"/>
      <c r="R238" s="73"/>
      <c r="S238" s="73"/>
      <c r="T238" s="73"/>
      <c r="U238" s="73"/>
      <c r="V238" s="73"/>
      <c r="W238" s="73"/>
      <c r="X238" s="73"/>
      <c r="Y238" s="73"/>
      <c r="Z238" s="73"/>
      <c r="AA238" s="73"/>
      <c r="AB238" s="73"/>
      <c r="AC238" s="73"/>
      <c r="AD238" s="73"/>
      <c r="AG238" s="72" t="s">
        <v>912</v>
      </c>
      <c r="AH238" s="73"/>
      <c r="AI238" s="73"/>
      <c r="AJ238" s="73"/>
      <c r="AK238" s="73"/>
      <c r="AL238" s="73"/>
      <c r="AM238" s="73"/>
      <c r="AN238" s="73"/>
      <c r="AO238" s="73"/>
      <c r="AP238" s="73"/>
      <c r="AQ238" s="73"/>
      <c r="AR238" s="73"/>
      <c r="AS238" s="73"/>
      <c r="AT238" s="73"/>
      <c r="AU238" s="73"/>
      <c r="AV238" s="73"/>
      <c r="AW238" s="73"/>
      <c r="AX238" s="73"/>
      <c r="AY238" s="73"/>
      <c r="AZ238" s="73"/>
      <c r="BA238" s="73"/>
      <c r="BB238" s="73"/>
      <c r="BC238" s="73"/>
      <c r="BD238" s="73"/>
      <c r="BE238" s="73"/>
      <c r="BF238" s="73"/>
    </row>
    <row r="239" spans="4:58" x14ac:dyDescent="0.25">
      <c r="D239" s="72" t="s">
        <v>932</v>
      </c>
      <c r="E239" s="73"/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  <c r="AG239" s="72" t="s">
        <v>279</v>
      </c>
      <c r="AH239" s="73"/>
      <c r="AI239" s="73"/>
      <c r="AJ239" s="73"/>
      <c r="AK239" s="73"/>
      <c r="AL239" s="73"/>
      <c r="AM239" s="73"/>
      <c r="AN239" s="73"/>
      <c r="AO239" s="73"/>
      <c r="AP239" s="73"/>
      <c r="AQ239" s="73"/>
      <c r="AR239" s="73"/>
      <c r="AS239" s="73"/>
      <c r="AT239" s="73"/>
      <c r="AU239" s="73"/>
      <c r="AV239" s="73"/>
      <c r="AW239" s="73"/>
      <c r="AX239" s="73"/>
      <c r="AY239" s="73"/>
      <c r="AZ239" s="73"/>
      <c r="BA239" s="73"/>
      <c r="BB239" s="73"/>
      <c r="BC239" s="73"/>
      <c r="BD239" s="73"/>
      <c r="BE239" s="73"/>
      <c r="BF239" s="73"/>
    </row>
    <row r="240" spans="4:58" x14ac:dyDescent="0.25">
      <c r="D240" s="72" t="s">
        <v>933</v>
      </c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G240" s="72" t="s">
        <v>913</v>
      </c>
      <c r="AH240" s="73"/>
      <c r="AI240" s="73"/>
      <c r="AJ240" s="73"/>
      <c r="AK240" s="73"/>
      <c r="AL240" s="73"/>
      <c r="AM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73"/>
      <c r="BB240" s="73"/>
      <c r="BC240" s="73"/>
      <c r="BD240" s="73"/>
      <c r="BE240" s="73"/>
      <c r="BF240" s="73"/>
    </row>
    <row r="241" spans="4:58" x14ac:dyDescent="0.25">
      <c r="D241" s="72" t="s">
        <v>432</v>
      </c>
      <c r="E241" s="73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  <c r="AG241" s="72" t="s">
        <v>355</v>
      </c>
      <c r="AH241" s="73"/>
      <c r="AI241" s="73"/>
      <c r="AJ241" s="73"/>
      <c r="AK241" s="73"/>
      <c r="AL241" s="73"/>
      <c r="AM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73"/>
      <c r="BC241" s="73"/>
      <c r="BD241" s="73"/>
      <c r="BE241" s="73"/>
      <c r="BF241" s="73"/>
    </row>
    <row r="242" spans="4:58" x14ac:dyDescent="0.25">
      <c r="D242" s="72" t="s">
        <v>934</v>
      </c>
      <c r="E242" s="73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G242" s="72" t="s">
        <v>914</v>
      </c>
      <c r="AH242" s="73"/>
      <c r="AI242" s="73"/>
      <c r="AJ242" s="73"/>
      <c r="AK242" s="73"/>
      <c r="AL242" s="73"/>
      <c r="AM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3"/>
      <c r="AX242" s="73"/>
      <c r="AY242" s="73"/>
      <c r="AZ242" s="73"/>
      <c r="BA242" s="73"/>
      <c r="BB242" s="73"/>
      <c r="BC242" s="73"/>
      <c r="BD242" s="73"/>
      <c r="BE242" s="73"/>
      <c r="BF242" s="73"/>
    </row>
    <row r="243" spans="4:58" x14ac:dyDescent="0.25">
      <c r="D243" s="72" t="s">
        <v>901</v>
      </c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3"/>
      <c r="V243" s="73"/>
      <c r="W243" s="73"/>
      <c r="X243" s="73"/>
      <c r="Y243" s="73"/>
      <c r="Z243" s="73"/>
      <c r="AA243" s="73"/>
      <c r="AB243" s="73"/>
      <c r="AC243" s="73"/>
      <c r="AD243" s="73"/>
      <c r="AG243" s="72" t="s">
        <v>359</v>
      </c>
      <c r="AH243" s="73"/>
      <c r="AI243" s="73"/>
      <c r="AJ243" s="73"/>
      <c r="AK243" s="73"/>
      <c r="AL243" s="73"/>
      <c r="AM243" s="73"/>
      <c r="AN243" s="73"/>
      <c r="AO243" s="73"/>
      <c r="AP243" s="73"/>
      <c r="AQ243" s="73"/>
      <c r="AR243" s="73"/>
      <c r="AS243" s="73"/>
      <c r="AT243" s="73"/>
      <c r="AU243" s="73"/>
      <c r="AV243" s="73"/>
      <c r="AW243" s="73"/>
      <c r="AX243" s="73"/>
      <c r="AY243" s="73"/>
      <c r="AZ243" s="73"/>
      <c r="BA243" s="73"/>
      <c r="BB243" s="73"/>
      <c r="BC243" s="73"/>
      <c r="BD243" s="73"/>
      <c r="BE243" s="73"/>
      <c r="BF243" s="73"/>
    </row>
    <row r="244" spans="4:58" x14ac:dyDescent="0.25">
      <c r="D244" s="72" t="s">
        <v>902</v>
      </c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G244" s="97" t="s">
        <v>990</v>
      </c>
      <c r="AH244" s="98"/>
      <c r="AI244" s="98"/>
      <c r="AJ244" s="98"/>
      <c r="AK244" s="98"/>
      <c r="AL244" s="98"/>
      <c r="AM244" s="98"/>
      <c r="AN244" s="98"/>
      <c r="AO244" s="98"/>
      <c r="AP244" s="98"/>
      <c r="AQ244" s="98"/>
      <c r="AR244" s="98"/>
      <c r="AS244" s="98"/>
      <c r="AT244" s="98"/>
      <c r="AU244" s="98"/>
      <c r="AV244" s="98"/>
      <c r="AW244" s="98"/>
      <c r="AX244" s="98"/>
      <c r="AY244" s="98"/>
      <c r="AZ244" s="98"/>
      <c r="BA244" s="98"/>
      <c r="BB244" s="98"/>
      <c r="BC244" s="98"/>
      <c r="BD244" s="98"/>
      <c r="BE244" s="98"/>
      <c r="BF244" s="98"/>
    </row>
    <row r="245" spans="4:58" x14ac:dyDescent="0.25">
      <c r="D245" s="72" t="s">
        <v>903</v>
      </c>
      <c r="E245" s="73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G245" s="97" t="s">
        <v>988</v>
      </c>
      <c r="AH245" s="98"/>
      <c r="AI245" s="98"/>
      <c r="AJ245" s="98"/>
      <c r="AK245" s="98"/>
      <c r="AL245" s="98"/>
      <c r="AM245" s="98"/>
      <c r="AN245" s="98"/>
      <c r="AO245" s="98"/>
      <c r="AP245" s="98"/>
      <c r="AQ245" s="98"/>
      <c r="AR245" s="98"/>
      <c r="AS245" s="98"/>
      <c r="AT245" s="98"/>
      <c r="AU245" s="98"/>
      <c r="AV245" s="98"/>
      <c r="AW245" s="98"/>
      <c r="AX245" s="98"/>
      <c r="AY245" s="98"/>
      <c r="AZ245" s="98"/>
      <c r="BA245" s="98"/>
      <c r="BB245" s="98"/>
      <c r="BC245" s="98"/>
      <c r="BD245" s="98"/>
      <c r="BE245" s="98"/>
      <c r="BF245" s="98"/>
    </row>
    <row r="246" spans="4:58" x14ac:dyDescent="0.25">
      <c r="D246" s="97" t="s">
        <v>987</v>
      </c>
      <c r="E246" s="98"/>
      <c r="F246" s="98"/>
      <c r="G246" s="98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D246" s="98"/>
      <c r="AG246" s="97" t="s">
        <v>989</v>
      </c>
      <c r="AH246" s="98"/>
      <c r="AI246" s="98"/>
      <c r="AJ246" s="98"/>
      <c r="AK246" s="98"/>
      <c r="AL246" s="98"/>
      <c r="AM246" s="98"/>
      <c r="AN246" s="98"/>
      <c r="AO246" s="98"/>
      <c r="AP246" s="98"/>
      <c r="AQ246" s="98"/>
      <c r="AR246" s="98"/>
      <c r="AS246" s="98"/>
      <c r="AT246" s="98"/>
      <c r="AU246" s="98"/>
      <c r="AV246" s="98"/>
      <c r="AW246" s="98"/>
      <c r="AX246" s="98"/>
      <c r="AY246" s="98"/>
      <c r="AZ246" s="98"/>
      <c r="BA246" s="98"/>
      <c r="BB246" s="98"/>
      <c r="BC246" s="98"/>
      <c r="BD246" s="98"/>
      <c r="BE246" s="98"/>
      <c r="BF246" s="98"/>
    </row>
    <row r="247" spans="4:58" x14ac:dyDescent="0.25">
      <c r="D247" s="97" t="s">
        <v>988</v>
      </c>
      <c r="E247" s="98"/>
      <c r="F247" s="98"/>
      <c r="G247" s="98"/>
      <c r="H247" s="98"/>
      <c r="I247" s="98"/>
      <c r="J247" s="98"/>
      <c r="K247" s="98"/>
      <c r="L247" s="98"/>
      <c r="M247" s="98"/>
      <c r="N247" s="98"/>
      <c r="O247" s="98"/>
      <c r="P247" s="98"/>
      <c r="Q247" s="98"/>
      <c r="R247" s="98"/>
      <c r="S247" s="98"/>
      <c r="T247" s="98"/>
      <c r="U247" s="98"/>
      <c r="V247" s="98"/>
      <c r="W247" s="98"/>
      <c r="X247" s="98"/>
      <c r="Y247" s="98"/>
      <c r="Z247" s="98"/>
      <c r="AA247" s="98"/>
      <c r="AB247" s="98"/>
      <c r="AC247" s="98"/>
      <c r="AD247" s="98"/>
      <c r="AG247" s="97" t="s">
        <v>278</v>
      </c>
      <c r="AH247" s="98"/>
      <c r="AI247" s="98"/>
      <c r="AJ247" s="98"/>
      <c r="AK247" s="98"/>
      <c r="AL247" s="98"/>
      <c r="AM247" s="98"/>
      <c r="AN247" s="98"/>
      <c r="AO247" s="98"/>
      <c r="AP247" s="98"/>
      <c r="AQ247" s="98"/>
      <c r="AR247" s="98"/>
      <c r="AS247" s="98"/>
      <c r="AT247" s="98"/>
      <c r="AU247" s="98"/>
      <c r="AV247" s="98"/>
      <c r="AW247" s="98"/>
      <c r="AX247" s="98"/>
      <c r="AY247" s="98"/>
      <c r="AZ247" s="98"/>
      <c r="BA247" s="98"/>
      <c r="BB247" s="98"/>
      <c r="BC247" s="98"/>
      <c r="BD247" s="98"/>
      <c r="BE247" s="98"/>
      <c r="BF247" s="98"/>
    </row>
    <row r="248" spans="4:58" x14ac:dyDescent="0.25">
      <c r="D248" s="97" t="s">
        <v>989</v>
      </c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  <c r="V248" s="98"/>
      <c r="W248" s="98"/>
      <c r="X248" s="98"/>
      <c r="Y248" s="98"/>
      <c r="Z248" s="98"/>
      <c r="AA248" s="98"/>
      <c r="AB248" s="98"/>
      <c r="AC248" s="98"/>
      <c r="AD248" s="98"/>
      <c r="AG248" s="72" t="s">
        <v>538</v>
      </c>
      <c r="AH248" s="73"/>
      <c r="AI248" s="73"/>
      <c r="AJ248" s="73"/>
      <c r="AK248" s="73"/>
      <c r="AL248" s="73"/>
      <c r="AM248" s="73"/>
      <c r="AN248" s="73"/>
      <c r="AO248" s="73"/>
      <c r="AP248" s="73"/>
      <c r="AQ248" s="73"/>
      <c r="AR248" s="73"/>
      <c r="AS248" s="73"/>
      <c r="AT248" s="73"/>
      <c r="AU248" s="73"/>
      <c r="AV248" s="73"/>
      <c r="AW248" s="73"/>
      <c r="AX248" s="73"/>
      <c r="AY248" s="73"/>
      <c r="AZ248" s="73"/>
      <c r="BA248" s="73"/>
      <c r="BB248" s="73"/>
      <c r="BC248" s="73"/>
      <c r="BD248" s="73"/>
      <c r="BE248" s="73"/>
      <c r="BF248" s="73"/>
    </row>
    <row r="249" spans="4:58" x14ac:dyDescent="0.25">
      <c r="D249" s="97" t="s">
        <v>278</v>
      </c>
      <c r="E249" s="98"/>
      <c r="F249" s="98"/>
      <c r="G249" s="98"/>
      <c r="H249" s="98"/>
      <c r="I249" s="98"/>
      <c r="J249" s="98"/>
      <c r="K249" s="98"/>
      <c r="L249" s="98"/>
      <c r="M249" s="98"/>
      <c r="N249" s="98"/>
      <c r="O249" s="98"/>
      <c r="P249" s="98"/>
      <c r="Q249" s="98"/>
      <c r="R249" s="98"/>
      <c r="S249" s="98"/>
      <c r="T249" s="98"/>
      <c r="U249" s="98"/>
      <c r="V249" s="98"/>
      <c r="W249" s="98"/>
      <c r="X249" s="98"/>
      <c r="Y249" s="98"/>
      <c r="Z249" s="98"/>
      <c r="AA249" s="98"/>
      <c r="AB249" s="98"/>
      <c r="AC249" s="98"/>
      <c r="AD249" s="98"/>
    </row>
    <row r="250" spans="4:58" x14ac:dyDescent="0.25">
      <c r="D250" s="72" t="s">
        <v>486</v>
      </c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</row>
    <row r="252" spans="4:58" x14ac:dyDescent="0.25">
      <c r="D252" s="47" t="s">
        <v>1000</v>
      </c>
    </row>
    <row r="300" spans="4:4" x14ac:dyDescent="0.25">
      <c r="D300" s="47" t="s">
        <v>1000</v>
      </c>
    </row>
    <row r="396" spans="4:27" x14ac:dyDescent="0.25">
      <c r="D396" s="51" t="s">
        <v>637</v>
      </c>
      <c r="E396" s="51" t="s">
        <v>638</v>
      </c>
      <c r="F396" s="51" t="s">
        <v>959</v>
      </c>
      <c r="G396" s="51" t="s">
        <v>365</v>
      </c>
      <c r="H396" s="51" t="s">
        <v>960</v>
      </c>
      <c r="I396" s="51" t="s">
        <v>961</v>
      </c>
      <c r="J396" s="51" t="s">
        <v>962</v>
      </c>
      <c r="K396" s="51" t="s">
        <v>963</v>
      </c>
      <c r="L396" s="51" t="s">
        <v>906</v>
      </c>
      <c r="M396" s="51" t="s">
        <v>964</v>
      </c>
      <c r="N396" s="51" t="s">
        <v>965</v>
      </c>
      <c r="O396" s="51" t="s">
        <v>966</v>
      </c>
      <c r="P396" s="51" t="s">
        <v>967</v>
      </c>
      <c r="Q396" s="51" t="s">
        <v>968</v>
      </c>
      <c r="R396" s="51" t="s">
        <v>969</v>
      </c>
      <c r="S396" s="51" t="s">
        <v>905</v>
      </c>
      <c r="T396" s="51" t="s">
        <v>904</v>
      </c>
      <c r="U396" s="51" t="s">
        <v>907</v>
      </c>
      <c r="V396" s="51" t="s">
        <v>908</v>
      </c>
      <c r="W396" s="51" t="s">
        <v>909</v>
      </c>
      <c r="X396" s="51" t="s">
        <v>776</v>
      </c>
      <c r="Y396" s="51" t="s">
        <v>910</v>
      </c>
      <c r="Z396" s="51" t="s">
        <v>970</v>
      </c>
      <c r="AA396" s="51" t="s">
        <v>911</v>
      </c>
    </row>
    <row r="397" spans="4:27" x14ac:dyDescent="0.25">
      <c r="D397" s="47">
        <v>65265</v>
      </c>
      <c r="E397" s="47">
        <v>368756</v>
      </c>
      <c r="F397" s="47" t="s">
        <v>1014</v>
      </c>
      <c r="G397" s="47" t="s">
        <v>1001</v>
      </c>
      <c r="H397" s="47" t="s">
        <v>1015</v>
      </c>
      <c r="K397" s="47" t="s">
        <v>1016</v>
      </c>
      <c r="L397" s="92">
        <v>44915.431199456019</v>
      </c>
      <c r="M397" s="47">
        <v>33</v>
      </c>
      <c r="N397" s="47">
        <v>2</v>
      </c>
      <c r="O397" s="47">
        <v>186</v>
      </c>
      <c r="U397" s="47" t="s">
        <v>1017</v>
      </c>
      <c r="V397" s="92">
        <v>44915.431199456019</v>
      </c>
      <c r="W397" s="47" t="s">
        <v>971</v>
      </c>
      <c r="Z397" s="47">
        <v>8</v>
      </c>
    </row>
    <row r="399" spans="4:27" x14ac:dyDescent="0.25">
      <c r="D399" s="47" t="s">
        <v>1000</v>
      </c>
    </row>
    <row r="427" spans="4:19" x14ac:dyDescent="0.25">
      <c r="D427" s="57" t="s">
        <v>357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</row>
    <row r="428" spans="4:19" x14ac:dyDescent="0.25">
      <c r="D428" s="57" t="s">
        <v>322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</row>
    <row r="429" spans="4:19" x14ac:dyDescent="0.25">
      <c r="D429" s="57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</row>
    <row r="430" spans="4:19" x14ac:dyDescent="0.25">
      <c r="D430" s="57" t="s">
        <v>639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</row>
    <row r="431" spans="4:19" x14ac:dyDescent="0.25">
      <c r="D431" s="57" t="s">
        <v>282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</row>
    <row r="432" spans="4:19" x14ac:dyDescent="0.25">
      <c r="D432" s="57" t="s">
        <v>640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</row>
    <row r="433" spans="4:19" x14ac:dyDescent="0.25">
      <c r="D433" s="57" t="s">
        <v>1023</v>
      </c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</row>
    <row r="434" spans="4:19" x14ac:dyDescent="0.25">
      <c r="D434" s="57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</row>
    <row r="435" spans="4:19" x14ac:dyDescent="0.25">
      <c r="D435" s="57" t="s">
        <v>263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</row>
    <row r="436" spans="4:19" x14ac:dyDescent="0.25">
      <c r="D436" s="57" t="s">
        <v>264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</row>
    <row r="437" spans="4:19" x14ac:dyDescent="0.25">
      <c r="D437" s="57" t="s">
        <v>358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</row>
    <row r="439" spans="4:19" x14ac:dyDescent="0.25">
      <c r="D439" s="47" t="s">
        <v>1000</v>
      </c>
    </row>
    <row r="503" spans="4:4" x14ac:dyDescent="0.25">
      <c r="D503" s="47" t="s">
        <v>1113</v>
      </c>
    </row>
    <row r="572" spans="2:4" x14ac:dyDescent="0.25">
      <c r="B572" s="50">
        <v>0</v>
      </c>
      <c r="D572" s="51" t="s">
        <v>1026</v>
      </c>
    </row>
    <row r="573" spans="2:4" x14ac:dyDescent="0.25">
      <c r="D573" s="59" t="s">
        <v>304</v>
      </c>
    </row>
    <row r="575" spans="2:4" x14ac:dyDescent="0.25">
      <c r="D575" s="47" t="s">
        <v>36</v>
      </c>
    </row>
    <row r="576" spans="2:4" x14ac:dyDescent="0.25">
      <c r="D576" s="54" t="s">
        <v>1053</v>
      </c>
    </row>
    <row r="578" spans="4:4" x14ac:dyDescent="0.25">
      <c r="D578" s="47" t="s">
        <v>1024</v>
      </c>
    </row>
    <row r="611" spans="4:145" x14ac:dyDescent="0.25">
      <c r="D611" s="47" t="s">
        <v>317</v>
      </c>
      <c r="J611" s="51" t="s">
        <v>1036</v>
      </c>
    </row>
    <row r="612" spans="4:145" x14ac:dyDescent="0.25">
      <c r="D612" s="47" t="s">
        <v>315</v>
      </c>
      <c r="J612" s="51" t="s">
        <v>1037</v>
      </c>
    </row>
    <row r="613" spans="4:145" x14ac:dyDescent="0.25">
      <c r="D613" s="47" t="s">
        <v>338</v>
      </c>
      <c r="J613" s="51" t="s">
        <v>1038</v>
      </c>
    </row>
    <row r="614" spans="4:145" x14ac:dyDescent="0.25">
      <c r="D614" s="47" t="s">
        <v>339</v>
      </c>
      <c r="J614" s="51" t="s">
        <v>1039</v>
      </c>
    </row>
    <row r="615" spans="4:145" x14ac:dyDescent="0.25">
      <c r="D615" s="47" t="s">
        <v>340</v>
      </c>
      <c r="J615" s="51" t="s">
        <v>1040</v>
      </c>
    </row>
    <row r="616" spans="4:145" x14ac:dyDescent="0.25">
      <c r="D616" s="47" t="s">
        <v>814</v>
      </c>
      <c r="J616" s="51" t="s">
        <v>460</v>
      </c>
    </row>
    <row r="617" spans="4:145" x14ac:dyDescent="0.25">
      <c r="D617" s="47" t="s">
        <v>321</v>
      </c>
      <c r="J617" s="51" t="s">
        <v>500</v>
      </c>
    </row>
    <row r="618" spans="4:145" x14ac:dyDescent="0.25">
      <c r="D618" s="47" t="s">
        <v>371</v>
      </c>
      <c r="J618" s="51" t="s">
        <v>1041</v>
      </c>
    </row>
    <row r="619" spans="4:145" x14ac:dyDescent="0.25">
      <c r="D619" s="47" t="s">
        <v>815</v>
      </c>
      <c r="J619" s="51" t="s">
        <v>1042</v>
      </c>
    </row>
    <row r="621" spans="4:145" x14ac:dyDescent="0.25">
      <c r="D621" s="37" t="s">
        <v>357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  <c r="AK621" s="53"/>
      <c r="AL621" s="53"/>
      <c r="AM621" s="53"/>
      <c r="AN621" s="53"/>
      <c r="AO621" s="53"/>
      <c r="AP621" s="53"/>
      <c r="AQ621" s="53"/>
      <c r="AR621" s="53"/>
      <c r="AS621" s="53"/>
      <c r="AT621" s="53"/>
      <c r="AU621" s="53"/>
      <c r="AV621" s="53"/>
      <c r="AW621" s="53"/>
      <c r="AX621" s="53"/>
      <c r="AY621" s="53"/>
      <c r="AZ621" s="53"/>
      <c r="BA621" s="53"/>
      <c r="BB621" s="53"/>
      <c r="BC621" s="53"/>
      <c r="BD621" s="53"/>
      <c r="BE621" s="53"/>
      <c r="BF621" s="53"/>
      <c r="BG621" s="53"/>
      <c r="BH621" s="53"/>
      <c r="BI621" s="53"/>
      <c r="BJ621" s="53"/>
      <c r="BK621" s="53"/>
      <c r="BL621" s="53"/>
      <c r="BM621" s="53"/>
      <c r="BN621" s="53"/>
      <c r="BO621" s="53"/>
      <c r="BP621" s="53"/>
      <c r="BQ621" s="53"/>
      <c r="BR621" s="53"/>
      <c r="BS621" s="53"/>
      <c r="BT621" s="53"/>
      <c r="BU621" s="53"/>
      <c r="BV621" s="53"/>
      <c r="BW621" s="53"/>
      <c r="BX621" s="53"/>
      <c r="BY621" s="53"/>
      <c r="BZ621" s="53"/>
      <c r="CA621" s="53"/>
      <c r="CB621" s="53"/>
      <c r="CC621" s="53"/>
      <c r="CD621" s="53"/>
      <c r="CE621" s="53"/>
      <c r="CF621" s="53"/>
      <c r="CG621" s="53"/>
      <c r="CH621" s="53"/>
      <c r="CI621" s="53"/>
      <c r="CJ621" s="53"/>
      <c r="CK621" s="53"/>
      <c r="CL621" s="53"/>
      <c r="CM621" s="53"/>
      <c r="CN621" s="53"/>
      <c r="CO621" s="53"/>
      <c r="CP621" s="53"/>
      <c r="CQ621" s="53"/>
      <c r="CR621" s="53"/>
      <c r="CS621" s="53"/>
      <c r="CT621" s="53"/>
      <c r="CU621" s="53"/>
      <c r="CV621" s="53"/>
      <c r="CW621" s="53"/>
      <c r="CX621" s="53"/>
      <c r="CY621" s="53"/>
      <c r="CZ621" s="53"/>
      <c r="DA621" s="53"/>
      <c r="DB621" s="53"/>
      <c r="DC621" s="53"/>
      <c r="DD621" s="53"/>
      <c r="DE621" s="53"/>
      <c r="DF621" s="53"/>
      <c r="DG621" s="53"/>
      <c r="DH621" s="53"/>
      <c r="DI621" s="53"/>
      <c r="DJ621" s="53"/>
      <c r="DK621" s="53"/>
      <c r="DL621" s="53"/>
      <c r="DM621" s="53"/>
      <c r="DN621" s="53"/>
      <c r="DO621" s="53"/>
      <c r="DP621" s="53"/>
      <c r="DQ621" s="53"/>
      <c r="DR621" s="53"/>
      <c r="DS621" s="53"/>
      <c r="DT621" s="53"/>
      <c r="DU621" s="53"/>
      <c r="DV621" s="53"/>
      <c r="DW621" s="53"/>
      <c r="DX621" s="53"/>
      <c r="DY621" s="53"/>
      <c r="DZ621" s="53"/>
      <c r="EA621" s="53"/>
      <c r="EB621" s="53"/>
      <c r="EC621" s="53"/>
      <c r="ED621" s="53"/>
      <c r="EE621" s="53"/>
      <c r="EF621" s="53"/>
      <c r="EG621" s="53"/>
      <c r="EH621" s="53"/>
      <c r="EI621" s="53"/>
      <c r="EJ621" s="53"/>
      <c r="EK621" s="53"/>
      <c r="EL621" s="53"/>
      <c r="EM621" s="53"/>
      <c r="EN621" s="53"/>
      <c r="EO621" s="53"/>
    </row>
    <row r="622" spans="4:145" x14ac:dyDescent="0.25">
      <c r="D622" s="57" t="s">
        <v>322</v>
      </c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  <c r="AH622" s="53"/>
      <c r="AI622" s="53"/>
      <c r="AJ622" s="53"/>
      <c r="AK622" s="53"/>
      <c r="AL622" s="53"/>
      <c r="AM622" s="53"/>
      <c r="AN622" s="53"/>
      <c r="AO622" s="53"/>
      <c r="AP622" s="53"/>
      <c r="AQ622" s="53"/>
      <c r="AR622" s="53"/>
      <c r="AS622" s="53"/>
      <c r="AT622" s="53"/>
      <c r="AU622" s="53"/>
      <c r="AV622" s="53"/>
      <c r="AW622" s="53"/>
      <c r="AX622" s="53"/>
      <c r="AY622" s="53"/>
      <c r="AZ622" s="53"/>
      <c r="BA622" s="53"/>
      <c r="BB622" s="53"/>
      <c r="BC622" s="53"/>
      <c r="BD622" s="53"/>
      <c r="BE622" s="53"/>
      <c r="BF622" s="53"/>
      <c r="BG622" s="53"/>
      <c r="BH622" s="53"/>
      <c r="BI622" s="53"/>
      <c r="BJ622" s="53"/>
      <c r="BK622" s="53"/>
      <c r="BL622" s="53"/>
      <c r="BM622" s="53"/>
      <c r="BN622" s="53"/>
      <c r="BO622" s="53"/>
      <c r="BP622" s="53"/>
      <c r="BQ622" s="53"/>
      <c r="BR622" s="53"/>
      <c r="BS622" s="53"/>
      <c r="BT622" s="53"/>
      <c r="BU622" s="53"/>
      <c r="BV622" s="53"/>
      <c r="BW622" s="53"/>
      <c r="BX622" s="53"/>
      <c r="BY622" s="53"/>
      <c r="BZ622" s="53"/>
      <c r="CA622" s="53"/>
      <c r="CB622" s="53"/>
      <c r="CC622" s="53"/>
      <c r="CD622" s="53"/>
      <c r="CE622" s="53"/>
      <c r="CF622" s="53"/>
      <c r="CG622" s="53"/>
      <c r="CH622" s="53"/>
      <c r="CI622" s="53"/>
      <c r="CJ622" s="53"/>
      <c r="CK622" s="53"/>
      <c r="CL622" s="53"/>
      <c r="CM622" s="53"/>
      <c r="CN622" s="53"/>
      <c r="CO622" s="53"/>
      <c r="CP622" s="53"/>
      <c r="CQ622" s="53"/>
      <c r="CR622" s="53"/>
      <c r="CS622" s="53"/>
      <c r="CT622" s="53"/>
      <c r="CU622" s="53"/>
      <c r="CV622" s="53"/>
      <c r="CW622" s="53"/>
      <c r="CX622" s="53"/>
      <c r="CY622" s="53"/>
      <c r="CZ622" s="53"/>
      <c r="DA622" s="53"/>
      <c r="DB622" s="53"/>
      <c r="DC622" s="53"/>
      <c r="DD622" s="53"/>
      <c r="DE622" s="53"/>
      <c r="DF622" s="53"/>
      <c r="DG622" s="53"/>
      <c r="DH622" s="53"/>
      <c r="DI622" s="53"/>
      <c r="DJ622" s="53"/>
      <c r="DK622" s="53"/>
      <c r="DL622" s="53"/>
      <c r="DM622" s="53"/>
      <c r="DN622" s="53"/>
      <c r="DO622" s="53"/>
      <c r="DP622" s="53"/>
      <c r="DQ622" s="53"/>
      <c r="DR622" s="53"/>
      <c r="DS622" s="53"/>
      <c r="DT622" s="53"/>
      <c r="DU622" s="53"/>
      <c r="DV622" s="53"/>
      <c r="DW622" s="53"/>
      <c r="DX622" s="53"/>
      <c r="DY622" s="53"/>
      <c r="DZ622" s="53"/>
      <c r="EA622" s="53"/>
      <c r="EB622" s="53"/>
      <c r="EC622" s="53"/>
      <c r="ED622" s="53"/>
      <c r="EE622" s="53"/>
      <c r="EF622" s="53"/>
      <c r="EG622" s="53"/>
      <c r="EH622" s="53"/>
      <c r="EI622" s="53"/>
      <c r="EJ622" s="53"/>
      <c r="EK622" s="53"/>
      <c r="EL622" s="53"/>
      <c r="EM622" s="53"/>
      <c r="EN622" s="53"/>
      <c r="EO622" s="53"/>
    </row>
    <row r="623" spans="4:145" x14ac:dyDescent="0.25">
      <c r="D623" s="57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  <c r="AH623" s="53"/>
      <c r="AI623" s="53"/>
      <c r="AJ623" s="53"/>
      <c r="AK623" s="53"/>
      <c r="AL623" s="53"/>
      <c r="AM623" s="53"/>
      <c r="AN623" s="53"/>
      <c r="AO623" s="53"/>
      <c r="AP623" s="53"/>
      <c r="AQ623" s="53"/>
      <c r="AR623" s="53"/>
      <c r="AS623" s="53"/>
      <c r="AT623" s="53"/>
      <c r="AU623" s="53"/>
      <c r="AV623" s="53"/>
      <c r="AW623" s="53"/>
      <c r="AX623" s="53"/>
      <c r="AY623" s="53"/>
      <c r="AZ623" s="53"/>
      <c r="BA623" s="53"/>
      <c r="BB623" s="53"/>
      <c r="BC623" s="53"/>
      <c r="BD623" s="53"/>
      <c r="BE623" s="53"/>
      <c r="BF623" s="53"/>
      <c r="BG623" s="53"/>
      <c r="BH623" s="53"/>
      <c r="BI623" s="53"/>
      <c r="BJ623" s="53"/>
      <c r="BK623" s="53"/>
      <c r="BL623" s="53"/>
      <c r="BM623" s="53"/>
      <c r="BN623" s="53"/>
      <c r="BO623" s="53"/>
      <c r="BP623" s="53"/>
      <c r="BQ623" s="53"/>
      <c r="BR623" s="53"/>
      <c r="BS623" s="53"/>
      <c r="BT623" s="53"/>
      <c r="BU623" s="53"/>
      <c r="BV623" s="53"/>
      <c r="BW623" s="53"/>
      <c r="BX623" s="53"/>
      <c r="BY623" s="53"/>
      <c r="BZ623" s="53"/>
      <c r="CA623" s="53"/>
      <c r="CB623" s="53"/>
      <c r="CC623" s="53"/>
      <c r="CD623" s="53"/>
      <c r="CE623" s="53"/>
      <c r="CF623" s="53"/>
      <c r="CG623" s="53"/>
      <c r="CH623" s="53"/>
      <c r="CI623" s="53"/>
      <c r="CJ623" s="53"/>
      <c r="CK623" s="53"/>
      <c r="CL623" s="53"/>
      <c r="CM623" s="53"/>
      <c r="CN623" s="53"/>
      <c r="CO623" s="53"/>
      <c r="CP623" s="53"/>
      <c r="CQ623" s="53"/>
      <c r="CR623" s="53"/>
      <c r="CS623" s="53"/>
      <c r="CT623" s="53"/>
      <c r="CU623" s="53"/>
      <c r="CV623" s="53"/>
      <c r="CW623" s="53"/>
      <c r="CX623" s="53"/>
      <c r="CY623" s="53"/>
      <c r="CZ623" s="53"/>
      <c r="DA623" s="53"/>
      <c r="DB623" s="53"/>
      <c r="DC623" s="53"/>
      <c r="DD623" s="53"/>
      <c r="DE623" s="53"/>
      <c r="DF623" s="53"/>
      <c r="DG623" s="53"/>
      <c r="DH623" s="53"/>
      <c r="DI623" s="53"/>
      <c r="DJ623" s="53"/>
      <c r="DK623" s="53"/>
      <c r="DL623" s="53"/>
      <c r="DM623" s="53"/>
      <c r="DN623" s="53"/>
      <c r="DO623" s="53"/>
      <c r="DP623" s="53"/>
      <c r="DQ623" s="53"/>
      <c r="DR623" s="53"/>
      <c r="DS623" s="53"/>
      <c r="DT623" s="53"/>
      <c r="DU623" s="53"/>
      <c r="DV623" s="53"/>
      <c r="DW623" s="53"/>
      <c r="DX623" s="53"/>
      <c r="DY623" s="53"/>
      <c r="DZ623" s="53"/>
      <c r="EA623" s="53"/>
      <c r="EB623" s="53"/>
      <c r="EC623" s="53"/>
      <c r="ED623" s="53"/>
      <c r="EE623" s="53"/>
      <c r="EF623" s="53"/>
      <c r="EG623" s="53"/>
      <c r="EH623" s="53"/>
      <c r="EI623" s="53"/>
      <c r="EJ623" s="53"/>
      <c r="EK623" s="53"/>
      <c r="EL623" s="53"/>
      <c r="EM623" s="53"/>
      <c r="EN623" s="53"/>
      <c r="EO623" s="53"/>
    </row>
    <row r="624" spans="4:145" x14ac:dyDescent="0.25">
      <c r="D624" s="57" t="s">
        <v>261</v>
      </c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  <c r="AE624" s="53"/>
      <c r="AF624" s="53"/>
      <c r="AG624" s="53"/>
      <c r="AH624" s="53"/>
      <c r="AI624" s="53"/>
      <c r="AJ624" s="53"/>
      <c r="AK624" s="53"/>
      <c r="AL624" s="53"/>
      <c r="AM624" s="53"/>
      <c r="AN624" s="53"/>
      <c r="AO624" s="53"/>
      <c r="AP624" s="53"/>
      <c r="AQ624" s="53"/>
      <c r="AR624" s="53"/>
      <c r="AS624" s="53"/>
      <c r="AT624" s="53"/>
      <c r="AU624" s="53"/>
      <c r="AV624" s="53"/>
      <c r="AW624" s="53"/>
      <c r="AX624" s="53"/>
      <c r="AY624" s="53"/>
      <c r="AZ624" s="53"/>
      <c r="BA624" s="53"/>
      <c r="BB624" s="53"/>
      <c r="BC624" s="53"/>
      <c r="BD624" s="53"/>
      <c r="BE624" s="53"/>
      <c r="BF624" s="53"/>
      <c r="BG624" s="53"/>
      <c r="BH624" s="53"/>
      <c r="BI624" s="53"/>
      <c r="BJ624" s="53"/>
      <c r="BK624" s="53"/>
      <c r="BL624" s="53"/>
      <c r="BM624" s="53"/>
      <c r="BN624" s="53"/>
      <c r="BO624" s="53"/>
      <c r="BP624" s="53"/>
      <c r="BQ624" s="53"/>
      <c r="BR624" s="53"/>
      <c r="BS624" s="53"/>
      <c r="BT624" s="53"/>
      <c r="BU624" s="53"/>
      <c r="BV624" s="53"/>
      <c r="BW624" s="53"/>
      <c r="BX624" s="53"/>
      <c r="BY624" s="53"/>
      <c r="BZ624" s="53"/>
      <c r="CA624" s="53"/>
      <c r="CB624" s="53"/>
      <c r="CC624" s="53"/>
      <c r="CD624" s="53"/>
      <c r="CE624" s="53"/>
      <c r="CF624" s="53"/>
      <c r="CG624" s="53"/>
      <c r="CH624" s="53"/>
      <c r="CI624" s="53"/>
      <c r="CJ624" s="53"/>
      <c r="CK624" s="53"/>
      <c r="CL624" s="53"/>
      <c r="CM624" s="53"/>
      <c r="CN624" s="53"/>
      <c r="CO624" s="53"/>
      <c r="CP624" s="53"/>
      <c r="CQ624" s="53"/>
      <c r="CR624" s="53"/>
      <c r="CS624" s="53"/>
      <c r="CT624" s="53"/>
      <c r="CU624" s="53"/>
      <c r="CV624" s="53"/>
      <c r="CW624" s="53"/>
      <c r="CX624" s="53"/>
      <c r="CY624" s="53"/>
      <c r="CZ624" s="53"/>
      <c r="DA624" s="53"/>
      <c r="DB624" s="53"/>
      <c r="DC624" s="53"/>
      <c r="DD624" s="53"/>
      <c r="DE624" s="53"/>
      <c r="DF624" s="53"/>
      <c r="DG624" s="53"/>
      <c r="DH624" s="53"/>
      <c r="DI624" s="53"/>
      <c r="DJ624" s="53"/>
      <c r="DK624" s="53"/>
      <c r="DL624" s="53"/>
      <c r="DM624" s="53"/>
      <c r="DN624" s="53"/>
      <c r="DO624" s="53"/>
      <c r="DP624" s="53"/>
      <c r="DQ624" s="53"/>
      <c r="DR624" s="53"/>
      <c r="DS624" s="53"/>
      <c r="DT624" s="53"/>
      <c r="DU624" s="53"/>
      <c r="DV624" s="53"/>
      <c r="DW624" s="53"/>
      <c r="DX624" s="53"/>
      <c r="DY624" s="53"/>
      <c r="DZ624" s="53"/>
      <c r="EA624" s="53"/>
      <c r="EB624" s="53"/>
      <c r="EC624" s="53"/>
      <c r="ED624" s="53"/>
      <c r="EE624" s="53"/>
      <c r="EF624" s="53"/>
      <c r="EG624" s="53"/>
      <c r="EH624" s="53"/>
      <c r="EI624" s="53"/>
      <c r="EJ624" s="53"/>
      <c r="EK624" s="53"/>
      <c r="EL624" s="53"/>
      <c r="EM624" s="53"/>
      <c r="EN624" s="53"/>
      <c r="EO624" s="53"/>
    </row>
    <row r="625" spans="4:145" x14ac:dyDescent="0.25">
      <c r="D625" s="57" t="s">
        <v>1043</v>
      </c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  <c r="AE625" s="53"/>
      <c r="AF625" s="53"/>
      <c r="AG625" s="53"/>
      <c r="AH625" s="53"/>
      <c r="AI625" s="53"/>
      <c r="AJ625" s="53"/>
      <c r="AK625" s="53"/>
      <c r="AL625" s="53"/>
      <c r="AM625" s="53"/>
      <c r="AN625" s="53"/>
      <c r="AO625" s="53"/>
      <c r="AP625" s="53"/>
      <c r="AQ625" s="53"/>
      <c r="AR625" s="53"/>
      <c r="AS625" s="53"/>
      <c r="AT625" s="53"/>
      <c r="AU625" s="53"/>
      <c r="AV625" s="53"/>
      <c r="AW625" s="53"/>
      <c r="AX625" s="53"/>
      <c r="AY625" s="53"/>
      <c r="AZ625" s="53"/>
      <c r="BA625" s="53"/>
      <c r="BB625" s="53"/>
      <c r="BC625" s="53"/>
      <c r="BD625" s="53"/>
      <c r="BE625" s="53"/>
      <c r="BF625" s="53"/>
      <c r="BG625" s="53"/>
      <c r="BH625" s="53"/>
      <c r="BI625" s="53"/>
      <c r="BJ625" s="53"/>
      <c r="BK625" s="53"/>
      <c r="BL625" s="53"/>
      <c r="BM625" s="53"/>
      <c r="BN625" s="53"/>
      <c r="BO625" s="53"/>
      <c r="BP625" s="53"/>
      <c r="BQ625" s="53"/>
      <c r="BR625" s="53"/>
      <c r="BS625" s="53"/>
      <c r="BT625" s="53"/>
      <c r="BU625" s="53"/>
      <c r="BV625" s="53"/>
      <c r="BW625" s="53"/>
      <c r="BX625" s="53"/>
      <c r="BY625" s="53"/>
      <c r="BZ625" s="53"/>
      <c r="CA625" s="53"/>
      <c r="CB625" s="53"/>
      <c r="CC625" s="53"/>
      <c r="CD625" s="53"/>
      <c r="CE625" s="53"/>
      <c r="CF625" s="53"/>
      <c r="CG625" s="53"/>
      <c r="CH625" s="53"/>
      <c r="CI625" s="53"/>
      <c r="CJ625" s="53"/>
      <c r="CK625" s="53"/>
      <c r="CL625" s="53"/>
      <c r="CM625" s="53"/>
      <c r="CN625" s="53"/>
      <c r="CO625" s="53"/>
      <c r="CP625" s="53"/>
      <c r="CQ625" s="53"/>
      <c r="CR625" s="53"/>
      <c r="CS625" s="53"/>
      <c r="CT625" s="53"/>
      <c r="CU625" s="53"/>
      <c r="CV625" s="53"/>
      <c r="CW625" s="53"/>
      <c r="CX625" s="53"/>
      <c r="CY625" s="53"/>
      <c r="CZ625" s="53"/>
      <c r="DA625" s="53"/>
      <c r="DB625" s="53"/>
      <c r="DC625" s="53"/>
      <c r="DD625" s="53"/>
      <c r="DE625" s="53"/>
      <c r="DF625" s="53"/>
      <c r="DG625" s="53"/>
      <c r="DH625" s="53"/>
      <c r="DI625" s="53"/>
      <c r="DJ625" s="53"/>
      <c r="DK625" s="53"/>
      <c r="DL625" s="53"/>
      <c r="DM625" s="53"/>
      <c r="DN625" s="53"/>
      <c r="DO625" s="53"/>
      <c r="DP625" s="53"/>
      <c r="DQ625" s="53"/>
      <c r="DR625" s="53"/>
      <c r="DS625" s="53"/>
      <c r="DT625" s="53"/>
      <c r="DU625" s="53"/>
      <c r="DV625" s="53"/>
      <c r="DW625" s="53"/>
      <c r="DX625" s="53"/>
      <c r="DY625" s="53"/>
      <c r="DZ625" s="53"/>
      <c r="EA625" s="53"/>
      <c r="EB625" s="53"/>
      <c r="EC625" s="53"/>
      <c r="ED625" s="53"/>
      <c r="EE625" s="53"/>
      <c r="EF625" s="53"/>
      <c r="EG625" s="53"/>
      <c r="EH625" s="53"/>
      <c r="EI625" s="53"/>
      <c r="EJ625" s="53"/>
      <c r="EK625" s="53"/>
      <c r="EL625" s="53"/>
      <c r="EM625" s="53"/>
      <c r="EN625" s="53"/>
      <c r="EO625" s="53"/>
    </row>
    <row r="626" spans="4:145" x14ac:dyDescent="0.25">
      <c r="D626" s="57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  <c r="AE626" s="53"/>
      <c r="AF626" s="53"/>
      <c r="AG626" s="53"/>
      <c r="AH626" s="53"/>
      <c r="AI626" s="53"/>
      <c r="AJ626" s="53"/>
      <c r="AK626" s="53"/>
      <c r="AL626" s="53"/>
      <c r="AM626" s="53"/>
      <c r="AN626" s="53"/>
      <c r="AO626" s="53"/>
      <c r="AP626" s="53"/>
      <c r="AQ626" s="53"/>
      <c r="AR626" s="53"/>
      <c r="AS626" s="53"/>
      <c r="AT626" s="53"/>
      <c r="AU626" s="53"/>
      <c r="AV626" s="53"/>
      <c r="AW626" s="53"/>
      <c r="AX626" s="53"/>
      <c r="AY626" s="53"/>
      <c r="AZ626" s="53"/>
      <c r="BA626" s="53"/>
      <c r="BB626" s="53"/>
      <c r="BC626" s="53"/>
      <c r="BD626" s="53"/>
      <c r="BE626" s="53"/>
      <c r="BF626" s="53"/>
      <c r="BG626" s="53"/>
      <c r="BH626" s="53"/>
      <c r="BI626" s="53"/>
      <c r="BJ626" s="53"/>
      <c r="BK626" s="53"/>
      <c r="BL626" s="53"/>
      <c r="BM626" s="53"/>
      <c r="BN626" s="53"/>
      <c r="BO626" s="53"/>
      <c r="BP626" s="53"/>
      <c r="BQ626" s="53"/>
      <c r="BR626" s="53"/>
      <c r="BS626" s="53"/>
      <c r="BT626" s="53"/>
      <c r="BU626" s="53"/>
      <c r="BV626" s="53"/>
      <c r="BW626" s="53"/>
      <c r="BX626" s="53"/>
      <c r="BY626" s="53"/>
      <c r="BZ626" s="53"/>
      <c r="CA626" s="53"/>
      <c r="CB626" s="53"/>
      <c r="CC626" s="53"/>
      <c r="CD626" s="53"/>
      <c r="CE626" s="53"/>
      <c r="CF626" s="53"/>
      <c r="CG626" s="53"/>
      <c r="CH626" s="53"/>
      <c r="CI626" s="53"/>
      <c r="CJ626" s="53"/>
      <c r="CK626" s="53"/>
      <c r="CL626" s="53"/>
      <c r="CM626" s="53"/>
      <c r="CN626" s="53"/>
      <c r="CO626" s="53"/>
      <c r="CP626" s="53"/>
      <c r="CQ626" s="53"/>
      <c r="CR626" s="53"/>
      <c r="CS626" s="53"/>
      <c r="CT626" s="53"/>
      <c r="CU626" s="53"/>
      <c r="CV626" s="53"/>
      <c r="CW626" s="53"/>
      <c r="CX626" s="53"/>
      <c r="CY626" s="53"/>
      <c r="CZ626" s="53"/>
      <c r="DA626" s="53"/>
      <c r="DB626" s="53"/>
      <c r="DC626" s="53"/>
      <c r="DD626" s="53"/>
      <c r="DE626" s="53"/>
      <c r="DF626" s="53"/>
      <c r="DG626" s="53"/>
      <c r="DH626" s="53"/>
      <c r="DI626" s="53"/>
      <c r="DJ626" s="53"/>
      <c r="DK626" s="53"/>
      <c r="DL626" s="53"/>
      <c r="DM626" s="53"/>
      <c r="DN626" s="53"/>
      <c r="DO626" s="53"/>
      <c r="DP626" s="53"/>
      <c r="DQ626" s="53"/>
      <c r="DR626" s="53"/>
      <c r="DS626" s="53"/>
      <c r="DT626" s="53"/>
      <c r="DU626" s="53"/>
      <c r="DV626" s="53"/>
      <c r="DW626" s="53"/>
      <c r="DX626" s="53"/>
      <c r="DY626" s="53"/>
      <c r="DZ626" s="53"/>
      <c r="EA626" s="53"/>
      <c r="EB626" s="53"/>
      <c r="EC626" s="53"/>
      <c r="ED626" s="53"/>
      <c r="EE626" s="53"/>
      <c r="EF626" s="53"/>
      <c r="EG626" s="53"/>
      <c r="EH626" s="53"/>
      <c r="EI626" s="53"/>
      <c r="EJ626" s="53"/>
      <c r="EK626" s="53"/>
      <c r="EL626" s="53"/>
      <c r="EM626" s="53"/>
      <c r="EN626" s="53"/>
      <c r="EO626" s="53"/>
    </row>
    <row r="627" spans="4:145" x14ac:dyDescent="0.25">
      <c r="D627" s="57" t="s">
        <v>318</v>
      </c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  <c r="AE627" s="53"/>
      <c r="AF627" s="53"/>
      <c r="AG627" s="53"/>
      <c r="AH627" s="53"/>
      <c r="AI627" s="53"/>
      <c r="AJ627" s="53"/>
      <c r="AK627" s="53"/>
      <c r="AL627" s="53"/>
      <c r="AM627" s="53"/>
      <c r="AN627" s="53"/>
      <c r="AO627" s="53"/>
      <c r="AP627" s="53"/>
      <c r="AQ627" s="53"/>
      <c r="AR627" s="53"/>
      <c r="AS627" s="53"/>
      <c r="AT627" s="53"/>
      <c r="AU627" s="53"/>
      <c r="AV627" s="53"/>
      <c r="AW627" s="53"/>
      <c r="AX627" s="53"/>
      <c r="AY627" s="53"/>
      <c r="AZ627" s="53"/>
      <c r="BA627" s="53"/>
      <c r="BB627" s="53"/>
      <c r="BC627" s="53"/>
      <c r="BD627" s="53"/>
      <c r="BE627" s="53"/>
      <c r="BF627" s="53"/>
      <c r="BG627" s="53"/>
      <c r="BH627" s="53"/>
      <c r="BI627" s="53"/>
      <c r="BJ627" s="53"/>
      <c r="BK627" s="53"/>
      <c r="BL627" s="53"/>
      <c r="BM627" s="53"/>
      <c r="BN627" s="53"/>
      <c r="BO627" s="53"/>
      <c r="BP627" s="53"/>
      <c r="BQ627" s="53"/>
      <c r="BR627" s="53"/>
      <c r="BS627" s="53"/>
      <c r="BT627" s="53"/>
      <c r="BU627" s="53"/>
      <c r="BV627" s="53"/>
      <c r="BW627" s="53"/>
      <c r="BX627" s="53"/>
      <c r="BY627" s="53"/>
      <c r="BZ627" s="53"/>
      <c r="CA627" s="53"/>
      <c r="CB627" s="53"/>
      <c r="CC627" s="53"/>
      <c r="CD627" s="53"/>
      <c r="CE627" s="53"/>
      <c r="CF627" s="53"/>
      <c r="CG627" s="53"/>
      <c r="CH627" s="53"/>
      <c r="CI627" s="53"/>
      <c r="CJ627" s="53"/>
      <c r="CK627" s="53"/>
      <c r="CL627" s="53"/>
      <c r="CM627" s="53"/>
      <c r="CN627" s="53"/>
      <c r="CO627" s="53"/>
      <c r="CP627" s="53"/>
      <c r="CQ627" s="53"/>
      <c r="CR627" s="53"/>
      <c r="CS627" s="53"/>
      <c r="CT627" s="53"/>
      <c r="CU627" s="53"/>
      <c r="CV627" s="53"/>
      <c r="CW627" s="53"/>
      <c r="CX627" s="53"/>
      <c r="CY627" s="53"/>
      <c r="CZ627" s="53"/>
      <c r="DA627" s="53"/>
      <c r="DB627" s="53"/>
      <c r="DC627" s="53"/>
      <c r="DD627" s="53"/>
      <c r="DE627" s="53"/>
      <c r="DF627" s="53"/>
      <c r="DG627" s="53"/>
      <c r="DH627" s="53"/>
      <c r="DI627" s="53"/>
      <c r="DJ627" s="53"/>
      <c r="DK627" s="53"/>
      <c r="DL627" s="53"/>
      <c r="DM627" s="53"/>
      <c r="DN627" s="53"/>
      <c r="DO627" s="53"/>
      <c r="DP627" s="53"/>
      <c r="DQ627" s="53"/>
      <c r="DR627" s="53"/>
      <c r="DS627" s="53"/>
      <c r="DT627" s="53"/>
      <c r="DU627" s="53"/>
      <c r="DV627" s="53"/>
      <c r="DW627" s="53"/>
      <c r="DX627" s="53"/>
      <c r="DY627" s="53"/>
      <c r="DZ627" s="53"/>
      <c r="EA627" s="53"/>
      <c r="EB627" s="53"/>
      <c r="EC627" s="53"/>
      <c r="ED627" s="53"/>
      <c r="EE627" s="53"/>
      <c r="EF627" s="53"/>
      <c r="EG627" s="53"/>
      <c r="EH627" s="53"/>
      <c r="EI627" s="53"/>
      <c r="EJ627" s="53"/>
      <c r="EK627" s="53"/>
      <c r="EL627" s="53"/>
      <c r="EM627" s="53"/>
      <c r="EN627" s="53"/>
      <c r="EO627" s="53"/>
    </row>
    <row r="628" spans="4:145" x14ac:dyDescent="0.25">
      <c r="D628" s="57" t="s">
        <v>1044</v>
      </c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  <c r="AE628" s="53"/>
      <c r="AF628" s="53"/>
      <c r="AG628" s="53"/>
      <c r="AH628" s="53"/>
      <c r="AI628" s="53"/>
      <c r="AJ628" s="53"/>
      <c r="AK628" s="53"/>
      <c r="AL628" s="53"/>
      <c r="AM628" s="53"/>
      <c r="AN628" s="53"/>
      <c r="AO628" s="53"/>
      <c r="AP628" s="53"/>
      <c r="AQ628" s="53"/>
      <c r="AR628" s="53"/>
      <c r="AS628" s="53"/>
      <c r="AT628" s="53"/>
      <c r="AU628" s="53"/>
      <c r="AV628" s="53"/>
      <c r="AW628" s="53"/>
      <c r="AX628" s="53"/>
      <c r="AY628" s="53"/>
      <c r="AZ628" s="53"/>
      <c r="BA628" s="53"/>
      <c r="BB628" s="53"/>
      <c r="BC628" s="53"/>
      <c r="BD628" s="53"/>
      <c r="BE628" s="53"/>
      <c r="BF628" s="53"/>
      <c r="BG628" s="53"/>
      <c r="BH628" s="53"/>
      <c r="BI628" s="53"/>
      <c r="BJ628" s="53"/>
      <c r="BK628" s="53"/>
      <c r="BL628" s="53"/>
      <c r="BM628" s="53"/>
      <c r="BN628" s="53"/>
      <c r="BO628" s="53"/>
      <c r="BP628" s="53"/>
      <c r="BQ628" s="53"/>
      <c r="BR628" s="53"/>
      <c r="BS628" s="53"/>
      <c r="BT628" s="53"/>
      <c r="BU628" s="53"/>
      <c r="BV628" s="53"/>
      <c r="BW628" s="53"/>
      <c r="BX628" s="53"/>
      <c r="BY628" s="53"/>
      <c r="BZ628" s="53"/>
      <c r="CA628" s="53"/>
      <c r="CB628" s="53"/>
      <c r="CC628" s="53"/>
      <c r="CD628" s="53"/>
      <c r="CE628" s="53"/>
      <c r="CF628" s="53"/>
      <c r="CG628" s="53"/>
      <c r="CH628" s="53"/>
      <c r="CI628" s="53"/>
      <c r="CJ628" s="53"/>
      <c r="CK628" s="53"/>
      <c r="CL628" s="53"/>
      <c r="CM628" s="53"/>
      <c r="CN628" s="53"/>
      <c r="CO628" s="53"/>
      <c r="CP628" s="53"/>
      <c r="CQ628" s="53"/>
      <c r="CR628" s="53"/>
      <c r="CS628" s="53"/>
      <c r="CT628" s="53"/>
      <c r="CU628" s="53"/>
      <c r="CV628" s="53"/>
      <c r="CW628" s="53"/>
      <c r="CX628" s="53"/>
      <c r="CY628" s="53"/>
      <c r="CZ628" s="53"/>
      <c r="DA628" s="53"/>
      <c r="DB628" s="53"/>
      <c r="DC628" s="53"/>
      <c r="DD628" s="53"/>
      <c r="DE628" s="53"/>
      <c r="DF628" s="53"/>
      <c r="DG628" s="53"/>
      <c r="DH628" s="53"/>
      <c r="DI628" s="53"/>
      <c r="DJ628" s="53"/>
      <c r="DK628" s="53"/>
      <c r="DL628" s="53"/>
      <c r="DM628" s="53"/>
      <c r="DN628" s="53"/>
      <c r="DO628" s="53"/>
      <c r="DP628" s="53"/>
      <c r="DQ628" s="53"/>
      <c r="DR628" s="53"/>
      <c r="DS628" s="53"/>
      <c r="DT628" s="53"/>
      <c r="DU628" s="53"/>
      <c r="DV628" s="53"/>
      <c r="DW628" s="53"/>
      <c r="DX628" s="53"/>
      <c r="DY628" s="53"/>
      <c r="DZ628" s="53"/>
      <c r="EA628" s="53"/>
      <c r="EB628" s="53"/>
      <c r="EC628" s="53"/>
      <c r="ED628" s="53"/>
      <c r="EE628" s="53"/>
      <c r="EF628" s="53"/>
      <c r="EG628" s="53"/>
      <c r="EH628" s="53"/>
      <c r="EI628" s="53"/>
      <c r="EJ628" s="53"/>
      <c r="EK628" s="53"/>
      <c r="EL628" s="53"/>
      <c r="EM628" s="53"/>
      <c r="EN628" s="53"/>
      <c r="EO628" s="53"/>
    </row>
    <row r="629" spans="4:145" x14ac:dyDescent="0.25">
      <c r="D629" s="57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  <c r="AE629" s="53"/>
      <c r="AF629" s="53"/>
      <c r="AG629" s="53"/>
      <c r="AH629" s="53"/>
      <c r="AI629" s="53"/>
      <c r="AJ629" s="53"/>
      <c r="AK629" s="53"/>
      <c r="AL629" s="53"/>
      <c r="AM629" s="53"/>
      <c r="AN629" s="53"/>
      <c r="AO629" s="53"/>
      <c r="AP629" s="53"/>
      <c r="AQ629" s="53"/>
      <c r="AR629" s="53"/>
      <c r="AS629" s="53"/>
      <c r="AT629" s="53"/>
      <c r="AU629" s="53"/>
      <c r="AV629" s="53"/>
      <c r="AW629" s="53"/>
      <c r="AX629" s="53"/>
      <c r="AY629" s="53"/>
      <c r="AZ629" s="53"/>
      <c r="BA629" s="53"/>
      <c r="BB629" s="53"/>
      <c r="BC629" s="53"/>
      <c r="BD629" s="53"/>
      <c r="BE629" s="53"/>
      <c r="BF629" s="53"/>
      <c r="BG629" s="53"/>
      <c r="BH629" s="53"/>
      <c r="BI629" s="53"/>
      <c r="BJ629" s="53"/>
      <c r="BK629" s="53"/>
      <c r="BL629" s="53"/>
      <c r="BM629" s="53"/>
      <c r="BN629" s="53"/>
      <c r="BO629" s="53"/>
      <c r="BP629" s="53"/>
      <c r="BQ629" s="53"/>
      <c r="BR629" s="53"/>
      <c r="BS629" s="53"/>
      <c r="BT629" s="53"/>
      <c r="BU629" s="53"/>
      <c r="BV629" s="53"/>
      <c r="BW629" s="53"/>
      <c r="BX629" s="53"/>
      <c r="BY629" s="53"/>
      <c r="BZ629" s="53"/>
      <c r="CA629" s="53"/>
      <c r="CB629" s="53"/>
      <c r="CC629" s="53"/>
      <c r="CD629" s="53"/>
      <c r="CE629" s="53"/>
      <c r="CF629" s="53"/>
      <c r="CG629" s="53"/>
      <c r="CH629" s="53"/>
      <c r="CI629" s="53"/>
      <c r="CJ629" s="53"/>
      <c r="CK629" s="53"/>
      <c r="CL629" s="53"/>
      <c r="CM629" s="53"/>
      <c r="CN629" s="53"/>
      <c r="CO629" s="53"/>
      <c r="CP629" s="53"/>
      <c r="CQ629" s="53"/>
      <c r="CR629" s="53"/>
      <c r="CS629" s="53"/>
      <c r="CT629" s="53"/>
      <c r="CU629" s="53"/>
      <c r="CV629" s="53"/>
      <c r="CW629" s="53"/>
      <c r="CX629" s="53"/>
      <c r="CY629" s="53"/>
      <c r="CZ629" s="53"/>
      <c r="DA629" s="53"/>
      <c r="DB629" s="53"/>
      <c r="DC629" s="53"/>
      <c r="DD629" s="53"/>
      <c r="DE629" s="53"/>
      <c r="DF629" s="53"/>
      <c r="DG629" s="53"/>
      <c r="DH629" s="53"/>
      <c r="DI629" s="53"/>
      <c r="DJ629" s="53"/>
      <c r="DK629" s="53"/>
      <c r="DL629" s="53"/>
      <c r="DM629" s="53"/>
      <c r="DN629" s="53"/>
      <c r="DO629" s="53"/>
      <c r="DP629" s="53"/>
      <c r="DQ629" s="53"/>
      <c r="DR629" s="53"/>
      <c r="DS629" s="53"/>
      <c r="DT629" s="53"/>
      <c r="DU629" s="53"/>
      <c r="DV629" s="53"/>
      <c r="DW629" s="53"/>
      <c r="DX629" s="53"/>
      <c r="DY629" s="53"/>
      <c r="DZ629" s="53"/>
      <c r="EA629" s="53"/>
      <c r="EB629" s="53"/>
      <c r="EC629" s="53"/>
      <c r="ED629" s="53"/>
      <c r="EE629" s="53"/>
      <c r="EF629" s="53"/>
      <c r="EG629" s="53"/>
      <c r="EH629" s="53"/>
      <c r="EI629" s="53"/>
      <c r="EJ629" s="53"/>
      <c r="EK629" s="53"/>
      <c r="EL629" s="53"/>
      <c r="EM629" s="53"/>
      <c r="EN629" s="53"/>
      <c r="EO629" s="53"/>
    </row>
    <row r="630" spans="4:145" x14ac:dyDescent="0.25">
      <c r="D630" s="57" t="s">
        <v>262</v>
      </c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  <c r="AE630" s="53"/>
      <c r="AF630" s="53"/>
      <c r="AG630" s="53"/>
      <c r="AH630" s="53"/>
      <c r="AI630" s="53"/>
      <c r="AJ630" s="53"/>
      <c r="AK630" s="53"/>
      <c r="AL630" s="53"/>
      <c r="AM630" s="53"/>
      <c r="AN630" s="53"/>
      <c r="AO630" s="53"/>
      <c r="AP630" s="53"/>
      <c r="AQ630" s="53"/>
      <c r="AR630" s="53"/>
      <c r="AS630" s="53"/>
      <c r="AT630" s="53"/>
      <c r="AU630" s="53"/>
      <c r="AV630" s="53"/>
      <c r="AW630" s="53"/>
      <c r="AX630" s="53"/>
      <c r="AY630" s="53"/>
      <c r="AZ630" s="53"/>
      <c r="BA630" s="53"/>
      <c r="BB630" s="53"/>
      <c r="BC630" s="53"/>
      <c r="BD630" s="53"/>
      <c r="BE630" s="53"/>
      <c r="BF630" s="53"/>
      <c r="BG630" s="53"/>
      <c r="BH630" s="53"/>
      <c r="BI630" s="53"/>
      <c r="BJ630" s="53"/>
      <c r="BK630" s="53"/>
      <c r="BL630" s="53"/>
      <c r="BM630" s="53"/>
      <c r="BN630" s="53"/>
      <c r="BO630" s="53"/>
      <c r="BP630" s="53"/>
      <c r="BQ630" s="53"/>
      <c r="BR630" s="53"/>
      <c r="BS630" s="53"/>
      <c r="BT630" s="53"/>
      <c r="BU630" s="53"/>
      <c r="BV630" s="53"/>
      <c r="BW630" s="53"/>
      <c r="BX630" s="53"/>
      <c r="BY630" s="53"/>
      <c r="BZ630" s="53"/>
      <c r="CA630" s="53"/>
      <c r="CB630" s="53"/>
      <c r="CC630" s="53"/>
      <c r="CD630" s="53"/>
      <c r="CE630" s="53"/>
      <c r="CF630" s="53"/>
      <c r="CG630" s="53"/>
      <c r="CH630" s="53"/>
      <c r="CI630" s="53"/>
      <c r="CJ630" s="53"/>
      <c r="CK630" s="53"/>
      <c r="CL630" s="53"/>
      <c r="CM630" s="53"/>
      <c r="CN630" s="53"/>
      <c r="CO630" s="53"/>
      <c r="CP630" s="53"/>
      <c r="CQ630" s="53"/>
      <c r="CR630" s="53"/>
      <c r="CS630" s="53"/>
      <c r="CT630" s="53"/>
      <c r="CU630" s="53"/>
      <c r="CV630" s="53"/>
      <c r="CW630" s="53"/>
      <c r="CX630" s="53"/>
      <c r="CY630" s="53"/>
      <c r="CZ630" s="53"/>
      <c r="DA630" s="53"/>
      <c r="DB630" s="53"/>
      <c r="DC630" s="53"/>
      <c r="DD630" s="53"/>
      <c r="DE630" s="53"/>
      <c r="DF630" s="53"/>
      <c r="DG630" s="53"/>
      <c r="DH630" s="53"/>
      <c r="DI630" s="53"/>
      <c r="DJ630" s="53"/>
      <c r="DK630" s="53"/>
      <c r="DL630" s="53"/>
      <c r="DM630" s="53"/>
      <c r="DN630" s="53"/>
      <c r="DO630" s="53"/>
      <c r="DP630" s="53"/>
      <c r="DQ630" s="53"/>
      <c r="DR630" s="53"/>
      <c r="DS630" s="53"/>
      <c r="DT630" s="53"/>
      <c r="DU630" s="53"/>
      <c r="DV630" s="53"/>
      <c r="DW630" s="53"/>
      <c r="DX630" s="53"/>
      <c r="DY630" s="53"/>
      <c r="DZ630" s="53"/>
      <c r="EA630" s="53"/>
      <c r="EB630" s="53"/>
      <c r="EC630" s="53"/>
      <c r="ED630" s="53"/>
      <c r="EE630" s="53"/>
      <c r="EF630" s="53"/>
      <c r="EG630" s="53"/>
      <c r="EH630" s="53"/>
      <c r="EI630" s="53"/>
      <c r="EJ630" s="53"/>
      <c r="EK630" s="53"/>
      <c r="EL630" s="53"/>
      <c r="EM630" s="53"/>
      <c r="EN630" s="53"/>
      <c r="EO630" s="53"/>
    </row>
    <row r="631" spans="4:145" x14ac:dyDescent="0.25">
      <c r="D631" s="57" t="s">
        <v>1052</v>
      </c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  <c r="AE631" s="53"/>
      <c r="AF631" s="53"/>
      <c r="AG631" s="53"/>
      <c r="AH631" s="53"/>
      <c r="AI631" s="53"/>
      <c r="AJ631" s="53"/>
      <c r="AK631" s="53"/>
      <c r="AL631" s="53"/>
      <c r="AM631" s="53"/>
      <c r="AN631" s="53"/>
      <c r="AO631" s="53"/>
      <c r="AP631" s="53"/>
      <c r="AQ631" s="53"/>
      <c r="AR631" s="53"/>
      <c r="AS631" s="53"/>
      <c r="AT631" s="53"/>
      <c r="AU631" s="53"/>
      <c r="AV631" s="53"/>
      <c r="AW631" s="53"/>
      <c r="AX631" s="53"/>
      <c r="AY631" s="53"/>
      <c r="AZ631" s="53"/>
      <c r="BA631" s="53"/>
      <c r="BB631" s="53"/>
      <c r="BC631" s="53"/>
      <c r="BD631" s="53"/>
      <c r="BE631" s="53"/>
      <c r="BF631" s="53"/>
      <c r="BG631" s="53"/>
      <c r="BH631" s="53"/>
      <c r="BI631" s="53"/>
      <c r="BJ631" s="53"/>
      <c r="BK631" s="53"/>
      <c r="BL631" s="53"/>
      <c r="BM631" s="53"/>
      <c r="BN631" s="53"/>
      <c r="BO631" s="53"/>
      <c r="BP631" s="53"/>
      <c r="BQ631" s="53"/>
      <c r="BR631" s="53"/>
      <c r="BS631" s="53"/>
      <c r="BT631" s="53"/>
      <c r="BU631" s="53"/>
      <c r="BV631" s="53"/>
      <c r="BW631" s="53"/>
      <c r="BX631" s="53"/>
      <c r="BY631" s="53"/>
      <c r="BZ631" s="53"/>
      <c r="CA631" s="53"/>
      <c r="CB631" s="53"/>
      <c r="CC631" s="53"/>
      <c r="CD631" s="53"/>
      <c r="CE631" s="53"/>
      <c r="CF631" s="53"/>
      <c r="CG631" s="53"/>
      <c r="CH631" s="53"/>
      <c r="CI631" s="53"/>
      <c r="CJ631" s="53"/>
      <c r="CK631" s="53"/>
      <c r="CL631" s="53"/>
      <c r="CM631" s="53"/>
      <c r="CN631" s="53"/>
      <c r="CO631" s="53"/>
      <c r="CP631" s="53"/>
      <c r="CQ631" s="53"/>
      <c r="CR631" s="53"/>
      <c r="CS631" s="53"/>
      <c r="CT631" s="53"/>
      <c r="CU631" s="53"/>
      <c r="CV631" s="53"/>
      <c r="CW631" s="53"/>
      <c r="CX631" s="53"/>
      <c r="CY631" s="53"/>
      <c r="CZ631" s="53"/>
      <c r="DA631" s="53"/>
      <c r="DB631" s="53"/>
      <c r="DC631" s="53"/>
      <c r="DD631" s="53"/>
      <c r="DE631" s="53"/>
      <c r="DF631" s="53"/>
      <c r="DG631" s="53"/>
      <c r="DH631" s="53"/>
      <c r="DI631" s="53"/>
      <c r="DJ631" s="53"/>
      <c r="DK631" s="53"/>
      <c r="DL631" s="53"/>
      <c r="DM631" s="53"/>
      <c r="DN631" s="53"/>
      <c r="DO631" s="53"/>
      <c r="DP631" s="53"/>
      <c r="DQ631" s="53"/>
      <c r="DR631" s="53"/>
      <c r="DS631" s="53"/>
      <c r="DT631" s="53"/>
      <c r="DU631" s="53"/>
      <c r="DV631" s="53"/>
      <c r="DW631" s="53"/>
      <c r="DX631" s="53"/>
      <c r="DY631" s="53"/>
      <c r="DZ631" s="53"/>
      <c r="EA631" s="53"/>
      <c r="EB631" s="53"/>
      <c r="EC631" s="53"/>
      <c r="ED631" s="53"/>
      <c r="EE631" s="53"/>
      <c r="EF631" s="53"/>
      <c r="EG631" s="53"/>
      <c r="EH631" s="53"/>
      <c r="EI631" s="53"/>
      <c r="EJ631" s="53"/>
      <c r="EK631" s="53"/>
      <c r="EL631" s="53"/>
      <c r="EM631" s="53"/>
      <c r="EN631" s="53"/>
      <c r="EO631" s="53"/>
    </row>
    <row r="632" spans="4:145" x14ac:dyDescent="0.25">
      <c r="D632" s="57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  <c r="AE632" s="53"/>
      <c r="AF632" s="53"/>
      <c r="AG632" s="53"/>
      <c r="AH632" s="53"/>
      <c r="AI632" s="53"/>
      <c r="AJ632" s="53"/>
      <c r="AK632" s="53"/>
      <c r="AL632" s="53"/>
      <c r="AM632" s="53"/>
      <c r="AN632" s="53"/>
      <c r="AO632" s="53"/>
      <c r="AP632" s="53"/>
      <c r="AQ632" s="53"/>
      <c r="AR632" s="53"/>
      <c r="AS632" s="53"/>
      <c r="AT632" s="53"/>
      <c r="AU632" s="53"/>
      <c r="AV632" s="53"/>
      <c r="AW632" s="53"/>
      <c r="AX632" s="53"/>
      <c r="AY632" s="53"/>
      <c r="AZ632" s="53"/>
      <c r="BA632" s="53"/>
      <c r="BB632" s="53"/>
      <c r="BC632" s="53"/>
      <c r="BD632" s="53"/>
      <c r="BE632" s="53"/>
      <c r="BF632" s="53"/>
      <c r="BG632" s="53"/>
      <c r="BH632" s="53"/>
      <c r="BI632" s="53"/>
      <c r="BJ632" s="53"/>
      <c r="BK632" s="53"/>
      <c r="BL632" s="53"/>
      <c r="BM632" s="53"/>
      <c r="BN632" s="53"/>
      <c r="BO632" s="53"/>
      <c r="BP632" s="53"/>
      <c r="BQ632" s="53"/>
      <c r="BR632" s="53"/>
      <c r="BS632" s="53"/>
      <c r="BT632" s="53"/>
      <c r="BU632" s="53"/>
      <c r="BV632" s="53"/>
      <c r="BW632" s="53"/>
      <c r="BX632" s="53"/>
      <c r="BY632" s="53"/>
      <c r="BZ632" s="53"/>
      <c r="CA632" s="53"/>
      <c r="CB632" s="53"/>
      <c r="CC632" s="53"/>
      <c r="CD632" s="53"/>
      <c r="CE632" s="53"/>
      <c r="CF632" s="53"/>
      <c r="CG632" s="53"/>
      <c r="CH632" s="53"/>
      <c r="CI632" s="53"/>
      <c r="CJ632" s="53"/>
      <c r="CK632" s="53"/>
      <c r="CL632" s="53"/>
      <c r="CM632" s="53"/>
      <c r="CN632" s="53"/>
      <c r="CO632" s="53"/>
      <c r="CP632" s="53"/>
      <c r="CQ632" s="53"/>
      <c r="CR632" s="53"/>
      <c r="CS632" s="53"/>
      <c r="CT632" s="53"/>
      <c r="CU632" s="53"/>
      <c r="CV632" s="53"/>
      <c r="CW632" s="53"/>
      <c r="CX632" s="53"/>
      <c r="CY632" s="53"/>
      <c r="CZ632" s="53"/>
      <c r="DA632" s="53"/>
      <c r="DB632" s="53"/>
      <c r="DC632" s="53"/>
      <c r="DD632" s="53"/>
      <c r="DE632" s="53"/>
      <c r="DF632" s="53"/>
      <c r="DG632" s="53"/>
      <c r="DH632" s="53"/>
      <c r="DI632" s="53"/>
      <c r="DJ632" s="53"/>
      <c r="DK632" s="53"/>
      <c r="DL632" s="53"/>
      <c r="DM632" s="53"/>
      <c r="DN632" s="53"/>
      <c r="DO632" s="53"/>
      <c r="DP632" s="53"/>
      <c r="DQ632" s="53"/>
      <c r="DR632" s="53"/>
      <c r="DS632" s="53"/>
      <c r="DT632" s="53"/>
      <c r="DU632" s="53"/>
      <c r="DV632" s="53"/>
      <c r="DW632" s="53"/>
      <c r="DX632" s="53"/>
      <c r="DY632" s="53"/>
      <c r="DZ632" s="53"/>
      <c r="EA632" s="53"/>
      <c r="EB632" s="53"/>
      <c r="EC632" s="53"/>
      <c r="ED632" s="53"/>
      <c r="EE632" s="53"/>
      <c r="EF632" s="53"/>
      <c r="EG632" s="53"/>
      <c r="EH632" s="53"/>
      <c r="EI632" s="53"/>
      <c r="EJ632" s="53"/>
      <c r="EK632" s="53"/>
      <c r="EL632" s="53"/>
      <c r="EM632" s="53"/>
      <c r="EN632" s="53"/>
      <c r="EO632" s="53"/>
    </row>
    <row r="633" spans="4:145" x14ac:dyDescent="0.25">
      <c r="D633" s="57" t="s">
        <v>1049</v>
      </c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  <c r="AL633" s="53"/>
      <c r="AM633" s="53"/>
      <c r="AN633" s="53"/>
      <c r="AO633" s="53"/>
      <c r="AP633" s="53"/>
      <c r="AQ633" s="53"/>
      <c r="AR633" s="53"/>
      <c r="AS633" s="53"/>
      <c r="AT633" s="53"/>
      <c r="AU633" s="53"/>
      <c r="AV633" s="53"/>
      <c r="AW633" s="53"/>
      <c r="AX633" s="53"/>
      <c r="AY633" s="53"/>
      <c r="AZ633" s="53"/>
      <c r="BA633" s="53"/>
      <c r="BB633" s="53"/>
      <c r="BC633" s="53"/>
      <c r="BD633" s="53"/>
      <c r="BE633" s="53"/>
      <c r="BF633" s="53"/>
      <c r="BG633" s="53"/>
      <c r="BH633" s="53"/>
      <c r="BI633" s="53"/>
      <c r="BJ633" s="53"/>
      <c r="BK633" s="53"/>
      <c r="BL633" s="53"/>
      <c r="BM633" s="53"/>
      <c r="BN633" s="53"/>
      <c r="BO633" s="53"/>
      <c r="BP633" s="53"/>
      <c r="BQ633" s="53"/>
      <c r="BR633" s="53"/>
      <c r="BS633" s="53"/>
      <c r="BT633" s="53"/>
      <c r="BU633" s="53"/>
      <c r="BV633" s="53"/>
      <c r="BW633" s="53"/>
      <c r="BX633" s="53"/>
      <c r="BY633" s="53"/>
      <c r="BZ633" s="53"/>
      <c r="CA633" s="53"/>
      <c r="CB633" s="53"/>
      <c r="CC633" s="53"/>
      <c r="CD633" s="53"/>
      <c r="CE633" s="53"/>
      <c r="CF633" s="53"/>
      <c r="CG633" s="53"/>
      <c r="CH633" s="53"/>
      <c r="CI633" s="53"/>
      <c r="CJ633" s="53"/>
      <c r="CK633" s="53"/>
      <c r="CL633" s="53"/>
      <c r="CM633" s="53"/>
      <c r="CN633" s="53"/>
      <c r="CO633" s="53"/>
      <c r="CP633" s="53"/>
      <c r="CQ633" s="53"/>
      <c r="CR633" s="53"/>
      <c r="CS633" s="53"/>
      <c r="CT633" s="53"/>
      <c r="CU633" s="53"/>
      <c r="CV633" s="53"/>
      <c r="CW633" s="53"/>
      <c r="CX633" s="53"/>
      <c r="CY633" s="53"/>
      <c r="CZ633" s="53"/>
      <c r="DA633" s="53"/>
      <c r="DB633" s="53"/>
      <c r="DC633" s="53"/>
      <c r="DD633" s="53"/>
      <c r="DE633" s="53"/>
      <c r="DF633" s="53"/>
      <c r="DG633" s="53"/>
      <c r="DH633" s="53"/>
      <c r="DI633" s="53"/>
      <c r="DJ633" s="53"/>
      <c r="DK633" s="53"/>
      <c r="DL633" s="53"/>
      <c r="DM633" s="53"/>
      <c r="DN633" s="53"/>
      <c r="DO633" s="53"/>
      <c r="DP633" s="53"/>
      <c r="DQ633" s="53"/>
      <c r="DR633" s="53"/>
      <c r="DS633" s="53"/>
      <c r="DT633" s="53"/>
      <c r="DU633" s="53"/>
      <c r="DV633" s="53"/>
      <c r="DW633" s="53"/>
      <c r="DX633" s="53"/>
      <c r="DY633" s="53"/>
      <c r="DZ633" s="53"/>
      <c r="EA633" s="53"/>
      <c r="EB633" s="53"/>
      <c r="EC633" s="53"/>
      <c r="ED633" s="53"/>
      <c r="EE633" s="53"/>
      <c r="EF633" s="53"/>
      <c r="EG633" s="53"/>
      <c r="EH633" s="53"/>
      <c r="EI633" s="53"/>
      <c r="EJ633" s="53"/>
      <c r="EK633" s="53"/>
      <c r="EL633" s="53"/>
      <c r="EM633" s="53"/>
      <c r="EN633" s="53"/>
      <c r="EO633" s="53"/>
    </row>
    <row r="634" spans="4:145" x14ac:dyDescent="0.25">
      <c r="D634" s="57" t="s">
        <v>33</v>
      </c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  <c r="AL634" s="53"/>
      <c r="AM634" s="53"/>
      <c r="AN634" s="53"/>
      <c r="AO634" s="53"/>
      <c r="AP634" s="53"/>
      <c r="AQ634" s="53"/>
      <c r="AR634" s="53"/>
      <c r="AS634" s="53"/>
      <c r="AT634" s="53"/>
      <c r="AU634" s="53"/>
      <c r="AV634" s="53"/>
      <c r="AW634" s="53"/>
      <c r="AX634" s="53"/>
      <c r="AY634" s="53"/>
      <c r="AZ634" s="53"/>
      <c r="BA634" s="53"/>
      <c r="BB634" s="53"/>
      <c r="BC634" s="53"/>
      <c r="BD634" s="53"/>
      <c r="BE634" s="53"/>
      <c r="BF634" s="53"/>
      <c r="BG634" s="53"/>
      <c r="BH634" s="53"/>
      <c r="BI634" s="53"/>
      <c r="BJ634" s="53"/>
      <c r="BK634" s="53"/>
      <c r="BL634" s="53"/>
      <c r="BM634" s="53"/>
      <c r="BN634" s="53"/>
      <c r="BO634" s="53"/>
      <c r="BP634" s="53"/>
      <c r="BQ634" s="53"/>
      <c r="BR634" s="53"/>
      <c r="BS634" s="53"/>
      <c r="BT634" s="53"/>
      <c r="BU634" s="53"/>
      <c r="BV634" s="53"/>
      <c r="BW634" s="53"/>
      <c r="BX634" s="53"/>
      <c r="BY634" s="53"/>
      <c r="BZ634" s="53"/>
      <c r="CA634" s="53"/>
      <c r="CB634" s="53"/>
      <c r="CC634" s="53"/>
      <c r="CD634" s="53"/>
      <c r="CE634" s="53"/>
      <c r="CF634" s="53"/>
      <c r="CG634" s="53"/>
      <c r="CH634" s="53"/>
      <c r="CI634" s="53"/>
      <c r="CJ634" s="53"/>
      <c r="CK634" s="53"/>
      <c r="CL634" s="53"/>
      <c r="CM634" s="53"/>
      <c r="CN634" s="53"/>
      <c r="CO634" s="53"/>
      <c r="CP634" s="53"/>
      <c r="CQ634" s="53"/>
      <c r="CR634" s="53"/>
      <c r="CS634" s="53"/>
      <c r="CT634" s="53"/>
      <c r="CU634" s="53"/>
      <c r="CV634" s="53"/>
      <c r="CW634" s="53"/>
      <c r="CX634" s="53"/>
      <c r="CY634" s="53"/>
      <c r="CZ634" s="53"/>
      <c r="DA634" s="53"/>
      <c r="DB634" s="53"/>
      <c r="DC634" s="53"/>
      <c r="DD634" s="53"/>
      <c r="DE634" s="53"/>
      <c r="DF634" s="53"/>
      <c r="DG634" s="53"/>
      <c r="DH634" s="53"/>
      <c r="DI634" s="53"/>
      <c r="DJ634" s="53"/>
      <c r="DK634" s="53"/>
      <c r="DL634" s="53"/>
      <c r="DM634" s="53"/>
      <c r="DN634" s="53"/>
      <c r="DO634" s="53"/>
      <c r="DP634" s="53"/>
      <c r="DQ634" s="53"/>
      <c r="DR634" s="53"/>
      <c r="DS634" s="53"/>
      <c r="DT634" s="53"/>
      <c r="DU634" s="53"/>
      <c r="DV634" s="53"/>
      <c r="DW634" s="53"/>
      <c r="DX634" s="53"/>
      <c r="DY634" s="53"/>
      <c r="DZ634" s="53"/>
      <c r="EA634" s="53"/>
      <c r="EB634" s="53"/>
      <c r="EC634" s="53"/>
      <c r="ED634" s="53"/>
      <c r="EE634" s="53"/>
      <c r="EF634" s="53"/>
      <c r="EG634" s="53"/>
      <c r="EH634" s="53"/>
      <c r="EI634" s="53"/>
      <c r="EJ634" s="53"/>
      <c r="EK634" s="53"/>
      <c r="EL634" s="53"/>
      <c r="EM634" s="53"/>
      <c r="EN634" s="53"/>
      <c r="EO634" s="53"/>
    </row>
    <row r="635" spans="4:145" x14ac:dyDescent="0.25">
      <c r="D635" s="57" t="s">
        <v>809</v>
      </c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  <c r="AL635" s="53"/>
      <c r="AM635" s="53"/>
      <c r="AN635" s="53"/>
      <c r="AO635" s="53"/>
      <c r="AP635" s="53"/>
      <c r="AQ635" s="53"/>
      <c r="AR635" s="53"/>
      <c r="AS635" s="53"/>
      <c r="AT635" s="53"/>
      <c r="AU635" s="53"/>
      <c r="AV635" s="53"/>
      <c r="AW635" s="53"/>
      <c r="AX635" s="53"/>
      <c r="AY635" s="53"/>
      <c r="AZ635" s="53"/>
      <c r="BA635" s="53"/>
      <c r="BB635" s="53"/>
      <c r="BC635" s="53"/>
      <c r="BD635" s="53"/>
      <c r="BE635" s="53"/>
      <c r="BF635" s="53"/>
      <c r="BG635" s="53"/>
      <c r="BH635" s="53"/>
      <c r="BI635" s="53"/>
      <c r="BJ635" s="53"/>
      <c r="BK635" s="53"/>
      <c r="BL635" s="53"/>
      <c r="BM635" s="53"/>
      <c r="BN635" s="53"/>
      <c r="BO635" s="53"/>
      <c r="BP635" s="53"/>
      <c r="BQ635" s="53"/>
      <c r="BR635" s="53"/>
      <c r="BS635" s="53"/>
      <c r="BT635" s="53"/>
      <c r="BU635" s="53"/>
      <c r="BV635" s="53"/>
      <c r="BW635" s="53"/>
      <c r="BX635" s="53"/>
      <c r="BY635" s="53"/>
      <c r="BZ635" s="53"/>
      <c r="CA635" s="53"/>
      <c r="CB635" s="53"/>
      <c r="CC635" s="53"/>
      <c r="CD635" s="53"/>
      <c r="CE635" s="53"/>
      <c r="CF635" s="53"/>
      <c r="CG635" s="53"/>
      <c r="CH635" s="53"/>
      <c r="CI635" s="53"/>
      <c r="CJ635" s="53"/>
      <c r="CK635" s="53"/>
      <c r="CL635" s="53"/>
      <c r="CM635" s="53"/>
      <c r="CN635" s="53"/>
      <c r="CO635" s="53"/>
      <c r="CP635" s="53"/>
      <c r="CQ635" s="53"/>
      <c r="CR635" s="53"/>
      <c r="CS635" s="53"/>
      <c r="CT635" s="53"/>
      <c r="CU635" s="53"/>
      <c r="CV635" s="53"/>
      <c r="CW635" s="53"/>
      <c r="CX635" s="53"/>
      <c r="CY635" s="53"/>
      <c r="CZ635" s="53"/>
      <c r="DA635" s="53"/>
      <c r="DB635" s="53"/>
      <c r="DC635" s="53"/>
      <c r="DD635" s="53"/>
      <c r="DE635" s="53"/>
      <c r="DF635" s="53"/>
      <c r="DG635" s="53"/>
      <c r="DH635" s="53"/>
      <c r="DI635" s="53"/>
      <c r="DJ635" s="53"/>
      <c r="DK635" s="53"/>
      <c r="DL635" s="53"/>
      <c r="DM635" s="53"/>
      <c r="DN635" s="53"/>
      <c r="DO635" s="53"/>
      <c r="DP635" s="53"/>
      <c r="DQ635" s="53"/>
      <c r="DR635" s="53"/>
      <c r="DS635" s="53"/>
      <c r="DT635" s="53"/>
      <c r="DU635" s="53"/>
      <c r="DV635" s="53"/>
      <c r="DW635" s="53"/>
      <c r="DX635" s="53"/>
      <c r="DY635" s="53"/>
      <c r="DZ635" s="53"/>
      <c r="EA635" s="53"/>
      <c r="EB635" s="53"/>
      <c r="EC635" s="53"/>
      <c r="ED635" s="53"/>
      <c r="EE635" s="53"/>
      <c r="EF635" s="53"/>
      <c r="EG635" s="53"/>
      <c r="EH635" s="53"/>
      <c r="EI635" s="53"/>
      <c r="EJ635" s="53"/>
      <c r="EK635" s="53"/>
      <c r="EL635" s="53"/>
      <c r="EM635" s="53"/>
      <c r="EN635" s="53"/>
      <c r="EO635" s="53"/>
    </row>
    <row r="636" spans="4:145" x14ac:dyDescent="0.25">
      <c r="D636" s="57" t="s">
        <v>810</v>
      </c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  <c r="AE636" s="53"/>
      <c r="AF636" s="53"/>
      <c r="AG636" s="53"/>
      <c r="AH636" s="53"/>
      <c r="AI636" s="53"/>
      <c r="AJ636" s="53"/>
      <c r="AK636" s="53"/>
      <c r="AL636" s="53"/>
      <c r="AM636" s="53"/>
      <c r="AN636" s="53"/>
      <c r="AO636" s="53"/>
      <c r="AP636" s="53"/>
      <c r="AQ636" s="53"/>
      <c r="AR636" s="53"/>
      <c r="AS636" s="53"/>
      <c r="AT636" s="53"/>
      <c r="AU636" s="53"/>
      <c r="AV636" s="53"/>
      <c r="AW636" s="53"/>
      <c r="AX636" s="53"/>
      <c r="AY636" s="53"/>
      <c r="AZ636" s="53"/>
      <c r="BA636" s="53"/>
      <c r="BB636" s="53"/>
      <c r="BC636" s="53"/>
      <c r="BD636" s="53"/>
      <c r="BE636" s="53"/>
      <c r="BF636" s="53"/>
      <c r="BG636" s="53"/>
      <c r="BH636" s="53"/>
      <c r="BI636" s="53"/>
      <c r="BJ636" s="53"/>
      <c r="BK636" s="53"/>
      <c r="BL636" s="53"/>
      <c r="BM636" s="53"/>
      <c r="BN636" s="53"/>
      <c r="BO636" s="53"/>
      <c r="BP636" s="53"/>
      <c r="BQ636" s="53"/>
      <c r="BR636" s="53"/>
      <c r="BS636" s="53"/>
      <c r="BT636" s="53"/>
      <c r="BU636" s="53"/>
      <c r="BV636" s="53"/>
      <c r="BW636" s="53"/>
      <c r="BX636" s="53"/>
      <c r="BY636" s="53"/>
      <c r="BZ636" s="53"/>
      <c r="CA636" s="53"/>
      <c r="CB636" s="53"/>
      <c r="CC636" s="53"/>
      <c r="CD636" s="53"/>
      <c r="CE636" s="53"/>
      <c r="CF636" s="53"/>
      <c r="CG636" s="53"/>
      <c r="CH636" s="53"/>
      <c r="CI636" s="53"/>
      <c r="CJ636" s="53"/>
      <c r="CK636" s="53"/>
      <c r="CL636" s="53"/>
      <c r="CM636" s="53"/>
      <c r="CN636" s="53"/>
      <c r="CO636" s="53"/>
      <c r="CP636" s="53"/>
      <c r="CQ636" s="53"/>
      <c r="CR636" s="53"/>
      <c r="CS636" s="53"/>
      <c r="CT636" s="53"/>
      <c r="CU636" s="53"/>
      <c r="CV636" s="53"/>
      <c r="CW636" s="53"/>
      <c r="CX636" s="53"/>
      <c r="CY636" s="53"/>
      <c r="CZ636" s="53"/>
      <c r="DA636" s="53"/>
      <c r="DB636" s="53"/>
      <c r="DC636" s="53"/>
      <c r="DD636" s="53"/>
      <c r="DE636" s="53"/>
      <c r="DF636" s="53"/>
      <c r="DG636" s="53"/>
      <c r="DH636" s="53"/>
      <c r="DI636" s="53"/>
      <c r="DJ636" s="53"/>
      <c r="DK636" s="53"/>
      <c r="DL636" s="53"/>
      <c r="DM636" s="53"/>
      <c r="DN636" s="53"/>
      <c r="DO636" s="53"/>
      <c r="DP636" s="53"/>
      <c r="DQ636" s="53"/>
      <c r="DR636" s="53"/>
      <c r="DS636" s="53"/>
      <c r="DT636" s="53"/>
      <c r="DU636" s="53"/>
      <c r="DV636" s="53"/>
      <c r="DW636" s="53"/>
      <c r="DX636" s="53"/>
      <c r="DY636" s="53"/>
      <c r="DZ636" s="53"/>
      <c r="EA636" s="53"/>
      <c r="EB636" s="53"/>
      <c r="EC636" s="53"/>
      <c r="ED636" s="53"/>
      <c r="EE636" s="53"/>
      <c r="EF636" s="53"/>
      <c r="EG636" s="53"/>
      <c r="EH636" s="53"/>
      <c r="EI636" s="53"/>
      <c r="EJ636" s="53"/>
      <c r="EK636" s="53"/>
      <c r="EL636" s="53"/>
      <c r="EM636" s="53"/>
      <c r="EN636" s="53"/>
      <c r="EO636" s="53"/>
    </row>
    <row r="637" spans="4:145" x14ac:dyDescent="0.25">
      <c r="D637" s="57" t="s">
        <v>811</v>
      </c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  <c r="AL637" s="53"/>
      <c r="AM637" s="53"/>
      <c r="AN637" s="53"/>
      <c r="AO637" s="53"/>
      <c r="AP637" s="53"/>
      <c r="AQ637" s="53"/>
      <c r="AR637" s="53"/>
      <c r="AS637" s="53"/>
      <c r="AT637" s="53"/>
      <c r="AU637" s="53"/>
      <c r="AV637" s="53"/>
      <c r="AW637" s="53"/>
      <c r="AX637" s="53"/>
      <c r="AY637" s="53"/>
      <c r="AZ637" s="53"/>
      <c r="BA637" s="53"/>
      <c r="BB637" s="53"/>
      <c r="BC637" s="53"/>
      <c r="BD637" s="53"/>
      <c r="BE637" s="53"/>
      <c r="BF637" s="53"/>
      <c r="BG637" s="53"/>
      <c r="BH637" s="53"/>
      <c r="BI637" s="53"/>
      <c r="BJ637" s="53"/>
      <c r="BK637" s="53"/>
      <c r="BL637" s="53"/>
      <c r="BM637" s="53"/>
      <c r="BN637" s="53"/>
      <c r="BO637" s="53"/>
      <c r="BP637" s="53"/>
      <c r="BQ637" s="53"/>
      <c r="BR637" s="53"/>
      <c r="BS637" s="53"/>
      <c r="BT637" s="53"/>
      <c r="BU637" s="53"/>
      <c r="BV637" s="53"/>
      <c r="BW637" s="53"/>
      <c r="BX637" s="53"/>
      <c r="BY637" s="53"/>
      <c r="BZ637" s="53"/>
      <c r="CA637" s="53"/>
      <c r="CB637" s="53"/>
      <c r="CC637" s="53"/>
      <c r="CD637" s="53"/>
      <c r="CE637" s="53"/>
      <c r="CF637" s="53"/>
      <c r="CG637" s="53"/>
      <c r="CH637" s="53"/>
      <c r="CI637" s="53"/>
      <c r="CJ637" s="53"/>
      <c r="CK637" s="53"/>
      <c r="CL637" s="53"/>
      <c r="CM637" s="53"/>
      <c r="CN637" s="53"/>
      <c r="CO637" s="53"/>
      <c r="CP637" s="53"/>
      <c r="CQ637" s="53"/>
      <c r="CR637" s="53"/>
      <c r="CS637" s="53"/>
      <c r="CT637" s="53"/>
      <c r="CU637" s="53"/>
      <c r="CV637" s="53"/>
      <c r="CW637" s="53"/>
      <c r="CX637" s="53"/>
      <c r="CY637" s="53"/>
      <c r="CZ637" s="53"/>
      <c r="DA637" s="53"/>
      <c r="DB637" s="53"/>
      <c r="DC637" s="53"/>
      <c r="DD637" s="53"/>
      <c r="DE637" s="53"/>
      <c r="DF637" s="53"/>
      <c r="DG637" s="53"/>
      <c r="DH637" s="53"/>
      <c r="DI637" s="53"/>
      <c r="DJ637" s="53"/>
      <c r="DK637" s="53"/>
      <c r="DL637" s="53"/>
      <c r="DM637" s="53"/>
      <c r="DN637" s="53"/>
      <c r="DO637" s="53"/>
      <c r="DP637" s="53"/>
      <c r="DQ637" s="53"/>
      <c r="DR637" s="53"/>
      <c r="DS637" s="53"/>
      <c r="DT637" s="53"/>
      <c r="DU637" s="53"/>
      <c r="DV637" s="53"/>
      <c r="DW637" s="53"/>
      <c r="DX637" s="53"/>
      <c r="DY637" s="53"/>
      <c r="DZ637" s="53"/>
      <c r="EA637" s="53"/>
      <c r="EB637" s="53"/>
      <c r="EC637" s="53"/>
      <c r="ED637" s="53"/>
      <c r="EE637" s="53"/>
      <c r="EF637" s="53"/>
      <c r="EG637" s="53"/>
      <c r="EH637" s="53"/>
      <c r="EI637" s="53"/>
      <c r="EJ637" s="53"/>
      <c r="EK637" s="53"/>
      <c r="EL637" s="53"/>
      <c r="EM637" s="53"/>
      <c r="EN637" s="53"/>
      <c r="EO637" s="53"/>
    </row>
    <row r="638" spans="4:145" x14ac:dyDescent="0.25">
      <c r="D638" s="57" t="s">
        <v>812</v>
      </c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  <c r="AL638" s="53"/>
      <c r="AM638" s="53"/>
      <c r="AN638" s="53"/>
      <c r="AO638" s="53"/>
      <c r="AP638" s="53"/>
      <c r="AQ638" s="53"/>
      <c r="AR638" s="53"/>
      <c r="AS638" s="53"/>
      <c r="AT638" s="53"/>
      <c r="AU638" s="53"/>
      <c r="AV638" s="53"/>
      <c r="AW638" s="53"/>
      <c r="AX638" s="53"/>
      <c r="AY638" s="53"/>
      <c r="AZ638" s="53"/>
      <c r="BA638" s="53"/>
      <c r="BB638" s="53"/>
      <c r="BC638" s="53"/>
      <c r="BD638" s="53"/>
      <c r="BE638" s="53"/>
      <c r="BF638" s="53"/>
      <c r="BG638" s="53"/>
      <c r="BH638" s="53"/>
      <c r="BI638" s="53"/>
      <c r="BJ638" s="53"/>
      <c r="BK638" s="53"/>
      <c r="BL638" s="53"/>
      <c r="BM638" s="53"/>
      <c r="BN638" s="53"/>
      <c r="BO638" s="53"/>
      <c r="BP638" s="53"/>
      <c r="BQ638" s="53"/>
      <c r="BR638" s="53"/>
      <c r="BS638" s="53"/>
      <c r="BT638" s="53"/>
      <c r="BU638" s="53"/>
      <c r="BV638" s="53"/>
      <c r="BW638" s="53"/>
      <c r="BX638" s="53"/>
      <c r="BY638" s="53"/>
      <c r="BZ638" s="53"/>
      <c r="CA638" s="53"/>
      <c r="CB638" s="53"/>
      <c r="CC638" s="53"/>
      <c r="CD638" s="53"/>
      <c r="CE638" s="53"/>
      <c r="CF638" s="53"/>
      <c r="CG638" s="53"/>
      <c r="CH638" s="53"/>
      <c r="CI638" s="53"/>
      <c r="CJ638" s="53"/>
      <c r="CK638" s="53"/>
      <c r="CL638" s="53"/>
      <c r="CM638" s="53"/>
      <c r="CN638" s="53"/>
      <c r="CO638" s="53"/>
      <c r="CP638" s="53"/>
      <c r="CQ638" s="53"/>
      <c r="CR638" s="53"/>
      <c r="CS638" s="53"/>
      <c r="CT638" s="53"/>
      <c r="CU638" s="53"/>
      <c r="CV638" s="53"/>
      <c r="CW638" s="53"/>
      <c r="CX638" s="53"/>
      <c r="CY638" s="53"/>
      <c r="CZ638" s="53"/>
      <c r="DA638" s="53"/>
      <c r="DB638" s="53"/>
      <c r="DC638" s="53"/>
      <c r="DD638" s="53"/>
      <c r="DE638" s="53"/>
      <c r="DF638" s="53"/>
      <c r="DG638" s="53"/>
      <c r="DH638" s="53"/>
      <c r="DI638" s="53"/>
      <c r="DJ638" s="53"/>
      <c r="DK638" s="53"/>
      <c r="DL638" s="53"/>
      <c r="DM638" s="53"/>
      <c r="DN638" s="53"/>
      <c r="DO638" s="53"/>
      <c r="DP638" s="53"/>
      <c r="DQ638" s="53"/>
      <c r="DR638" s="53"/>
      <c r="DS638" s="53"/>
      <c r="DT638" s="53"/>
      <c r="DU638" s="53"/>
      <c r="DV638" s="53"/>
      <c r="DW638" s="53"/>
      <c r="DX638" s="53"/>
      <c r="DY638" s="53"/>
      <c r="DZ638" s="53"/>
      <c r="EA638" s="53"/>
      <c r="EB638" s="53"/>
      <c r="EC638" s="53"/>
      <c r="ED638" s="53"/>
      <c r="EE638" s="53"/>
      <c r="EF638" s="53"/>
      <c r="EG638" s="53"/>
      <c r="EH638" s="53"/>
      <c r="EI638" s="53"/>
      <c r="EJ638" s="53"/>
      <c r="EK638" s="53"/>
      <c r="EL638" s="53"/>
      <c r="EM638" s="53"/>
      <c r="EN638" s="53"/>
      <c r="EO638" s="53"/>
    </row>
    <row r="639" spans="4:145" x14ac:dyDescent="0.25">
      <c r="D639" s="57" t="s">
        <v>1050</v>
      </c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  <c r="AL639" s="53"/>
      <c r="AM639" s="53"/>
      <c r="AN639" s="53"/>
      <c r="AO639" s="53"/>
      <c r="AP639" s="53"/>
      <c r="AQ639" s="53"/>
      <c r="AR639" s="53"/>
      <c r="AS639" s="53"/>
      <c r="AT639" s="53"/>
      <c r="AU639" s="53"/>
      <c r="AV639" s="53"/>
      <c r="AW639" s="53"/>
      <c r="AX639" s="53"/>
      <c r="AY639" s="53"/>
      <c r="AZ639" s="53"/>
      <c r="BA639" s="53"/>
      <c r="BB639" s="53"/>
      <c r="BC639" s="53"/>
      <c r="BD639" s="53"/>
      <c r="BE639" s="53"/>
      <c r="BF639" s="53"/>
      <c r="BG639" s="53"/>
      <c r="BH639" s="53"/>
      <c r="BI639" s="53"/>
      <c r="BJ639" s="53"/>
      <c r="BK639" s="53"/>
      <c r="BL639" s="53"/>
      <c r="BM639" s="53"/>
      <c r="BN639" s="53"/>
      <c r="BO639" s="53"/>
      <c r="BP639" s="53"/>
      <c r="BQ639" s="53"/>
      <c r="BR639" s="53"/>
      <c r="BS639" s="53"/>
      <c r="BT639" s="53"/>
      <c r="BU639" s="53"/>
      <c r="BV639" s="53"/>
      <c r="BW639" s="53"/>
      <c r="BX639" s="53"/>
      <c r="BY639" s="53"/>
      <c r="BZ639" s="53"/>
      <c r="CA639" s="53"/>
      <c r="CB639" s="53"/>
      <c r="CC639" s="53"/>
      <c r="CD639" s="53"/>
      <c r="CE639" s="53"/>
      <c r="CF639" s="53"/>
      <c r="CG639" s="53"/>
      <c r="CH639" s="53"/>
      <c r="CI639" s="53"/>
      <c r="CJ639" s="53"/>
      <c r="CK639" s="53"/>
      <c r="CL639" s="53"/>
      <c r="CM639" s="53"/>
      <c r="CN639" s="53"/>
      <c r="CO639" s="53"/>
      <c r="CP639" s="53"/>
      <c r="CQ639" s="53"/>
      <c r="CR639" s="53"/>
      <c r="CS639" s="53"/>
      <c r="CT639" s="53"/>
      <c r="CU639" s="53"/>
      <c r="CV639" s="53"/>
      <c r="CW639" s="53"/>
      <c r="CX639" s="53"/>
      <c r="CY639" s="53"/>
      <c r="CZ639" s="53"/>
      <c r="DA639" s="53"/>
      <c r="DB639" s="53"/>
      <c r="DC639" s="53"/>
      <c r="DD639" s="53"/>
      <c r="DE639" s="53"/>
      <c r="DF639" s="53"/>
      <c r="DG639" s="53"/>
      <c r="DH639" s="53"/>
      <c r="DI639" s="53"/>
      <c r="DJ639" s="53"/>
      <c r="DK639" s="53"/>
      <c r="DL639" s="53"/>
      <c r="DM639" s="53"/>
      <c r="DN639" s="53"/>
      <c r="DO639" s="53"/>
      <c r="DP639" s="53"/>
      <c r="DQ639" s="53"/>
      <c r="DR639" s="53"/>
      <c r="DS639" s="53"/>
      <c r="DT639" s="53"/>
      <c r="DU639" s="53"/>
      <c r="DV639" s="53"/>
      <c r="DW639" s="53"/>
      <c r="DX639" s="53"/>
      <c r="DY639" s="53"/>
      <c r="DZ639" s="53"/>
      <c r="EA639" s="53"/>
      <c r="EB639" s="53"/>
      <c r="EC639" s="53"/>
      <c r="ED639" s="53"/>
      <c r="EE639" s="53"/>
      <c r="EF639" s="53"/>
      <c r="EG639" s="53"/>
      <c r="EH639" s="53"/>
      <c r="EI639" s="53"/>
      <c r="EJ639" s="53"/>
      <c r="EK639" s="53"/>
      <c r="EL639" s="53"/>
      <c r="EM639" s="53"/>
      <c r="EN639" s="53"/>
      <c r="EO639" s="53"/>
    </row>
    <row r="640" spans="4:145" x14ac:dyDescent="0.25">
      <c r="D640" s="57" t="s">
        <v>1051</v>
      </c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  <c r="AL640" s="53"/>
      <c r="AM640" s="53"/>
      <c r="AN640" s="53"/>
      <c r="AO640" s="53"/>
      <c r="AP640" s="53"/>
      <c r="AQ640" s="53"/>
      <c r="AR640" s="53"/>
      <c r="AS640" s="53"/>
      <c r="AT640" s="53"/>
      <c r="AU640" s="53"/>
      <c r="AV640" s="53"/>
      <c r="AW640" s="53"/>
      <c r="AX640" s="53"/>
      <c r="AY640" s="53"/>
      <c r="AZ640" s="53"/>
      <c r="BA640" s="53"/>
      <c r="BB640" s="53"/>
      <c r="BC640" s="53"/>
      <c r="BD640" s="53"/>
      <c r="BE640" s="53"/>
      <c r="BF640" s="53"/>
      <c r="BG640" s="53"/>
      <c r="BH640" s="53"/>
      <c r="BI640" s="53"/>
      <c r="BJ640" s="53"/>
      <c r="BK640" s="53"/>
      <c r="BL640" s="53"/>
      <c r="BM640" s="53"/>
      <c r="BN640" s="53"/>
      <c r="BO640" s="53"/>
      <c r="BP640" s="53"/>
      <c r="BQ640" s="53"/>
      <c r="BR640" s="53"/>
      <c r="BS640" s="53"/>
      <c r="BT640" s="53"/>
      <c r="BU640" s="53"/>
      <c r="BV640" s="53"/>
      <c r="BW640" s="53"/>
      <c r="BX640" s="53"/>
      <c r="BY640" s="53"/>
      <c r="BZ640" s="53"/>
      <c r="CA640" s="53"/>
      <c r="CB640" s="53"/>
      <c r="CC640" s="53"/>
      <c r="CD640" s="53"/>
      <c r="CE640" s="53"/>
      <c r="CF640" s="53"/>
      <c r="CG640" s="53"/>
      <c r="CH640" s="53"/>
      <c r="CI640" s="53"/>
      <c r="CJ640" s="53"/>
      <c r="CK640" s="53"/>
      <c r="CL640" s="53"/>
      <c r="CM640" s="53"/>
      <c r="CN640" s="53"/>
      <c r="CO640" s="53"/>
      <c r="CP640" s="53"/>
      <c r="CQ640" s="53"/>
      <c r="CR640" s="53"/>
      <c r="CS640" s="53"/>
      <c r="CT640" s="53"/>
      <c r="CU640" s="53"/>
      <c r="CV640" s="53"/>
      <c r="CW640" s="53"/>
      <c r="CX640" s="53"/>
      <c r="CY640" s="53"/>
      <c r="CZ640" s="53"/>
      <c r="DA640" s="53"/>
      <c r="DB640" s="53"/>
      <c r="DC640" s="53"/>
      <c r="DD640" s="53"/>
      <c r="DE640" s="53"/>
      <c r="DF640" s="53"/>
      <c r="DG640" s="53"/>
      <c r="DH640" s="53"/>
      <c r="DI640" s="53"/>
      <c r="DJ640" s="53"/>
      <c r="DK640" s="53"/>
      <c r="DL640" s="53"/>
      <c r="DM640" s="53"/>
      <c r="DN640" s="53"/>
      <c r="DO640" s="53"/>
      <c r="DP640" s="53"/>
      <c r="DQ640" s="53"/>
      <c r="DR640" s="53"/>
      <c r="DS640" s="53"/>
      <c r="DT640" s="53"/>
      <c r="DU640" s="53"/>
      <c r="DV640" s="53"/>
      <c r="DW640" s="53"/>
      <c r="DX640" s="53"/>
      <c r="DY640" s="53"/>
      <c r="DZ640" s="53"/>
      <c r="EA640" s="53"/>
      <c r="EB640" s="53"/>
      <c r="EC640" s="53"/>
      <c r="ED640" s="53"/>
      <c r="EE640" s="53"/>
      <c r="EF640" s="53"/>
      <c r="EG640" s="53"/>
      <c r="EH640" s="53"/>
      <c r="EI640" s="53"/>
      <c r="EJ640" s="53"/>
      <c r="EK640" s="53"/>
      <c r="EL640" s="53"/>
      <c r="EM640" s="53"/>
      <c r="EN640" s="53"/>
      <c r="EO640" s="53"/>
    </row>
    <row r="641" spans="4:145" x14ac:dyDescent="0.25">
      <c r="D641" s="57" t="s">
        <v>813</v>
      </c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  <c r="AE641" s="53"/>
      <c r="AF641" s="53"/>
      <c r="AG641" s="53"/>
      <c r="AH641" s="53"/>
      <c r="AI641" s="53"/>
      <c r="AJ641" s="53"/>
      <c r="AK641" s="53"/>
      <c r="AL641" s="53"/>
      <c r="AM641" s="53"/>
      <c r="AN641" s="53"/>
      <c r="AO641" s="53"/>
      <c r="AP641" s="53"/>
      <c r="AQ641" s="53"/>
      <c r="AR641" s="53"/>
      <c r="AS641" s="53"/>
      <c r="AT641" s="53"/>
      <c r="AU641" s="53"/>
      <c r="AV641" s="53"/>
      <c r="AW641" s="53"/>
      <c r="AX641" s="53"/>
      <c r="AY641" s="53"/>
      <c r="AZ641" s="53"/>
      <c r="BA641" s="53"/>
      <c r="BB641" s="53"/>
      <c r="BC641" s="53"/>
      <c r="BD641" s="53"/>
      <c r="BE641" s="53"/>
      <c r="BF641" s="53"/>
      <c r="BG641" s="53"/>
      <c r="BH641" s="53"/>
      <c r="BI641" s="53"/>
      <c r="BJ641" s="53"/>
      <c r="BK641" s="53"/>
      <c r="BL641" s="53"/>
      <c r="BM641" s="53"/>
      <c r="BN641" s="53"/>
      <c r="BO641" s="53"/>
      <c r="BP641" s="53"/>
      <c r="BQ641" s="53"/>
      <c r="BR641" s="53"/>
      <c r="BS641" s="53"/>
      <c r="BT641" s="53"/>
      <c r="BU641" s="53"/>
      <c r="BV641" s="53"/>
      <c r="BW641" s="53"/>
      <c r="BX641" s="53"/>
      <c r="BY641" s="53"/>
      <c r="BZ641" s="53"/>
      <c r="CA641" s="53"/>
      <c r="CB641" s="53"/>
      <c r="CC641" s="53"/>
      <c r="CD641" s="53"/>
      <c r="CE641" s="53"/>
      <c r="CF641" s="53"/>
      <c r="CG641" s="53"/>
      <c r="CH641" s="53"/>
      <c r="CI641" s="53"/>
      <c r="CJ641" s="53"/>
      <c r="CK641" s="53"/>
      <c r="CL641" s="53"/>
      <c r="CM641" s="53"/>
      <c r="CN641" s="53"/>
      <c r="CO641" s="53"/>
      <c r="CP641" s="53"/>
      <c r="CQ641" s="53"/>
      <c r="CR641" s="53"/>
      <c r="CS641" s="53"/>
      <c r="CT641" s="53"/>
      <c r="CU641" s="53"/>
      <c r="CV641" s="53"/>
      <c r="CW641" s="53"/>
      <c r="CX641" s="53"/>
      <c r="CY641" s="53"/>
      <c r="CZ641" s="53"/>
      <c r="DA641" s="53"/>
      <c r="DB641" s="53"/>
      <c r="DC641" s="53"/>
      <c r="DD641" s="53"/>
      <c r="DE641" s="53"/>
      <c r="DF641" s="53"/>
      <c r="DG641" s="53"/>
      <c r="DH641" s="53"/>
      <c r="DI641" s="53"/>
      <c r="DJ641" s="53"/>
      <c r="DK641" s="53"/>
      <c r="DL641" s="53"/>
      <c r="DM641" s="53"/>
      <c r="DN641" s="53"/>
      <c r="DO641" s="53"/>
      <c r="DP641" s="53"/>
      <c r="DQ641" s="53"/>
      <c r="DR641" s="53"/>
      <c r="DS641" s="53"/>
      <c r="DT641" s="53"/>
      <c r="DU641" s="53"/>
      <c r="DV641" s="53"/>
      <c r="DW641" s="53"/>
      <c r="DX641" s="53"/>
      <c r="DY641" s="53"/>
      <c r="DZ641" s="53"/>
      <c r="EA641" s="53"/>
      <c r="EB641" s="53"/>
      <c r="EC641" s="53"/>
      <c r="ED641" s="53"/>
      <c r="EE641" s="53"/>
      <c r="EF641" s="53"/>
      <c r="EG641" s="53"/>
      <c r="EH641" s="53"/>
      <c r="EI641" s="53"/>
      <c r="EJ641" s="53"/>
      <c r="EK641" s="53"/>
      <c r="EL641" s="53"/>
      <c r="EM641" s="53"/>
      <c r="EN641" s="53"/>
      <c r="EO641" s="53"/>
    </row>
    <row r="642" spans="4:145" x14ac:dyDescent="0.25">
      <c r="D642" s="57" t="s">
        <v>1045</v>
      </c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  <c r="AE642" s="53"/>
      <c r="AF642" s="53"/>
      <c r="AG642" s="53"/>
      <c r="AH642" s="53"/>
      <c r="AI642" s="53"/>
      <c r="AJ642" s="53"/>
      <c r="AK642" s="53"/>
      <c r="AL642" s="53"/>
      <c r="AM642" s="53"/>
      <c r="AN642" s="53"/>
      <c r="AO642" s="53"/>
      <c r="AP642" s="53"/>
      <c r="AQ642" s="53"/>
      <c r="AR642" s="53"/>
      <c r="AS642" s="53"/>
      <c r="AT642" s="53"/>
      <c r="AU642" s="53"/>
      <c r="AV642" s="53"/>
      <c r="AW642" s="53"/>
      <c r="AX642" s="53"/>
      <c r="AY642" s="53"/>
      <c r="AZ642" s="53"/>
      <c r="BA642" s="53"/>
      <c r="BB642" s="53"/>
      <c r="BC642" s="53"/>
      <c r="BD642" s="53"/>
      <c r="BE642" s="53"/>
      <c r="BF642" s="53"/>
      <c r="BG642" s="53"/>
      <c r="BH642" s="53"/>
      <c r="BI642" s="53"/>
      <c r="BJ642" s="53"/>
      <c r="BK642" s="53"/>
      <c r="BL642" s="53"/>
      <c r="BM642" s="53"/>
      <c r="BN642" s="53"/>
      <c r="BO642" s="53"/>
      <c r="BP642" s="53"/>
      <c r="BQ642" s="53"/>
      <c r="BR642" s="53"/>
      <c r="BS642" s="53"/>
      <c r="BT642" s="53"/>
      <c r="BU642" s="53"/>
      <c r="BV642" s="53"/>
      <c r="BW642" s="53"/>
      <c r="BX642" s="53"/>
      <c r="BY642" s="53"/>
      <c r="BZ642" s="53"/>
      <c r="CA642" s="53"/>
      <c r="CB642" s="53"/>
      <c r="CC642" s="53"/>
      <c r="CD642" s="53"/>
      <c r="CE642" s="53"/>
      <c r="CF642" s="53"/>
      <c r="CG642" s="53"/>
      <c r="CH642" s="53"/>
      <c r="CI642" s="53"/>
      <c r="CJ642" s="53"/>
      <c r="CK642" s="53"/>
      <c r="CL642" s="53"/>
      <c r="CM642" s="53"/>
      <c r="CN642" s="53"/>
      <c r="CO642" s="53"/>
      <c r="CP642" s="53"/>
      <c r="CQ642" s="53"/>
      <c r="CR642" s="53"/>
      <c r="CS642" s="53"/>
      <c r="CT642" s="53"/>
      <c r="CU642" s="53"/>
      <c r="CV642" s="53"/>
      <c r="CW642" s="53"/>
      <c r="CX642" s="53"/>
      <c r="CY642" s="53"/>
      <c r="CZ642" s="53"/>
      <c r="DA642" s="53"/>
      <c r="DB642" s="53"/>
      <c r="DC642" s="53"/>
      <c r="DD642" s="53"/>
      <c r="DE642" s="53"/>
      <c r="DF642" s="53"/>
      <c r="DG642" s="53"/>
      <c r="DH642" s="53"/>
      <c r="DI642" s="53"/>
      <c r="DJ642" s="53"/>
      <c r="DK642" s="53"/>
      <c r="DL642" s="53"/>
      <c r="DM642" s="53"/>
      <c r="DN642" s="53"/>
      <c r="DO642" s="53"/>
      <c r="DP642" s="53"/>
      <c r="DQ642" s="53"/>
      <c r="DR642" s="53"/>
      <c r="DS642" s="53"/>
      <c r="DT642" s="53"/>
      <c r="DU642" s="53"/>
      <c r="DV642" s="53"/>
      <c r="DW642" s="53"/>
      <c r="DX642" s="53"/>
      <c r="DY642" s="53"/>
      <c r="DZ642" s="53"/>
      <c r="EA642" s="53"/>
      <c r="EB642" s="53"/>
      <c r="EC642" s="53"/>
      <c r="ED642" s="53"/>
      <c r="EE642" s="53"/>
      <c r="EF642" s="53"/>
      <c r="EG642" s="53"/>
      <c r="EH642" s="53"/>
      <c r="EI642" s="53"/>
      <c r="EJ642" s="53"/>
      <c r="EK642" s="53"/>
      <c r="EL642" s="53"/>
      <c r="EM642" s="53"/>
      <c r="EN642" s="53"/>
      <c r="EO642" s="53"/>
    </row>
    <row r="643" spans="4:145" x14ac:dyDescent="0.25">
      <c r="D643" s="57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53"/>
      <c r="AH643" s="53"/>
      <c r="AI643" s="53"/>
      <c r="AJ643" s="53"/>
      <c r="AK643" s="53"/>
      <c r="AL643" s="53"/>
      <c r="AM643" s="53"/>
      <c r="AN643" s="53"/>
      <c r="AO643" s="53"/>
      <c r="AP643" s="53"/>
      <c r="AQ643" s="53"/>
      <c r="AR643" s="53"/>
      <c r="AS643" s="53"/>
      <c r="AT643" s="53"/>
      <c r="AU643" s="53"/>
      <c r="AV643" s="53"/>
      <c r="AW643" s="53"/>
      <c r="AX643" s="53"/>
      <c r="AY643" s="53"/>
      <c r="AZ643" s="53"/>
      <c r="BA643" s="53"/>
      <c r="BB643" s="53"/>
      <c r="BC643" s="53"/>
      <c r="BD643" s="53"/>
      <c r="BE643" s="53"/>
      <c r="BF643" s="53"/>
      <c r="BG643" s="53"/>
      <c r="BH643" s="53"/>
      <c r="BI643" s="53"/>
      <c r="BJ643" s="53"/>
      <c r="BK643" s="53"/>
      <c r="BL643" s="53"/>
      <c r="BM643" s="53"/>
      <c r="BN643" s="53"/>
      <c r="BO643" s="53"/>
      <c r="BP643" s="53"/>
      <c r="BQ643" s="53"/>
      <c r="BR643" s="53"/>
      <c r="BS643" s="53"/>
      <c r="BT643" s="53"/>
      <c r="BU643" s="53"/>
      <c r="BV643" s="53"/>
      <c r="BW643" s="53"/>
      <c r="BX643" s="53"/>
      <c r="BY643" s="53"/>
      <c r="BZ643" s="53"/>
      <c r="CA643" s="53"/>
      <c r="CB643" s="53"/>
      <c r="CC643" s="53"/>
      <c r="CD643" s="53"/>
      <c r="CE643" s="53"/>
      <c r="CF643" s="53"/>
      <c r="CG643" s="53"/>
      <c r="CH643" s="53"/>
      <c r="CI643" s="53"/>
      <c r="CJ643" s="53"/>
      <c r="CK643" s="53"/>
      <c r="CL643" s="53"/>
      <c r="CM643" s="53"/>
      <c r="CN643" s="53"/>
      <c r="CO643" s="53"/>
      <c r="CP643" s="53"/>
      <c r="CQ643" s="53"/>
      <c r="CR643" s="53"/>
      <c r="CS643" s="53"/>
      <c r="CT643" s="53"/>
      <c r="CU643" s="53"/>
      <c r="CV643" s="53"/>
      <c r="CW643" s="53"/>
      <c r="CX643" s="53"/>
      <c r="CY643" s="53"/>
      <c r="CZ643" s="53"/>
      <c r="DA643" s="53"/>
      <c r="DB643" s="53"/>
      <c r="DC643" s="53"/>
      <c r="DD643" s="53"/>
      <c r="DE643" s="53"/>
      <c r="DF643" s="53"/>
      <c r="DG643" s="53"/>
      <c r="DH643" s="53"/>
      <c r="DI643" s="53"/>
      <c r="DJ643" s="53"/>
      <c r="DK643" s="53"/>
      <c r="DL643" s="53"/>
      <c r="DM643" s="53"/>
      <c r="DN643" s="53"/>
      <c r="DO643" s="53"/>
      <c r="DP643" s="53"/>
      <c r="DQ643" s="53"/>
      <c r="DR643" s="53"/>
      <c r="DS643" s="53"/>
      <c r="DT643" s="53"/>
      <c r="DU643" s="53"/>
      <c r="DV643" s="53"/>
      <c r="DW643" s="53"/>
      <c r="DX643" s="53"/>
      <c r="DY643" s="53"/>
      <c r="DZ643" s="53"/>
      <c r="EA643" s="53"/>
      <c r="EB643" s="53"/>
      <c r="EC643" s="53"/>
      <c r="ED643" s="53"/>
      <c r="EE643" s="53"/>
      <c r="EF643" s="53"/>
      <c r="EG643" s="53"/>
      <c r="EH643" s="53"/>
      <c r="EI643" s="53"/>
      <c r="EJ643" s="53"/>
      <c r="EK643" s="53"/>
      <c r="EL643" s="53"/>
      <c r="EM643" s="53"/>
      <c r="EN643" s="53"/>
      <c r="EO643" s="53"/>
    </row>
    <row r="644" spans="4:145" x14ac:dyDescent="0.25">
      <c r="D644" s="37" t="s">
        <v>263</v>
      </c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  <c r="AK644" s="53"/>
      <c r="AL644" s="53"/>
      <c r="AM644" s="53"/>
      <c r="AN644" s="53"/>
      <c r="AO644" s="53"/>
      <c r="AP644" s="53"/>
      <c r="AQ644" s="53"/>
      <c r="AR644" s="53"/>
      <c r="AS644" s="53"/>
      <c r="AT644" s="53"/>
      <c r="AU644" s="53"/>
      <c r="AV644" s="53"/>
      <c r="AW644" s="53"/>
      <c r="AX644" s="53"/>
      <c r="AY644" s="53"/>
      <c r="AZ644" s="53"/>
      <c r="BA644" s="53"/>
      <c r="BB644" s="53"/>
      <c r="BC644" s="53"/>
      <c r="BD644" s="53"/>
      <c r="BE644" s="53"/>
      <c r="BF644" s="53"/>
      <c r="BG644" s="53"/>
      <c r="BH644" s="53"/>
      <c r="BI644" s="53"/>
      <c r="BJ644" s="53"/>
      <c r="BK644" s="53"/>
      <c r="BL644" s="53"/>
      <c r="BM644" s="53"/>
      <c r="BN644" s="53"/>
      <c r="BO644" s="53"/>
      <c r="BP644" s="53"/>
      <c r="BQ644" s="53"/>
      <c r="BR644" s="53"/>
      <c r="BS644" s="53"/>
      <c r="BT644" s="53"/>
      <c r="BU644" s="53"/>
      <c r="BV644" s="53"/>
      <c r="BW644" s="53"/>
      <c r="BX644" s="53"/>
      <c r="BY644" s="53"/>
      <c r="BZ644" s="53"/>
      <c r="CA644" s="53"/>
      <c r="CB644" s="53"/>
      <c r="CC644" s="53"/>
      <c r="CD644" s="53"/>
      <c r="CE644" s="53"/>
      <c r="CF644" s="53"/>
      <c r="CG644" s="53"/>
      <c r="CH644" s="53"/>
      <c r="CI644" s="53"/>
      <c r="CJ644" s="53"/>
      <c r="CK644" s="53"/>
      <c r="CL644" s="53"/>
      <c r="CM644" s="53"/>
      <c r="CN644" s="53"/>
      <c r="CO644" s="53"/>
      <c r="CP644" s="53"/>
      <c r="CQ644" s="53"/>
      <c r="CR644" s="53"/>
      <c r="CS644" s="53"/>
      <c r="CT644" s="53"/>
      <c r="CU644" s="53"/>
      <c r="CV644" s="53"/>
      <c r="CW644" s="53"/>
      <c r="CX644" s="53"/>
      <c r="CY644" s="53"/>
      <c r="CZ644" s="53"/>
      <c r="DA644" s="53"/>
      <c r="DB644" s="53"/>
      <c r="DC644" s="53"/>
      <c r="DD644" s="53"/>
      <c r="DE644" s="53"/>
      <c r="DF644" s="53"/>
      <c r="DG644" s="53"/>
      <c r="DH644" s="53"/>
      <c r="DI644" s="53"/>
      <c r="DJ644" s="53"/>
      <c r="DK644" s="53"/>
      <c r="DL644" s="53"/>
      <c r="DM644" s="53"/>
      <c r="DN644" s="53"/>
      <c r="DO644" s="53"/>
      <c r="DP644" s="53"/>
      <c r="DQ644" s="53"/>
      <c r="DR644" s="53"/>
      <c r="DS644" s="53"/>
      <c r="DT644" s="53"/>
      <c r="DU644" s="53"/>
      <c r="DV644" s="53"/>
      <c r="DW644" s="53"/>
      <c r="DX644" s="53"/>
      <c r="DY644" s="53"/>
      <c r="DZ644" s="53"/>
      <c r="EA644" s="53"/>
      <c r="EB644" s="53"/>
      <c r="EC644" s="53"/>
      <c r="ED644" s="53"/>
      <c r="EE644" s="53"/>
      <c r="EF644" s="53"/>
      <c r="EG644" s="53"/>
      <c r="EH644" s="53"/>
      <c r="EI644" s="53"/>
      <c r="EJ644" s="53"/>
      <c r="EK644" s="53"/>
      <c r="EL644" s="53"/>
      <c r="EM644" s="53"/>
      <c r="EN644" s="53"/>
      <c r="EO644" s="53"/>
    </row>
    <row r="645" spans="4:145" x14ac:dyDescent="0.25">
      <c r="D645" s="37" t="s">
        <v>264</v>
      </c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  <c r="AK645" s="53"/>
      <c r="AL645" s="53"/>
      <c r="AM645" s="53"/>
      <c r="AN645" s="53"/>
      <c r="AO645" s="53"/>
      <c r="AP645" s="53"/>
      <c r="AQ645" s="53"/>
      <c r="AR645" s="53"/>
      <c r="AS645" s="53"/>
      <c r="AT645" s="53"/>
      <c r="AU645" s="53"/>
      <c r="AV645" s="53"/>
      <c r="AW645" s="53"/>
      <c r="AX645" s="53"/>
      <c r="AY645" s="53"/>
      <c r="AZ645" s="53"/>
      <c r="BA645" s="53"/>
      <c r="BB645" s="53"/>
      <c r="BC645" s="53"/>
      <c r="BD645" s="53"/>
      <c r="BE645" s="53"/>
      <c r="BF645" s="53"/>
      <c r="BG645" s="53"/>
      <c r="BH645" s="53"/>
      <c r="BI645" s="53"/>
      <c r="BJ645" s="53"/>
      <c r="BK645" s="53"/>
      <c r="BL645" s="53"/>
      <c r="BM645" s="53"/>
      <c r="BN645" s="53"/>
      <c r="BO645" s="53"/>
      <c r="BP645" s="53"/>
      <c r="BQ645" s="53"/>
      <c r="BR645" s="53"/>
      <c r="BS645" s="53"/>
      <c r="BT645" s="53"/>
      <c r="BU645" s="53"/>
      <c r="BV645" s="53"/>
      <c r="BW645" s="53"/>
      <c r="BX645" s="53"/>
      <c r="BY645" s="53"/>
      <c r="BZ645" s="53"/>
      <c r="CA645" s="53"/>
      <c r="CB645" s="53"/>
      <c r="CC645" s="53"/>
      <c r="CD645" s="53"/>
      <c r="CE645" s="53"/>
      <c r="CF645" s="53"/>
      <c r="CG645" s="53"/>
      <c r="CH645" s="53"/>
      <c r="CI645" s="53"/>
      <c r="CJ645" s="53"/>
      <c r="CK645" s="53"/>
      <c r="CL645" s="53"/>
      <c r="CM645" s="53"/>
      <c r="CN645" s="53"/>
      <c r="CO645" s="53"/>
      <c r="CP645" s="53"/>
      <c r="CQ645" s="53"/>
      <c r="CR645" s="53"/>
      <c r="CS645" s="53"/>
      <c r="CT645" s="53"/>
      <c r="CU645" s="53"/>
      <c r="CV645" s="53"/>
      <c r="CW645" s="53"/>
      <c r="CX645" s="53"/>
      <c r="CY645" s="53"/>
      <c r="CZ645" s="53"/>
      <c r="DA645" s="53"/>
      <c r="DB645" s="53"/>
      <c r="DC645" s="53"/>
      <c r="DD645" s="53"/>
      <c r="DE645" s="53"/>
      <c r="DF645" s="53"/>
      <c r="DG645" s="53"/>
      <c r="DH645" s="53"/>
      <c r="DI645" s="53"/>
      <c r="DJ645" s="53"/>
      <c r="DK645" s="53"/>
      <c r="DL645" s="53"/>
      <c r="DM645" s="53"/>
      <c r="DN645" s="53"/>
      <c r="DO645" s="53"/>
      <c r="DP645" s="53"/>
      <c r="DQ645" s="53"/>
      <c r="DR645" s="53"/>
      <c r="DS645" s="53"/>
      <c r="DT645" s="53"/>
      <c r="DU645" s="53"/>
      <c r="DV645" s="53"/>
      <c r="DW645" s="53"/>
      <c r="DX645" s="53"/>
      <c r="DY645" s="53"/>
      <c r="DZ645" s="53"/>
      <c r="EA645" s="53"/>
      <c r="EB645" s="53"/>
      <c r="EC645" s="53"/>
      <c r="ED645" s="53"/>
      <c r="EE645" s="53"/>
      <c r="EF645" s="53"/>
      <c r="EG645" s="53"/>
      <c r="EH645" s="53"/>
      <c r="EI645" s="53"/>
      <c r="EJ645" s="53"/>
      <c r="EK645" s="53"/>
      <c r="EL645" s="53"/>
      <c r="EM645" s="53"/>
      <c r="EN645" s="53"/>
      <c r="EO645" s="53"/>
    </row>
    <row r="646" spans="4:145" x14ac:dyDescent="0.25">
      <c r="D646" s="37" t="s">
        <v>358</v>
      </c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  <c r="AK646" s="53"/>
      <c r="AL646" s="53"/>
      <c r="AM646" s="53"/>
      <c r="AN646" s="53"/>
      <c r="AO646" s="53"/>
      <c r="AP646" s="53"/>
      <c r="AQ646" s="53"/>
      <c r="AR646" s="53"/>
      <c r="AS646" s="53"/>
      <c r="AT646" s="53"/>
      <c r="AU646" s="53"/>
      <c r="AV646" s="53"/>
      <c r="AW646" s="53"/>
      <c r="AX646" s="53"/>
      <c r="AY646" s="53"/>
      <c r="AZ646" s="53"/>
      <c r="BA646" s="53"/>
      <c r="BB646" s="53"/>
      <c r="BC646" s="53"/>
      <c r="BD646" s="53"/>
      <c r="BE646" s="53"/>
      <c r="BF646" s="53"/>
      <c r="BG646" s="53"/>
      <c r="BH646" s="53"/>
      <c r="BI646" s="53"/>
      <c r="BJ646" s="53"/>
      <c r="BK646" s="53"/>
      <c r="BL646" s="53"/>
      <c r="BM646" s="53"/>
      <c r="BN646" s="53"/>
      <c r="BO646" s="53"/>
      <c r="BP646" s="53"/>
      <c r="BQ646" s="53"/>
      <c r="BR646" s="53"/>
      <c r="BS646" s="53"/>
      <c r="BT646" s="53"/>
      <c r="BU646" s="53"/>
      <c r="BV646" s="53"/>
      <c r="BW646" s="53"/>
      <c r="BX646" s="53"/>
      <c r="BY646" s="53"/>
      <c r="BZ646" s="53"/>
      <c r="CA646" s="53"/>
      <c r="CB646" s="53"/>
      <c r="CC646" s="53"/>
      <c r="CD646" s="53"/>
      <c r="CE646" s="53"/>
      <c r="CF646" s="53"/>
      <c r="CG646" s="53"/>
      <c r="CH646" s="53"/>
      <c r="CI646" s="53"/>
      <c r="CJ646" s="53"/>
      <c r="CK646" s="53"/>
      <c r="CL646" s="53"/>
      <c r="CM646" s="53"/>
      <c r="CN646" s="53"/>
      <c r="CO646" s="53"/>
      <c r="CP646" s="53"/>
      <c r="CQ646" s="53"/>
      <c r="CR646" s="53"/>
      <c r="CS646" s="53"/>
      <c r="CT646" s="53"/>
      <c r="CU646" s="53"/>
      <c r="CV646" s="53"/>
      <c r="CW646" s="53"/>
      <c r="CX646" s="53"/>
      <c r="CY646" s="53"/>
      <c r="CZ646" s="53"/>
      <c r="DA646" s="53"/>
      <c r="DB646" s="53"/>
      <c r="DC646" s="53"/>
      <c r="DD646" s="53"/>
      <c r="DE646" s="53"/>
      <c r="DF646" s="53"/>
      <c r="DG646" s="53"/>
      <c r="DH646" s="53"/>
      <c r="DI646" s="53"/>
      <c r="DJ646" s="53"/>
      <c r="DK646" s="53"/>
      <c r="DL646" s="53"/>
      <c r="DM646" s="53"/>
      <c r="DN646" s="53"/>
      <c r="DO646" s="53"/>
      <c r="DP646" s="53"/>
      <c r="DQ646" s="53"/>
      <c r="DR646" s="53"/>
      <c r="DS646" s="53"/>
      <c r="DT646" s="53"/>
      <c r="DU646" s="53"/>
      <c r="DV646" s="53"/>
      <c r="DW646" s="53"/>
      <c r="DX646" s="53"/>
      <c r="DY646" s="53"/>
      <c r="DZ646" s="53"/>
      <c r="EA646" s="53"/>
      <c r="EB646" s="53"/>
      <c r="EC646" s="53"/>
      <c r="ED646" s="53"/>
      <c r="EE646" s="53"/>
      <c r="EF646" s="53"/>
      <c r="EG646" s="53"/>
      <c r="EH646" s="53"/>
      <c r="EI646" s="53"/>
      <c r="EJ646" s="53"/>
      <c r="EK646" s="53"/>
      <c r="EL646" s="53"/>
      <c r="EM646" s="53"/>
      <c r="EN646" s="53"/>
      <c r="EO646" s="53"/>
    </row>
    <row r="648" spans="4:145" x14ac:dyDescent="0.25">
      <c r="D648" s="56" t="s">
        <v>1046</v>
      </c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</row>
    <row r="649" spans="4:145" x14ac:dyDescent="0.25">
      <c r="D649" s="56" t="s">
        <v>1047</v>
      </c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</row>
    <row r="650" spans="4:145" x14ac:dyDescent="0.25">
      <c r="D650" s="56" t="s">
        <v>1048</v>
      </c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</row>
    <row r="652" spans="4:145" x14ac:dyDescent="0.25">
      <c r="D652" s="47" t="s">
        <v>1054</v>
      </c>
    </row>
    <row r="677" spans="4:4" x14ac:dyDescent="0.25">
      <c r="D677" s="51" t="s">
        <v>1145</v>
      </c>
    </row>
    <row r="679" spans="4:4" x14ac:dyDescent="0.25">
      <c r="D679" s="47" t="s">
        <v>1054</v>
      </c>
    </row>
    <row r="716" spans="2:4" x14ac:dyDescent="0.25">
      <c r="B716" s="50">
        <v>0</v>
      </c>
      <c r="D716" s="51" t="s">
        <v>1031</v>
      </c>
    </row>
    <row r="717" spans="2:4" x14ac:dyDescent="0.25">
      <c r="D717" s="59" t="s">
        <v>304</v>
      </c>
    </row>
    <row r="719" spans="2:4" x14ac:dyDescent="0.25">
      <c r="D719" s="47" t="s">
        <v>36</v>
      </c>
    </row>
    <row r="720" spans="2:4" x14ac:dyDescent="0.25">
      <c r="D720" s="54" t="s">
        <v>1055</v>
      </c>
    </row>
    <row r="722" spans="4:4" x14ac:dyDescent="0.25">
      <c r="D722" s="47" t="s">
        <v>1028</v>
      </c>
    </row>
    <row r="768" spans="4:4" x14ac:dyDescent="0.25">
      <c r="D768" s="47" t="s">
        <v>309</v>
      </c>
    </row>
    <row r="769" spans="4:23" x14ac:dyDescent="0.25">
      <c r="D769" s="51" t="s">
        <v>553</v>
      </c>
      <c r="M769" s="58" t="s">
        <v>1056</v>
      </c>
      <c r="Q769" s="46" t="s">
        <v>475</v>
      </c>
      <c r="S769" s="58" t="s">
        <v>1057</v>
      </c>
    </row>
    <row r="771" spans="4:23" x14ac:dyDescent="0.25">
      <c r="D771" s="56" t="s">
        <v>502</v>
      </c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</row>
    <row r="772" spans="4:23" x14ac:dyDescent="0.25">
      <c r="D772" s="56" t="s">
        <v>503</v>
      </c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</row>
    <row r="773" spans="4:23" x14ac:dyDescent="0.25">
      <c r="D773" s="56" t="s">
        <v>504</v>
      </c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</row>
    <row r="774" spans="4:23" x14ac:dyDescent="0.25">
      <c r="D774" s="56" t="s">
        <v>505</v>
      </c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</row>
    <row r="775" spans="4:23" x14ac:dyDescent="0.25">
      <c r="D775" s="56" t="s">
        <v>1058</v>
      </c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</row>
    <row r="776" spans="4:23" x14ac:dyDescent="0.25">
      <c r="D776" s="56" t="s">
        <v>1059</v>
      </c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</row>
    <row r="777" spans="4:23" x14ac:dyDescent="0.25">
      <c r="D777" s="56" t="s">
        <v>279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</row>
    <row r="778" spans="4:23" x14ac:dyDescent="0.25">
      <c r="D778" s="56" t="s">
        <v>1060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</row>
    <row r="780" spans="4:23" x14ac:dyDescent="0.25">
      <c r="D780" s="57" t="s">
        <v>357</v>
      </c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</row>
    <row r="781" spans="4:23" x14ac:dyDescent="0.25">
      <c r="D781" s="57" t="s">
        <v>322</v>
      </c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</row>
    <row r="782" spans="4:23" x14ac:dyDescent="0.25">
      <c r="D782" s="57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</row>
    <row r="783" spans="4:23" x14ac:dyDescent="0.25">
      <c r="D783" s="57" t="s">
        <v>837</v>
      </c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</row>
    <row r="784" spans="4:23" x14ac:dyDescent="0.25">
      <c r="D784" s="57" t="s">
        <v>282</v>
      </c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</row>
    <row r="785" spans="4:20" x14ac:dyDescent="0.25">
      <c r="D785" s="57" t="s">
        <v>1062</v>
      </c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</row>
    <row r="786" spans="4:20" x14ac:dyDescent="0.25">
      <c r="D786" s="57" t="s">
        <v>1063</v>
      </c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</row>
    <row r="787" spans="4:20" x14ac:dyDescent="0.25">
      <c r="D787" s="57" t="s">
        <v>1061</v>
      </c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</row>
    <row r="788" spans="4:20" x14ac:dyDescent="0.25">
      <c r="D788" s="57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</row>
    <row r="789" spans="4:20" x14ac:dyDescent="0.25">
      <c r="D789" s="57" t="s">
        <v>263</v>
      </c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</row>
    <row r="790" spans="4:20" x14ac:dyDescent="0.25">
      <c r="D790" s="57" t="s">
        <v>264</v>
      </c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</row>
    <row r="791" spans="4:20" x14ac:dyDescent="0.25">
      <c r="D791" s="57" t="s">
        <v>358</v>
      </c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</row>
    <row r="793" spans="4:20" x14ac:dyDescent="0.25">
      <c r="D793" s="47" t="s">
        <v>1064</v>
      </c>
    </row>
    <row r="809" spans="4:4" x14ac:dyDescent="0.25">
      <c r="D809" s="51" t="s">
        <v>1145</v>
      </c>
    </row>
    <row r="811" spans="4:4" x14ac:dyDescent="0.25">
      <c r="D811" s="47" t="s">
        <v>1064</v>
      </c>
    </row>
    <row r="842" spans="2:4" x14ac:dyDescent="0.25">
      <c r="B842" s="50">
        <v>0</v>
      </c>
      <c r="D842" s="51" t="s">
        <v>1035</v>
      </c>
    </row>
    <row r="843" spans="2:4" x14ac:dyDescent="0.25">
      <c r="D843" s="59" t="s">
        <v>303</v>
      </c>
    </row>
    <row r="844" spans="2:4" x14ac:dyDescent="0.25">
      <c r="D844" s="71" t="s">
        <v>546</v>
      </c>
    </row>
    <row r="845" spans="2:4" x14ac:dyDescent="0.25">
      <c r="D845" s="68" t="s">
        <v>897</v>
      </c>
    </row>
    <row r="847" spans="2:4" x14ac:dyDescent="0.25">
      <c r="D847" s="47" t="s">
        <v>1032</v>
      </c>
    </row>
    <row r="902" spans="4:14" x14ac:dyDescent="0.25">
      <c r="D902" s="47" t="s">
        <v>309</v>
      </c>
    </row>
    <row r="903" spans="4:14" x14ac:dyDescent="0.25">
      <c r="D903" s="51" t="s">
        <v>898</v>
      </c>
      <c r="N903" s="51" t="s">
        <v>1065</v>
      </c>
    </row>
    <row r="917" spans="2:2" x14ac:dyDescent="0.25">
      <c r="B917" s="48">
        <v>0</v>
      </c>
    </row>
    <row r="944" spans="2:4" x14ac:dyDescent="0.25">
      <c r="B944" s="50">
        <v>0</v>
      </c>
      <c r="D944" s="51" t="s">
        <v>1068</v>
      </c>
    </row>
    <row r="945" spans="4:4" x14ac:dyDescent="0.25">
      <c r="D945" s="59" t="s">
        <v>304</v>
      </c>
    </row>
    <row r="947" spans="4:4" x14ac:dyDescent="0.25">
      <c r="D947" s="47" t="s">
        <v>36</v>
      </c>
    </row>
    <row r="948" spans="4:4" x14ac:dyDescent="0.25">
      <c r="D948" s="54" t="s">
        <v>1085</v>
      </c>
    </row>
    <row r="950" spans="4:4" x14ac:dyDescent="0.25">
      <c r="D950" s="47" t="s">
        <v>830</v>
      </c>
    </row>
    <row r="976" spans="4:4" x14ac:dyDescent="0.25">
      <c r="D976" s="47" t="s">
        <v>269</v>
      </c>
    </row>
    <row r="977" spans="4:36" x14ac:dyDescent="0.25">
      <c r="D977" s="51" t="s">
        <v>1066</v>
      </c>
      <c r="M977" s="47" t="s">
        <v>1070</v>
      </c>
      <c r="W977" s="47" t="s">
        <v>1071</v>
      </c>
    </row>
    <row r="979" spans="4:36" x14ac:dyDescent="0.25">
      <c r="D979" s="56" t="s">
        <v>575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X979" s="57" t="s">
        <v>357</v>
      </c>
      <c r="Y979" s="53"/>
      <c r="Z979" s="53"/>
      <c r="AA979" s="53"/>
      <c r="AB979" s="53"/>
      <c r="AC979" s="53"/>
      <c r="AD979" s="53"/>
      <c r="AE979" s="53"/>
      <c r="AF979" s="53"/>
      <c r="AG979" s="53"/>
      <c r="AH979" s="53"/>
      <c r="AI979" s="53"/>
      <c r="AJ979" s="53"/>
    </row>
    <row r="980" spans="4:36" x14ac:dyDescent="0.25">
      <c r="D980" s="56" t="s">
        <v>554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X980" s="57" t="s">
        <v>322</v>
      </c>
      <c r="Y980" s="53"/>
      <c r="Z980" s="53"/>
      <c r="AA980" s="53"/>
      <c r="AB980" s="53"/>
      <c r="AC980" s="53"/>
      <c r="AD980" s="53"/>
      <c r="AE980" s="53"/>
      <c r="AF980" s="53"/>
      <c r="AG980" s="53"/>
      <c r="AH980" s="53"/>
      <c r="AI980" s="53"/>
      <c r="AJ980" s="53"/>
    </row>
    <row r="981" spans="4:36" x14ac:dyDescent="0.25">
      <c r="D981" s="56" t="s">
        <v>555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X981" s="57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</row>
    <row r="982" spans="4:36" x14ac:dyDescent="0.25">
      <c r="D982" s="56" t="s">
        <v>542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X982" s="57" t="s">
        <v>267</v>
      </c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</row>
    <row r="983" spans="4:36" x14ac:dyDescent="0.25">
      <c r="D983" s="56" t="s">
        <v>375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X983" s="57" t="s">
        <v>282</v>
      </c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</row>
    <row r="984" spans="4:36" x14ac:dyDescent="0.25">
      <c r="D984" s="56" t="s">
        <v>556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X984" s="57" t="s">
        <v>576</v>
      </c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</row>
    <row r="985" spans="4:36" x14ac:dyDescent="0.25">
      <c r="D985" s="56" t="s">
        <v>266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X985" s="57" t="s">
        <v>1087</v>
      </c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</row>
    <row r="986" spans="4:36" x14ac:dyDescent="0.25">
      <c r="D986" s="56" t="s">
        <v>277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X986" s="57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</row>
    <row r="987" spans="4:36" x14ac:dyDescent="0.25">
      <c r="D987" s="56" t="s">
        <v>273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X987" s="57" t="s">
        <v>263</v>
      </c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</row>
    <row r="988" spans="4:36" x14ac:dyDescent="0.25">
      <c r="D988" s="56" t="s">
        <v>327</v>
      </c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X988" s="57" t="s">
        <v>264</v>
      </c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</row>
    <row r="989" spans="4:36" x14ac:dyDescent="0.25">
      <c r="D989" s="56" t="s">
        <v>543</v>
      </c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X989" s="57" t="s">
        <v>358</v>
      </c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</row>
    <row r="990" spans="4:36" x14ac:dyDescent="0.25">
      <c r="D990" s="56" t="s">
        <v>544</v>
      </c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</row>
    <row r="991" spans="4:36" x14ac:dyDescent="0.25">
      <c r="D991" s="56" t="s">
        <v>545</v>
      </c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</row>
    <row r="992" spans="4:36" x14ac:dyDescent="0.25">
      <c r="D992" s="56" t="s">
        <v>1086</v>
      </c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</row>
    <row r="994" spans="4:4" x14ac:dyDescent="0.25">
      <c r="D994" s="47" t="s">
        <v>1088</v>
      </c>
    </row>
    <row r="1010" spans="4:4" x14ac:dyDescent="0.25">
      <c r="D1010" s="51" t="s">
        <v>1145</v>
      </c>
    </row>
    <row r="1012" spans="4:4" x14ac:dyDescent="0.25">
      <c r="D1012" s="47" t="s">
        <v>1088</v>
      </c>
    </row>
    <row r="1034" spans="2:4" x14ac:dyDescent="0.25">
      <c r="B1034" s="50">
        <v>0</v>
      </c>
      <c r="D1034" s="51" t="s">
        <v>1075</v>
      </c>
    </row>
    <row r="1035" spans="2:4" x14ac:dyDescent="0.25">
      <c r="D1035" s="59" t="s">
        <v>304</v>
      </c>
    </row>
    <row r="1037" spans="2:4" x14ac:dyDescent="0.25">
      <c r="D1037" s="47" t="s">
        <v>36</v>
      </c>
    </row>
    <row r="1038" spans="2:4" x14ac:dyDescent="0.25">
      <c r="D1038" s="54" t="s">
        <v>1083</v>
      </c>
    </row>
    <row r="1040" spans="2:4" x14ac:dyDescent="0.25">
      <c r="D1040" s="47" t="s">
        <v>1072</v>
      </c>
    </row>
    <row r="1064" spans="4:4" x14ac:dyDescent="0.25">
      <c r="D1064" s="47" t="s">
        <v>269</v>
      </c>
    </row>
    <row r="1065" spans="4:4" x14ac:dyDescent="0.25">
      <c r="D1065" s="51" t="s">
        <v>831</v>
      </c>
    </row>
    <row r="1078" spans="4:25" x14ac:dyDescent="0.25">
      <c r="D1078" s="47" t="s">
        <v>336</v>
      </c>
    </row>
    <row r="1079" spans="4:25" x14ac:dyDescent="0.25">
      <c r="D1079" s="51" t="s">
        <v>1076</v>
      </c>
    </row>
    <row r="1081" spans="4:25" x14ac:dyDescent="0.25">
      <c r="D1081" s="56" t="s">
        <v>341</v>
      </c>
      <c r="E1081" s="52"/>
      <c r="F1081" s="52"/>
      <c r="G1081" s="52"/>
      <c r="H1081" s="52"/>
      <c r="I1081" s="52"/>
      <c r="J1081" s="52"/>
      <c r="K1081" s="52"/>
      <c r="L1081" s="52"/>
      <c r="M1081" s="52"/>
      <c r="N1081" s="52"/>
      <c r="O1081" s="52"/>
      <c r="P1081" s="52"/>
      <c r="Q1081" s="52"/>
      <c r="R1081" s="52"/>
      <c r="S1081" s="52"/>
      <c r="T1081" s="52"/>
      <c r="U1081" s="52"/>
      <c r="V1081" s="52"/>
      <c r="W1081" s="52"/>
      <c r="X1081" s="52"/>
      <c r="Y1081" s="52"/>
    </row>
    <row r="1082" spans="4:25" x14ac:dyDescent="0.25">
      <c r="D1082" s="56" t="s">
        <v>349</v>
      </c>
      <c r="E1082" s="52"/>
      <c r="F1082" s="52"/>
      <c r="G1082" s="52"/>
      <c r="H1082" s="52"/>
      <c r="I1082" s="52"/>
      <c r="J1082" s="52"/>
      <c r="K1082" s="52"/>
      <c r="L1082" s="52"/>
      <c r="M1082" s="52"/>
      <c r="N1082" s="52"/>
      <c r="O1082" s="52"/>
      <c r="P1082" s="52"/>
      <c r="Q1082" s="52"/>
      <c r="R1082" s="52"/>
      <c r="S1082" s="52"/>
      <c r="T1082" s="52"/>
      <c r="U1082" s="52"/>
      <c r="V1082" s="52"/>
      <c r="W1082" s="52"/>
      <c r="X1082" s="52"/>
      <c r="Y1082" s="52"/>
    </row>
    <row r="1083" spans="4:25" x14ac:dyDescent="0.25">
      <c r="D1083" s="56" t="s">
        <v>832</v>
      </c>
      <c r="E1083" s="52"/>
      <c r="F1083" s="52"/>
      <c r="G1083" s="52"/>
      <c r="H1083" s="52"/>
      <c r="I1083" s="52"/>
      <c r="J1083" s="52"/>
      <c r="K1083" s="52"/>
      <c r="L1083" s="52"/>
      <c r="M1083" s="52"/>
      <c r="N1083" s="52"/>
      <c r="O1083" s="52"/>
      <c r="P1083" s="52"/>
      <c r="Q1083" s="52"/>
      <c r="R1083" s="52"/>
      <c r="S1083" s="52"/>
      <c r="T1083" s="52"/>
      <c r="U1083" s="52"/>
      <c r="V1083" s="52"/>
      <c r="W1083" s="52"/>
      <c r="X1083" s="52"/>
      <c r="Y1083" s="52"/>
    </row>
    <row r="1084" spans="4:25" x14ac:dyDescent="0.25">
      <c r="D1084" s="56" t="s">
        <v>1078</v>
      </c>
      <c r="E1084" s="52"/>
      <c r="F1084" s="52"/>
      <c r="G1084" s="52"/>
      <c r="H1084" s="52"/>
      <c r="I1084" s="52"/>
      <c r="J1084" s="52"/>
      <c r="K1084" s="52"/>
      <c r="L1084" s="52"/>
      <c r="M1084" s="52"/>
      <c r="N1084" s="52"/>
      <c r="O1084" s="52"/>
      <c r="P1084" s="52"/>
      <c r="Q1084" s="52"/>
      <c r="R1084" s="52"/>
      <c r="S1084" s="52"/>
      <c r="T1084" s="52"/>
      <c r="U1084" s="52"/>
      <c r="V1084" s="52"/>
      <c r="W1084" s="52"/>
      <c r="X1084" s="52"/>
      <c r="Y1084" s="52"/>
    </row>
    <row r="1085" spans="4:25" x14ac:dyDescent="0.25">
      <c r="D1085" s="56" t="s">
        <v>1077</v>
      </c>
      <c r="E1085" s="52"/>
      <c r="F1085" s="52"/>
      <c r="G1085" s="52"/>
      <c r="H1085" s="52"/>
      <c r="I1085" s="52"/>
      <c r="J1085" s="52"/>
      <c r="K1085" s="52"/>
      <c r="L1085" s="52"/>
      <c r="M1085" s="52"/>
      <c r="N1085" s="52"/>
      <c r="O1085" s="52"/>
      <c r="P1085" s="52"/>
      <c r="Q1085" s="52"/>
      <c r="R1085" s="52"/>
      <c r="S1085" s="52"/>
      <c r="T1085" s="52"/>
      <c r="U1085" s="52"/>
      <c r="V1085" s="52"/>
      <c r="W1085" s="52"/>
      <c r="X1085" s="52"/>
      <c r="Y1085" s="52"/>
    </row>
    <row r="1086" spans="4:25" x14ac:dyDescent="0.25">
      <c r="D1086" s="56" t="s">
        <v>1079</v>
      </c>
      <c r="E1086" s="52"/>
      <c r="F1086" s="52"/>
      <c r="G1086" s="52"/>
      <c r="H1086" s="52"/>
      <c r="I1086" s="52"/>
      <c r="J1086" s="52"/>
      <c r="K1086" s="52"/>
      <c r="L1086" s="52"/>
      <c r="M1086" s="52"/>
      <c r="N1086" s="52"/>
      <c r="O1086" s="52"/>
      <c r="P1086" s="52"/>
      <c r="Q1086" s="52"/>
      <c r="R1086" s="52"/>
      <c r="S1086" s="52"/>
      <c r="T1086" s="52"/>
      <c r="U1086" s="52"/>
      <c r="V1086" s="52"/>
      <c r="W1086" s="52"/>
      <c r="X1086" s="52"/>
      <c r="Y1086" s="52"/>
    </row>
    <row r="1088" spans="4:25" x14ac:dyDescent="0.25">
      <c r="D1088" s="57" t="s">
        <v>357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</row>
    <row r="1089" spans="4:20" x14ac:dyDescent="0.25">
      <c r="D1089" s="57" t="s">
        <v>322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</row>
    <row r="1090" spans="4:20" x14ac:dyDescent="0.25">
      <c r="D1090" s="57"/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</row>
    <row r="1091" spans="4:20" x14ac:dyDescent="0.25">
      <c r="D1091" s="57" t="s">
        <v>836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</row>
    <row r="1092" spans="4:20" x14ac:dyDescent="0.25">
      <c r="D1092" s="57" t="s">
        <v>282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</row>
    <row r="1093" spans="4:20" x14ac:dyDescent="0.25">
      <c r="D1093" s="57" t="s">
        <v>834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</row>
    <row r="1094" spans="4:20" x14ac:dyDescent="0.25">
      <c r="D1094" s="57" t="s">
        <v>835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</row>
    <row r="1095" spans="4:20" x14ac:dyDescent="0.25">
      <c r="D1095" s="57" t="s">
        <v>1080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</row>
    <row r="1096" spans="4:20" x14ac:dyDescent="0.25">
      <c r="D1096" s="57"/>
      <c r="E1096" s="53"/>
      <c r="F1096" s="53"/>
      <c r="G1096" s="53"/>
      <c r="H1096" s="53"/>
      <c r="I1096" s="53"/>
      <c r="J1096" s="53"/>
      <c r="K1096" s="53"/>
      <c r="L1096" s="53"/>
      <c r="M1096" s="53"/>
      <c r="N1096" s="53"/>
      <c r="O1096" s="53"/>
      <c r="P1096" s="53"/>
      <c r="Q1096" s="53"/>
      <c r="R1096" s="53"/>
      <c r="S1096" s="53"/>
    </row>
    <row r="1097" spans="4:20" x14ac:dyDescent="0.25">
      <c r="D1097" s="57" t="s">
        <v>263</v>
      </c>
      <c r="E1097" s="53"/>
      <c r="F1097" s="53"/>
      <c r="G1097" s="53"/>
      <c r="H1097" s="53"/>
      <c r="I1097" s="53"/>
      <c r="J1097" s="53"/>
      <c r="K1097" s="53"/>
      <c r="L1097" s="53"/>
      <c r="M1097" s="53"/>
      <c r="N1097" s="53"/>
      <c r="O1097" s="53"/>
      <c r="P1097" s="53"/>
      <c r="Q1097" s="53"/>
      <c r="R1097" s="53"/>
      <c r="S1097" s="53"/>
    </row>
    <row r="1098" spans="4:20" x14ac:dyDescent="0.25">
      <c r="D1098" s="57" t="s">
        <v>264</v>
      </c>
      <c r="E1098" s="53"/>
      <c r="F1098" s="53"/>
      <c r="G1098" s="53"/>
      <c r="H1098" s="53"/>
      <c r="I1098" s="53"/>
      <c r="J1098" s="53"/>
      <c r="K1098" s="53"/>
      <c r="L1098" s="53"/>
      <c r="M1098" s="53"/>
      <c r="N1098" s="53"/>
      <c r="O1098" s="53"/>
      <c r="P1098" s="53"/>
      <c r="Q1098" s="53"/>
      <c r="R1098" s="53"/>
      <c r="S1098" s="53"/>
    </row>
    <row r="1099" spans="4:20" x14ac:dyDescent="0.25">
      <c r="D1099" s="57" t="s">
        <v>358</v>
      </c>
      <c r="E1099" s="53"/>
      <c r="F1099" s="53"/>
      <c r="G1099" s="53"/>
      <c r="H1099" s="53"/>
      <c r="I1099" s="53"/>
      <c r="J1099" s="53"/>
      <c r="K1099" s="53"/>
      <c r="L1099" s="53"/>
      <c r="M1099" s="53"/>
      <c r="N1099" s="53"/>
      <c r="O1099" s="53"/>
      <c r="P1099" s="53"/>
      <c r="Q1099" s="53"/>
      <c r="R1099" s="53"/>
      <c r="S1099" s="53"/>
    </row>
    <row r="1101" spans="4:20" x14ac:dyDescent="0.25">
      <c r="D1101" s="56" t="s">
        <v>34</v>
      </c>
      <c r="E1101" s="52"/>
      <c r="F1101" s="52"/>
      <c r="G1101" s="52"/>
      <c r="H1101" s="52"/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</row>
    <row r="1102" spans="4:20" x14ac:dyDescent="0.25">
      <c r="D1102" s="56" t="s">
        <v>871</v>
      </c>
      <c r="E1102" s="52"/>
      <c r="F1102" s="52"/>
      <c r="G1102" s="52"/>
      <c r="H1102" s="52"/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</row>
    <row r="1103" spans="4:20" x14ac:dyDescent="0.25">
      <c r="D1103" s="56" t="s">
        <v>872</v>
      </c>
      <c r="E1103" s="52"/>
      <c r="F1103" s="52"/>
      <c r="G1103" s="52"/>
      <c r="H1103" s="52"/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</row>
    <row r="1104" spans="4:20" x14ac:dyDescent="0.25">
      <c r="D1104" s="56" t="s">
        <v>869</v>
      </c>
      <c r="E1104" s="52"/>
      <c r="F1104" s="52"/>
      <c r="G1104" s="52"/>
      <c r="H1104" s="52"/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</row>
    <row r="1105" spans="4:38" x14ac:dyDescent="0.25">
      <c r="D1105" s="56" t="s">
        <v>873</v>
      </c>
      <c r="E1105" s="52"/>
      <c r="F1105" s="52"/>
      <c r="G1105" s="52"/>
      <c r="H1105" s="52"/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</row>
    <row r="1106" spans="4:38" x14ac:dyDescent="0.25">
      <c r="D1106" s="56" t="s">
        <v>870</v>
      </c>
      <c r="E1106" s="52"/>
      <c r="F1106" s="52"/>
      <c r="G1106" s="52"/>
      <c r="H1106" s="52"/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</row>
    <row r="1109" spans="4:38" x14ac:dyDescent="0.25">
      <c r="D1109" s="56" t="s">
        <v>33</v>
      </c>
      <c r="E1109" s="52"/>
      <c r="F1109" s="52"/>
      <c r="G1109" s="52"/>
      <c r="H1109" s="52"/>
      <c r="I1109" s="52"/>
      <c r="J1109" s="52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  <c r="W1109" s="52"/>
      <c r="X1109" s="52"/>
      <c r="Z1109" s="57" t="s">
        <v>357</v>
      </c>
      <c r="AA1109" s="53"/>
      <c r="AB1109" s="53"/>
      <c r="AC1109" s="53"/>
      <c r="AD1109" s="53"/>
      <c r="AE1109" s="53"/>
      <c r="AF1109" s="53"/>
      <c r="AG1109" s="53"/>
      <c r="AH1109" s="53"/>
      <c r="AI1109" s="53"/>
      <c r="AJ1109" s="53"/>
      <c r="AK1109" s="53"/>
      <c r="AL1109" s="53"/>
    </row>
    <row r="1110" spans="4:38" x14ac:dyDescent="0.25">
      <c r="D1110" s="56" t="s">
        <v>627</v>
      </c>
      <c r="E1110" s="52"/>
      <c r="F1110" s="52"/>
      <c r="G1110" s="52"/>
      <c r="H1110" s="52"/>
      <c r="I1110" s="52"/>
      <c r="J1110" s="52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  <c r="W1110" s="52"/>
      <c r="X1110" s="52"/>
      <c r="Z1110" s="57" t="s">
        <v>322</v>
      </c>
      <c r="AA1110" s="53"/>
      <c r="AB1110" s="53"/>
      <c r="AC1110" s="53"/>
      <c r="AD1110" s="53"/>
      <c r="AE1110" s="53"/>
      <c r="AF1110" s="53"/>
      <c r="AG1110" s="53"/>
      <c r="AH1110" s="53"/>
      <c r="AI1110" s="53"/>
      <c r="AJ1110" s="53"/>
      <c r="AK1110" s="53"/>
      <c r="AL1110" s="53"/>
    </row>
    <row r="1111" spans="4:38" x14ac:dyDescent="0.25">
      <c r="D1111" s="56" t="s">
        <v>882</v>
      </c>
      <c r="E1111" s="52"/>
      <c r="F1111" s="52"/>
      <c r="G1111" s="52"/>
      <c r="H1111" s="52"/>
      <c r="I1111" s="52"/>
      <c r="J1111" s="52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  <c r="W1111" s="52"/>
      <c r="X1111" s="52"/>
      <c r="Z1111" s="57"/>
      <c r="AA1111" s="53"/>
      <c r="AB1111" s="53"/>
      <c r="AC1111" s="53"/>
      <c r="AD1111" s="53"/>
      <c r="AE1111" s="53"/>
      <c r="AF1111" s="53"/>
      <c r="AG1111" s="53"/>
      <c r="AH1111" s="53"/>
      <c r="AI1111" s="53"/>
      <c r="AJ1111" s="53"/>
      <c r="AK1111" s="53"/>
      <c r="AL1111" s="53"/>
    </row>
    <row r="1112" spans="4:38" x14ac:dyDescent="0.25">
      <c r="D1112" s="56" t="s">
        <v>832</v>
      </c>
      <c r="E1112" s="52"/>
      <c r="F1112" s="52"/>
      <c r="G1112" s="52"/>
      <c r="H1112" s="52"/>
      <c r="I1112" s="52"/>
      <c r="J1112" s="52"/>
      <c r="K1112" s="52"/>
      <c r="L1112" s="52"/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  <c r="W1112" s="52"/>
      <c r="X1112" s="52"/>
      <c r="Z1112" s="57" t="s">
        <v>836</v>
      </c>
      <c r="AA1112" s="53"/>
      <c r="AB1112" s="53"/>
      <c r="AC1112" s="53"/>
      <c r="AD1112" s="53"/>
      <c r="AE1112" s="53"/>
      <c r="AF1112" s="53"/>
      <c r="AG1112" s="53"/>
      <c r="AH1112" s="53"/>
      <c r="AI1112" s="53"/>
      <c r="AJ1112" s="53"/>
      <c r="AK1112" s="53"/>
      <c r="AL1112" s="53"/>
    </row>
    <row r="1113" spans="4:38" x14ac:dyDescent="0.25">
      <c r="D1113" s="38" t="s">
        <v>874</v>
      </c>
      <c r="E1113" s="52"/>
      <c r="F1113" s="52"/>
      <c r="G1113" s="52"/>
      <c r="H1113" s="52"/>
      <c r="I1113" s="52"/>
      <c r="J1113" s="52"/>
      <c r="K1113" s="52"/>
      <c r="L1113" s="52"/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  <c r="W1113" s="52"/>
      <c r="X1113" s="52"/>
      <c r="Z1113" s="57" t="s">
        <v>282</v>
      </c>
      <c r="AA1113" s="53"/>
      <c r="AB1113" s="53"/>
      <c r="AC1113" s="53"/>
      <c r="AD1113" s="53"/>
      <c r="AE1113" s="53"/>
      <c r="AF1113" s="53"/>
      <c r="AG1113" s="53"/>
      <c r="AH1113" s="53"/>
      <c r="AI1113" s="53"/>
      <c r="AJ1113" s="53"/>
      <c r="AK1113" s="53"/>
      <c r="AL1113" s="53"/>
    </row>
    <row r="1114" spans="4:38" x14ac:dyDescent="0.25">
      <c r="D1114" s="38" t="s">
        <v>875</v>
      </c>
      <c r="E1114" s="52"/>
      <c r="F1114" s="52"/>
      <c r="G1114" s="52"/>
      <c r="H1114" s="52"/>
      <c r="I1114" s="52"/>
      <c r="J1114" s="52"/>
      <c r="K1114" s="52"/>
      <c r="L1114" s="52"/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  <c r="W1114" s="52"/>
      <c r="X1114" s="52"/>
      <c r="Z1114" s="57" t="s">
        <v>885</v>
      </c>
      <c r="AA1114" s="53"/>
      <c r="AB1114" s="53"/>
      <c r="AC1114" s="53"/>
      <c r="AD1114" s="53"/>
      <c r="AE1114" s="53"/>
      <c r="AF1114" s="53"/>
      <c r="AG1114" s="53"/>
      <c r="AH1114" s="53"/>
      <c r="AI1114" s="53"/>
      <c r="AJ1114" s="53"/>
      <c r="AK1114" s="53"/>
      <c r="AL1114" s="53"/>
    </row>
    <row r="1115" spans="4:38" x14ac:dyDescent="0.25">
      <c r="D1115" s="38" t="s">
        <v>876</v>
      </c>
      <c r="E1115" s="52"/>
      <c r="F1115" s="52"/>
      <c r="G1115" s="52"/>
      <c r="H1115" s="52"/>
      <c r="I1115" s="52"/>
      <c r="J1115" s="52"/>
      <c r="K1115" s="52"/>
      <c r="L1115" s="52"/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  <c r="W1115" s="52"/>
      <c r="X1115" s="52"/>
      <c r="Z1115" s="57" t="s">
        <v>1082</v>
      </c>
      <c r="AA1115" s="53"/>
      <c r="AB1115" s="53"/>
      <c r="AC1115" s="53"/>
      <c r="AD1115" s="53"/>
      <c r="AE1115" s="53"/>
      <c r="AF1115" s="53"/>
      <c r="AG1115" s="53"/>
      <c r="AH1115" s="53"/>
      <c r="AI1115" s="53"/>
      <c r="AJ1115" s="53"/>
      <c r="AK1115" s="53"/>
      <c r="AL1115" s="53"/>
    </row>
    <row r="1116" spans="4:38" x14ac:dyDescent="0.25">
      <c r="D1116" s="38" t="s">
        <v>877</v>
      </c>
      <c r="E1116" s="52"/>
      <c r="F1116" s="52"/>
      <c r="G1116" s="52"/>
      <c r="H1116" s="52"/>
      <c r="I1116" s="52"/>
      <c r="J1116" s="52"/>
      <c r="K1116" s="52"/>
      <c r="L1116" s="52"/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  <c r="W1116" s="52"/>
      <c r="X1116" s="52"/>
      <c r="Z1116" s="57"/>
      <c r="AA1116" s="53"/>
      <c r="AB1116" s="53"/>
      <c r="AC1116" s="53"/>
      <c r="AD1116" s="53"/>
      <c r="AE1116" s="53"/>
      <c r="AF1116" s="53"/>
      <c r="AG1116" s="53"/>
      <c r="AH1116" s="53"/>
      <c r="AI1116" s="53"/>
      <c r="AJ1116" s="53"/>
      <c r="AK1116" s="53"/>
      <c r="AL1116" s="53"/>
    </row>
    <row r="1117" spans="4:38" x14ac:dyDescent="0.25">
      <c r="D1117" s="38" t="s">
        <v>878</v>
      </c>
      <c r="E1117" s="52"/>
      <c r="F1117" s="52"/>
      <c r="G1117" s="52"/>
      <c r="H1117" s="52"/>
      <c r="I1117" s="52"/>
      <c r="J1117" s="52"/>
      <c r="K1117" s="52"/>
      <c r="L1117" s="52"/>
      <c r="M1117" s="52"/>
      <c r="N1117" s="52"/>
      <c r="O1117" s="52"/>
      <c r="P1117" s="52"/>
      <c r="Q1117" s="52"/>
      <c r="R1117" s="52"/>
      <c r="S1117" s="52"/>
      <c r="T1117" s="52"/>
      <c r="U1117" s="52"/>
      <c r="V1117" s="52"/>
      <c r="W1117" s="52"/>
      <c r="X1117" s="52"/>
      <c r="Z1117" s="57" t="s">
        <v>263</v>
      </c>
      <c r="AA1117" s="53"/>
      <c r="AB1117" s="53"/>
      <c r="AC1117" s="53"/>
      <c r="AD1117" s="53"/>
      <c r="AE1117" s="53"/>
      <c r="AF1117" s="53"/>
      <c r="AG1117" s="53"/>
      <c r="AH1117" s="53"/>
      <c r="AI1117" s="53"/>
      <c r="AJ1117" s="53"/>
      <c r="AK1117" s="53"/>
      <c r="AL1117" s="53"/>
    </row>
    <row r="1118" spans="4:38" x14ac:dyDescent="0.25">
      <c r="D1118" s="38" t="s">
        <v>879</v>
      </c>
      <c r="E1118" s="52"/>
      <c r="F1118" s="52"/>
      <c r="G1118" s="52"/>
      <c r="H1118" s="52"/>
      <c r="I1118" s="52"/>
      <c r="J1118" s="52"/>
      <c r="K1118" s="52"/>
      <c r="L1118" s="52"/>
      <c r="M1118" s="52"/>
      <c r="N1118" s="52"/>
      <c r="O1118" s="52"/>
      <c r="P1118" s="52"/>
      <c r="Q1118" s="52"/>
      <c r="R1118" s="52"/>
      <c r="S1118" s="52"/>
      <c r="T1118" s="52"/>
      <c r="U1118" s="52"/>
      <c r="V1118" s="52"/>
      <c r="W1118" s="52"/>
      <c r="X1118" s="52"/>
      <c r="Z1118" s="57" t="s">
        <v>264</v>
      </c>
      <c r="AA1118" s="53"/>
      <c r="AB1118" s="53"/>
      <c r="AC1118" s="53"/>
      <c r="AD1118" s="53"/>
      <c r="AE1118" s="53"/>
      <c r="AF1118" s="53"/>
      <c r="AG1118" s="53"/>
      <c r="AH1118" s="53"/>
      <c r="AI1118" s="53"/>
      <c r="AJ1118" s="53"/>
      <c r="AK1118" s="53"/>
      <c r="AL1118" s="53"/>
    </row>
    <row r="1119" spans="4:38" x14ac:dyDescent="0.25">
      <c r="D1119" s="56" t="s">
        <v>857</v>
      </c>
      <c r="E1119" s="52"/>
      <c r="F1119" s="52"/>
      <c r="G1119" s="52"/>
      <c r="H1119" s="52"/>
      <c r="I1119" s="52"/>
      <c r="J1119" s="52"/>
      <c r="K1119" s="52"/>
      <c r="L1119" s="52"/>
      <c r="M1119" s="52"/>
      <c r="N1119" s="52"/>
      <c r="O1119" s="52"/>
      <c r="P1119" s="52"/>
      <c r="Q1119" s="52"/>
      <c r="R1119" s="52"/>
      <c r="S1119" s="52"/>
      <c r="T1119" s="52"/>
      <c r="U1119" s="52"/>
      <c r="V1119" s="52"/>
      <c r="W1119" s="52"/>
      <c r="X1119" s="52"/>
      <c r="Z1119" s="57" t="s">
        <v>358</v>
      </c>
      <c r="AA1119" s="53"/>
      <c r="AB1119" s="53"/>
      <c r="AC1119" s="53"/>
      <c r="AD1119" s="53"/>
      <c r="AE1119" s="53"/>
      <c r="AF1119" s="53"/>
      <c r="AG1119" s="53"/>
      <c r="AH1119" s="53"/>
      <c r="AI1119" s="53"/>
      <c r="AJ1119" s="53"/>
      <c r="AK1119" s="53"/>
      <c r="AL1119" s="53"/>
    </row>
    <row r="1120" spans="4:38" x14ac:dyDescent="0.25">
      <c r="D1120" s="56" t="s">
        <v>377</v>
      </c>
      <c r="E1120" s="52"/>
      <c r="F1120" s="52"/>
      <c r="G1120" s="52"/>
      <c r="H1120" s="52"/>
      <c r="I1120" s="52"/>
      <c r="J1120" s="52"/>
      <c r="K1120" s="52"/>
      <c r="L1120" s="52"/>
      <c r="M1120" s="52"/>
      <c r="N1120" s="52"/>
      <c r="O1120" s="52"/>
      <c r="P1120" s="52"/>
      <c r="Q1120" s="52"/>
      <c r="R1120" s="52"/>
      <c r="S1120" s="52"/>
      <c r="T1120" s="52"/>
      <c r="U1120" s="52"/>
      <c r="V1120" s="52"/>
      <c r="W1120" s="52"/>
      <c r="X1120" s="52"/>
    </row>
    <row r="1121" spans="4:24" x14ac:dyDescent="0.25">
      <c r="D1121" s="56" t="s">
        <v>858</v>
      </c>
      <c r="E1121" s="52"/>
      <c r="F1121" s="52"/>
      <c r="G1121" s="52"/>
      <c r="H1121" s="52"/>
      <c r="I1121" s="52"/>
      <c r="J1121" s="52"/>
      <c r="K1121" s="52"/>
      <c r="L1121" s="52"/>
      <c r="M1121" s="52"/>
      <c r="N1121" s="52"/>
      <c r="O1121" s="52"/>
      <c r="P1121" s="52"/>
      <c r="Q1121" s="52"/>
      <c r="R1121" s="52"/>
      <c r="S1121" s="52"/>
      <c r="T1121" s="52"/>
      <c r="U1121" s="52"/>
      <c r="V1121" s="52"/>
      <c r="W1121" s="52"/>
      <c r="X1121" s="52"/>
    </row>
    <row r="1122" spans="4:24" x14ac:dyDescent="0.25">
      <c r="D1122" s="56" t="s">
        <v>378</v>
      </c>
      <c r="E1122" s="52"/>
      <c r="F1122" s="52"/>
      <c r="G1122" s="52"/>
      <c r="H1122" s="52"/>
      <c r="I1122" s="52"/>
      <c r="J1122" s="52"/>
      <c r="K1122" s="52"/>
      <c r="L1122" s="52"/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  <c r="X1122" s="52"/>
    </row>
    <row r="1123" spans="4:24" x14ac:dyDescent="0.25">
      <c r="D1123" s="38" t="s">
        <v>880</v>
      </c>
      <c r="E1123" s="52"/>
      <c r="F1123" s="52"/>
      <c r="G1123" s="52"/>
      <c r="H1123" s="52"/>
      <c r="I1123" s="52"/>
      <c r="J1123" s="52"/>
      <c r="K1123" s="52"/>
      <c r="L1123" s="52"/>
      <c r="M1123" s="52"/>
      <c r="N1123" s="52"/>
      <c r="O1123" s="52"/>
      <c r="P1123" s="52"/>
      <c r="Q1123" s="52"/>
      <c r="R1123" s="52"/>
      <c r="S1123" s="52"/>
      <c r="T1123" s="52"/>
      <c r="U1123" s="52"/>
      <c r="V1123" s="52"/>
      <c r="W1123" s="52"/>
      <c r="X1123" s="52"/>
    </row>
    <row r="1124" spans="4:24" x14ac:dyDescent="0.25">
      <c r="D1124" s="38" t="s">
        <v>881</v>
      </c>
      <c r="E1124" s="52"/>
      <c r="F1124" s="52"/>
      <c r="G1124" s="52"/>
      <c r="H1124" s="52"/>
      <c r="I1124" s="52"/>
      <c r="J1124" s="52"/>
      <c r="K1124" s="52"/>
      <c r="L1124" s="52"/>
      <c r="M1124" s="52"/>
      <c r="N1124" s="52"/>
      <c r="O1124" s="52"/>
      <c r="P1124" s="52"/>
      <c r="Q1124" s="52"/>
      <c r="R1124" s="52"/>
      <c r="S1124" s="52"/>
      <c r="T1124" s="52"/>
      <c r="U1124" s="52"/>
      <c r="V1124" s="52"/>
      <c r="W1124" s="52"/>
      <c r="X1124" s="52"/>
    </row>
    <row r="1125" spans="4:24" x14ac:dyDescent="0.25">
      <c r="D1125" s="38" t="s">
        <v>884</v>
      </c>
      <c r="E1125" s="52"/>
      <c r="F1125" s="52"/>
      <c r="G1125" s="52"/>
      <c r="H1125" s="52"/>
      <c r="I1125" s="52"/>
      <c r="J1125" s="52"/>
      <c r="K1125" s="52"/>
      <c r="L1125" s="52"/>
      <c r="M1125" s="52"/>
      <c r="N1125" s="52"/>
      <c r="O1125" s="52"/>
      <c r="P1125" s="52"/>
      <c r="Q1125" s="52"/>
      <c r="R1125" s="52"/>
      <c r="S1125" s="52"/>
      <c r="T1125" s="52"/>
      <c r="U1125" s="52"/>
      <c r="V1125" s="52"/>
      <c r="W1125" s="52"/>
      <c r="X1125" s="52"/>
    </row>
    <row r="1126" spans="4:24" x14ac:dyDescent="0.25">
      <c r="D1126" s="38" t="s">
        <v>883</v>
      </c>
      <c r="E1126" s="52"/>
      <c r="F1126" s="52"/>
      <c r="G1126" s="52"/>
      <c r="H1126" s="52"/>
      <c r="I1126" s="52"/>
      <c r="J1126" s="52"/>
      <c r="K1126" s="52"/>
      <c r="L1126" s="52"/>
      <c r="M1126" s="52"/>
      <c r="N1126" s="52"/>
      <c r="O1126" s="52"/>
      <c r="P1126" s="52"/>
      <c r="Q1126" s="52"/>
      <c r="R1126" s="52"/>
      <c r="S1126" s="52"/>
      <c r="T1126" s="52"/>
      <c r="U1126" s="52"/>
      <c r="V1126" s="52"/>
      <c r="W1126" s="52"/>
      <c r="X1126" s="52"/>
    </row>
    <row r="1127" spans="4:24" x14ac:dyDescent="0.25">
      <c r="D1127" s="56" t="s">
        <v>1081</v>
      </c>
      <c r="E1127" s="52"/>
      <c r="F1127" s="52"/>
      <c r="G1127" s="52"/>
      <c r="H1127" s="52"/>
      <c r="I1127" s="52"/>
      <c r="J1127" s="52"/>
      <c r="K1127" s="52"/>
      <c r="L1127" s="52"/>
      <c r="M1127" s="52"/>
      <c r="N1127" s="52"/>
      <c r="O1127" s="52"/>
      <c r="P1127" s="52"/>
      <c r="Q1127" s="52"/>
      <c r="R1127" s="52"/>
      <c r="S1127" s="52"/>
      <c r="T1127" s="52"/>
      <c r="U1127" s="52"/>
      <c r="V1127" s="52"/>
      <c r="W1127" s="52"/>
      <c r="X1127" s="52"/>
    </row>
    <row r="1129" spans="4:24" x14ac:dyDescent="0.25">
      <c r="D1129" s="47" t="s">
        <v>1084</v>
      </c>
    </row>
    <row r="1145" spans="4:4" x14ac:dyDescent="0.25">
      <c r="D1145" s="51" t="s">
        <v>1145</v>
      </c>
    </row>
    <row r="1147" spans="4:4" x14ac:dyDescent="0.25">
      <c r="D1147" s="47" t="s">
        <v>1084</v>
      </c>
    </row>
    <row r="1178" spans="2:4" x14ac:dyDescent="0.25">
      <c r="B1178" s="50">
        <v>0</v>
      </c>
      <c r="D1178" s="51" t="s">
        <v>1090</v>
      </c>
    </row>
    <row r="1179" spans="2:4" x14ac:dyDescent="0.25">
      <c r="D1179" s="59" t="s">
        <v>304</v>
      </c>
    </row>
    <row r="1180" spans="2:4" x14ac:dyDescent="0.25">
      <c r="D1180" s="55" t="s">
        <v>35</v>
      </c>
    </row>
    <row r="1316" spans="2:4" x14ac:dyDescent="0.25">
      <c r="B1316" s="50">
        <v>0</v>
      </c>
      <c r="D1316" s="51" t="s">
        <v>887</v>
      </c>
    </row>
    <row r="1317" spans="2:4" x14ac:dyDescent="0.25">
      <c r="D1317" s="59" t="s">
        <v>303</v>
      </c>
    </row>
    <row r="1318" spans="2:4" x14ac:dyDescent="0.25">
      <c r="D1318" s="55" t="s">
        <v>862</v>
      </c>
    </row>
    <row r="1320" spans="2:4" x14ac:dyDescent="0.25">
      <c r="D1320" s="47" t="s">
        <v>862</v>
      </c>
    </row>
    <row r="1385" spans="4:25" x14ac:dyDescent="0.25">
      <c r="D1385" s="42" t="s">
        <v>309</v>
      </c>
      <c r="M1385" s="47" t="s">
        <v>365</v>
      </c>
    </row>
    <row r="1386" spans="4:25" x14ac:dyDescent="0.25">
      <c r="D1386" s="51" t="s">
        <v>589</v>
      </c>
      <c r="M1386" s="51" t="s">
        <v>1102</v>
      </c>
    </row>
    <row r="1387" spans="4:25" x14ac:dyDescent="0.25">
      <c r="D1387" s="51" t="s">
        <v>585</v>
      </c>
      <c r="M1387" s="51" t="s">
        <v>1103</v>
      </c>
    </row>
    <row r="1388" spans="4:25" x14ac:dyDescent="0.25">
      <c r="D1388" s="51" t="s">
        <v>591</v>
      </c>
      <c r="M1388" s="51" t="s">
        <v>1104</v>
      </c>
    </row>
    <row r="1389" spans="4:25" x14ac:dyDescent="0.25">
      <c r="D1389" s="51" t="s">
        <v>586</v>
      </c>
      <c r="M1389" s="51" t="s">
        <v>1105</v>
      </c>
    </row>
    <row r="1391" spans="4:25" x14ac:dyDescent="0.25">
      <c r="D1391" s="56" t="s">
        <v>34</v>
      </c>
      <c r="E1391" s="52"/>
      <c r="F1391" s="52"/>
      <c r="G1391" s="52"/>
      <c r="H1391" s="52"/>
      <c r="I1391" s="52"/>
      <c r="J1391" s="52"/>
      <c r="K1391" s="52"/>
      <c r="L1391" s="52"/>
      <c r="M1391" s="52"/>
      <c r="N1391" s="52"/>
      <c r="O1391" s="52"/>
      <c r="P1391" s="52"/>
      <c r="Q1391" s="52"/>
      <c r="R1391" s="52"/>
      <c r="S1391" s="52"/>
      <c r="T1391" s="52"/>
      <c r="U1391" s="52"/>
      <c r="V1391" s="52"/>
      <c r="W1391" s="52"/>
      <c r="X1391" s="52"/>
      <c r="Y1391" s="52"/>
    </row>
    <row r="1392" spans="4:25" x14ac:dyDescent="0.25">
      <c r="D1392" s="56" t="s">
        <v>899</v>
      </c>
      <c r="E1392" s="52"/>
      <c r="F1392" s="52"/>
      <c r="G1392" s="52"/>
      <c r="H1392" s="52"/>
      <c r="I1392" s="52"/>
      <c r="J1392" s="52"/>
      <c r="K1392" s="52"/>
      <c r="L1392" s="52"/>
      <c r="M1392" s="52"/>
      <c r="N1392" s="52"/>
      <c r="O1392" s="52"/>
      <c r="P1392" s="52"/>
      <c r="Q1392" s="52"/>
      <c r="R1392" s="52"/>
      <c r="S1392" s="52"/>
      <c r="T1392" s="52"/>
      <c r="U1392" s="52"/>
      <c r="V1392" s="52"/>
      <c r="W1392" s="52"/>
      <c r="X1392" s="52"/>
      <c r="Y1392" s="52"/>
    </row>
    <row r="1393" spans="4:25" x14ac:dyDescent="0.25">
      <c r="D1393" s="56" t="s">
        <v>536</v>
      </c>
      <c r="E1393" s="52"/>
      <c r="F1393" s="52"/>
      <c r="G1393" s="52"/>
      <c r="H1393" s="52"/>
      <c r="I1393" s="52"/>
      <c r="J1393" s="52"/>
      <c r="K1393" s="52"/>
      <c r="L1393" s="52"/>
      <c r="M1393" s="52"/>
      <c r="N1393" s="52"/>
      <c r="O1393" s="52"/>
      <c r="P1393" s="52"/>
      <c r="Q1393" s="52"/>
      <c r="R1393" s="52"/>
      <c r="S1393" s="52"/>
      <c r="T1393" s="52"/>
      <c r="U1393" s="52"/>
      <c r="V1393" s="52"/>
      <c r="W1393" s="52"/>
      <c r="X1393" s="52"/>
      <c r="Y1393" s="52"/>
    </row>
    <row r="1394" spans="4:25" x14ac:dyDescent="0.25">
      <c r="D1394" s="38" t="s">
        <v>1106</v>
      </c>
      <c r="E1394" s="52"/>
      <c r="F1394" s="52"/>
      <c r="G1394" s="52"/>
      <c r="H1394" s="52"/>
      <c r="I1394" s="52"/>
      <c r="J1394" s="52"/>
      <c r="K1394" s="52"/>
      <c r="L1394" s="52"/>
      <c r="M1394" s="52"/>
      <c r="N1394" s="52"/>
      <c r="O1394" s="52"/>
      <c r="P1394" s="52"/>
      <c r="Q1394" s="52"/>
      <c r="R1394" s="52"/>
      <c r="S1394" s="52"/>
      <c r="T1394" s="52"/>
      <c r="U1394" s="52"/>
      <c r="V1394" s="52"/>
      <c r="W1394" s="52"/>
      <c r="X1394" s="52"/>
      <c r="Y1394" s="52"/>
    </row>
    <row r="1395" spans="4:25" x14ac:dyDescent="0.25">
      <c r="D1395" s="38" t="s">
        <v>1107</v>
      </c>
      <c r="E1395" s="52"/>
      <c r="F1395" s="52"/>
      <c r="G1395" s="52"/>
      <c r="H1395" s="52"/>
      <c r="I1395" s="52"/>
      <c r="J1395" s="52"/>
      <c r="K1395" s="52"/>
      <c r="L1395" s="52"/>
      <c r="M1395" s="52"/>
      <c r="N1395" s="52"/>
      <c r="O1395" s="52"/>
      <c r="P1395" s="52"/>
      <c r="Q1395" s="52"/>
      <c r="R1395" s="52"/>
      <c r="S1395" s="52"/>
      <c r="T1395" s="52"/>
      <c r="U1395" s="52"/>
      <c r="V1395" s="52"/>
      <c r="W1395" s="52"/>
      <c r="X1395" s="52"/>
      <c r="Y1395" s="52"/>
    </row>
    <row r="1396" spans="4:25" x14ac:dyDescent="0.25">
      <c r="D1396" s="38" t="s">
        <v>1108</v>
      </c>
      <c r="E1396" s="52"/>
      <c r="F1396" s="52"/>
      <c r="G1396" s="52"/>
      <c r="H1396" s="52"/>
      <c r="I1396" s="52"/>
      <c r="J1396" s="52"/>
      <c r="K1396" s="52"/>
      <c r="L1396" s="52"/>
      <c r="M1396" s="52"/>
      <c r="N1396" s="52"/>
      <c r="O1396" s="52"/>
      <c r="P1396" s="52"/>
      <c r="Q1396" s="52"/>
      <c r="R1396" s="52"/>
      <c r="S1396" s="52"/>
      <c r="T1396" s="52"/>
      <c r="U1396" s="52"/>
      <c r="V1396" s="52"/>
      <c r="W1396" s="52"/>
      <c r="X1396" s="52"/>
      <c r="Y1396" s="52"/>
    </row>
    <row r="1397" spans="4:25" x14ac:dyDescent="0.25">
      <c r="D1397" s="38" t="s">
        <v>1109</v>
      </c>
      <c r="E1397" s="52"/>
      <c r="F1397" s="52"/>
      <c r="G1397" s="52"/>
      <c r="H1397" s="52"/>
      <c r="I1397" s="52"/>
      <c r="J1397" s="52"/>
      <c r="K1397" s="52"/>
      <c r="L1397" s="52"/>
      <c r="M1397" s="52"/>
      <c r="N1397" s="52"/>
      <c r="O1397" s="52"/>
      <c r="P1397" s="52"/>
      <c r="Q1397" s="52"/>
      <c r="R1397" s="52"/>
      <c r="S1397" s="52"/>
      <c r="T1397" s="52"/>
      <c r="U1397" s="52"/>
      <c r="V1397" s="52"/>
      <c r="W1397" s="52"/>
      <c r="X1397" s="52"/>
      <c r="Y1397" s="52"/>
    </row>
    <row r="1398" spans="4:25" x14ac:dyDescent="0.25">
      <c r="D1398" s="56" t="s">
        <v>259</v>
      </c>
      <c r="E1398" s="52"/>
      <c r="F1398" s="52"/>
      <c r="G1398" s="52"/>
      <c r="H1398" s="52"/>
      <c r="I1398" s="52"/>
      <c r="J1398" s="52"/>
      <c r="K1398" s="52"/>
      <c r="L1398" s="52"/>
      <c r="M1398" s="52"/>
      <c r="N1398" s="52"/>
      <c r="O1398" s="52"/>
      <c r="P1398" s="52"/>
      <c r="Q1398" s="52"/>
      <c r="R1398" s="52"/>
      <c r="S1398" s="52"/>
      <c r="T1398" s="52"/>
      <c r="U1398" s="52"/>
      <c r="V1398" s="52"/>
      <c r="W1398" s="52"/>
      <c r="X1398" s="52"/>
      <c r="Y1398" s="52"/>
    </row>
    <row r="1400" spans="4:25" x14ac:dyDescent="0.25">
      <c r="D1400" s="47" t="s">
        <v>862</v>
      </c>
    </row>
    <row r="1452" spans="2:4" x14ac:dyDescent="0.25">
      <c r="B1452" s="50">
        <v>0</v>
      </c>
      <c r="D1452" s="51" t="s">
        <v>1093</v>
      </c>
    </row>
    <row r="1453" spans="2:4" x14ac:dyDescent="0.25">
      <c r="D1453" s="59" t="s">
        <v>303</v>
      </c>
    </row>
    <row r="1455" spans="2:4" x14ac:dyDescent="0.25">
      <c r="D1455" s="47" t="s">
        <v>36</v>
      </c>
    </row>
    <row r="1456" spans="2:4" x14ac:dyDescent="0.25">
      <c r="D1456" s="54" t="s">
        <v>1116</v>
      </c>
    </row>
    <row r="1458" spans="4:4" x14ac:dyDescent="0.25">
      <c r="D1458" s="47" t="s">
        <v>1100</v>
      </c>
    </row>
    <row r="1510" spans="4:19" x14ac:dyDescent="0.25">
      <c r="D1510" s="47" t="s">
        <v>316</v>
      </c>
    </row>
    <row r="1511" spans="4:19" x14ac:dyDescent="0.25">
      <c r="D1511" s="51" t="s">
        <v>1101</v>
      </c>
    </row>
    <row r="1513" spans="4:19" x14ac:dyDescent="0.25">
      <c r="D1513" s="56" t="s">
        <v>33</v>
      </c>
      <c r="E1513" s="52"/>
      <c r="F1513" s="52"/>
      <c r="G1513" s="52"/>
      <c r="H1513" s="52"/>
      <c r="I1513" s="52"/>
      <c r="J1513" s="52"/>
      <c r="K1513" s="52"/>
      <c r="L1513" s="52"/>
      <c r="M1513" s="52"/>
      <c r="N1513" s="52"/>
      <c r="O1513" s="52"/>
      <c r="P1513" s="52"/>
      <c r="Q1513" s="52"/>
      <c r="R1513" s="52"/>
      <c r="S1513" s="52"/>
    </row>
    <row r="1514" spans="4:19" x14ac:dyDescent="0.25">
      <c r="D1514" s="56" t="s">
        <v>1118</v>
      </c>
      <c r="E1514" s="52"/>
      <c r="F1514" s="52"/>
      <c r="G1514" s="52"/>
      <c r="H1514" s="52"/>
      <c r="I1514" s="52"/>
      <c r="J1514" s="52"/>
      <c r="K1514" s="52"/>
      <c r="L1514" s="52"/>
      <c r="M1514" s="52"/>
      <c r="N1514" s="52"/>
      <c r="O1514" s="52"/>
      <c r="P1514" s="52"/>
      <c r="Q1514" s="52"/>
      <c r="R1514" s="52"/>
      <c r="S1514" s="52"/>
    </row>
    <row r="1515" spans="4:19" x14ac:dyDescent="0.25">
      <c r="D1515" s="56" t="s">
        <v>648</v>
      </c>
      <c r="E1515" s="52"/>
      <c r="F1515" s="52"/>
      <c r="G1515" s="52"/>
      <c r="H1515" s="52"/>
      <c r="I1515" s="52"/>
      <c r="J1515" s="52"/>
      <c r="K1515" s="52"/>
      <c r="L1515" s="52"/>
      <c r="M1515" s="52"/>
      <c r="N1515" s="52"/>
      <c r="O1515" s="52"/>
      <c r="P1515" s="52"/>
      <c r="Q1515" s="52"/>
      <c r="R1515" s="52"/>
      <c r="S1515" s="52"/>
    </row>
    <row r="1516" spans="4:19" x14ac:dyDescent="0.25">
      <c r="D1516" s="56" t="s">
        <v>838</v>
      </c>
      <c r="E1516" s="52"/>
      <c r="F1516" s="52"/>
      <c r="G1516" s="52"/>
      <c r="H1516" s="52"/>
      <c r="I1516" s="52"/>
      <c r="J1516" s="52"/>
      <c r="K1516" s="52"/>
      <c r="L1516" s="52"/>
      <c r="M1516" s="52"/>
      <c r="N1516" s="52"/>
      <c r="O1516" s="52"/>
      <c r="P1516" s="52"/>
      <c r="Q1516" s="52"/>
      <c r="R1516" s="52"/>
      <c r="S1516" s="52"/>
    </row>
    <row r="1517" spans="4:19" x14ac:dyDescent="0.25">
      <c r="D1517" s="56" t="s">
        <v>353</v>
      </c>
      <c r="E1517" s="52"/>
      <c r="F1517" s="52"/>
      <c r="G1517" s="52"/>
      <c r="H1517" s="52"/>
      <c r="I1517" s="52"/>
      <c r="J1517" s="52"/>
      <c r="K1517" s="52"/>
      <c r="L1517" s="52"/>
      <c r="M1517" s="52"/>
      <c r="N1517" s="52"/>
      <c r="O1517" s="52"/>
      <c r="P1517" s="52"/>
      <c r="Q1517" s="52"/>
      <c r="R1517" s="52"/>
      <c r="S1517" s="52"/>
    </row>
    <row r="1518" spans="4:19" x14ac:dyDescent="0.25">
      <c r="D1518" s="56" t="s">
        <v>462</v>
      </c>
      <c r="E1518" s="52"/>
      <c r="F1518" s="52"/>
      <c r="G1518" s="52"/>
      <c r="H1518" s="52"/>
      <c r="I1518" s="52"/>
      <c r="J1518" s="52"/>
      <c r="K1518" s="52"/>
      <c r="L1518" s="52"/>
      <c r="M1518" s="52"/>
      <c r="N1518" s="52"/>
      <c r="O1518" s="52"/>
      <c r="P1518" s="52"/>
      <c r="Q1518" s="52"/>
      <c r="R1518" s="52"/>
      <c r="S1518" s="52"/>
    </row>
    <row r="1519" spans="4:19" x14ac:dyDescent="0.25">
      <c r="D1519" s="56" t="s">
        <v>828</v>
      </c>
      <c r="E1519" s="52"/>
      <c r="F1519" s="52"/>
      <c r="G1519" s="52"/>
      <c r="H1519" s="52"/>
      <c r="I1519" s="52"/>
      <c r="J1519" s="52"/>
      <c r="K1519" s="52"/>
      <c r="L1519" s="52"/>
      <c r="M1519" s="52"/>
      <c r="N1519" s="52"/>
      <c r="O1519" s="52"/>
      <c r="P1519" s="52"/>
      <c r="Q1519" s="52"/>
      <c r="R1519" s="52"/>
      <c r="S1519" s="52"/>
    </row>
    <row r="1520" spans="4:19" x14ac:dyDescent="0.25">
      <c r="D1520" s="56" t="s">
        <v>848</v>
      </c>
      <c r="E1520" s="52"/>
      <c r="F1520" s="52"/>
      <c r="G1520" s="52"/>
      <c r="H1520" s="52"/>
      <c r="I1520" s="52"/>
      <c r="J1520" s="52"/>
      <c r="K1520" s="52"/>
      <c r="L1520" s="52"/>
      <c r="M1520" s="52"/>
      <c r="N1520" s="52"/>
      <c r="O1520" s="52"/>
      <c r="P1520" s="52"/>
      <c r="Q1520" s="52"/>
      <c r="R1520" s="52"/>
      <c r="S1520" s="52"/>
    </row>
    <row r="1521" spans="4:19" x14ac:dyDescent="0.25">
      <c r="D1521" s="56" t="s">
        <v>279</v>
      </c>
      <c r="E1521" s="52"/>
      <c r="F1521" s="52"/>
      <c r="G1521" s="52"/>
      <c r="H1521" s="52"/>
      <c r="I1521" s="52"/>
      <c r="J1521" s="52"/>
      <c r="K1521" s="52"/>
      <c r="L1521" s="52"/>
      <c r="M1521" s="52"/>
      <c r="N1521" s="52"/>
      <c r="O1521" s="52"/>
      <c r="P1521" s="52"/>
      <c r="Q1521" s="52"/>
      <c r="R1521" s="52"/>
      <c r="S1521" s="52"/>
    </row>
    <row r="1522" spans="4:19" x14ac:dyDescent="0.25">
      <c r="D1522" s="56" t="s">
        <v>849</v>
      </c>
      <c r="E1522" s="52"/>
      <c r="F1522" s="52"/>
      <c r="G1522" s="52"/>
      <c r="H1522" s="52"/>
      <c r="I1522" s="52"/>
      <c r="J1522" s="52"/>
      <c r="K1522" s="52"/>
      <c r="L1522" s="52"/>
      <c r="M1522" s="52"/>
      <c r="N1522" s="52"/>
      <c r="O1522" s="52"/>
      <c r="P1522" s="52"/>
      <c r="Q1522" s="52"/>
      <c r="R1522" s="52"/>
      <c r="S1522" s="52"/>
    </row>
    <row r="1523" spans="4:19" x14ac:dyDescent="0.25">
      <c r="D1523" s="56" t="s">
        <v>333</v>
      </c>
      <c r="E1523" s="52"/>
      <c r="F1523" s="52"/>
      <c r="G1523" s="52"/>
      <c r="H1523" s="52"/>
      <c r="I1523" s="52"/>
      <c r="J1523" s="52"/>
      <c r="K1523" s="52"/>
      <c r="L1523" s="52"/>
      <c r="M1523" s="52"/>
      <c r="N1523" s="52"/>
      <c r="O1523" s="52"/>
      <c r="P1523" s="52"/>
      <c r="Q1523" s="52"/>
      <c r="R1523" s="52"/>
      <c r="S1523" s="52"/>
    </row>
    <row r="1524" spans="4:19" x14ac:dyDescent="0.25">
      <c r="D1524" s="56" t="s">
        <v>1119</v>
      </c>
      <c r="E1524" s="52"/>
      <c r="F1524" s="52"/>
      <c r="G1524" s="52"/>
      <c r="H1524" s="52"/>
      <c r="I1524" s="52"/>
      <c r="J1524" s="52"/>
      <c r="K1524" s="52"/>
      <c r="L1524" s="52"/>
      <c r="M1524" s="52"/>
      <c r="N1524" s="52"/>
      <c r="O1524" s="52"/>
      <c r="P1524" s="52"/>
      <c r="Q1524" s="52"/>
      <c r="R1524" s="52"/>
      <c r="S1524" s="52"/>
    </row>
    <row r="1525" spans="4:19" x14ac:dyDescent="0.25">
      <c r="D1525" s="56" t="s">
        <v>490</v>
      </c>
      <c r="E1525" s="52"/>
      <c r="F1525" s="52"/>
      <c r="G1525" s="52"/>
      <c r="H1525" s="52"/>
      <c r="I1525" s="52"/>
      <c r="J1525" s="52"/>
      <c r="K1525" s="52"/>
      <c r="L1525" s="52"/>
      <c r="M1525" s="52"/>
      <c r="N1525" s="52"/>
      <c r="O1525" s="52"/>
      <c r="P1525" s="52"/>
      <c r="Q1525" s="52"/>
      <c r="R1525" s="52"/>
      <c r="S1525" s="52"/>
    </row>
    <row r="1526" spans="4:19" x14ac:dyDescent="0.25">
      <c r="D1526" s="56" t="s">
        <v>1117</v>
      </c>
      <c r="E1526" s="52"/>
      <c r="F1526" s="52"/>
      <c r="G1526" s="52"/>
      <c r="H1526" s="52"/>
      <c r="I1526" s="52"/>
      <c r="J1526" s="52"/>
      <c r="K1526" s="52"/>
      <c r="L1526" s="52"/>
      <c r="M1526" s="52"/>
      <c r="N1526" s="52"/>
      <c r="O1526" s="52"/>
      <c r="P1526" s="52"/>
      <c r="Q1526" s="52"/>
      <c r="R1526" s="52"/>
      <c r="S1526" s="52"/>
    </row>
    <row r="1528" spans="4:19" x14ac:dyDescent="0.25">
      <c r="D1528" s="47" t="s">
        <v>1120</v>
      </c>
    </row>
    <row r="1544" spans="4:4" x14ac:dyDescent="0.25">
      <c r="D1544" s="51" t="s">
        <v>1145</v>
      </c>
    </row>
    <row r="1546" spans="4:4" x14ac:dyDescent="0.25">
      <c r="D1546" s="47" t="s">
        <v>1120</v>
      </c>
    </row>
    <row r="1573" spans="2:25" x14ac:dyDescent="0.25">
      <c r="B1573" s="48">
        <v>0</v>
      </c>
      <c r="D1573" s="51" t="s">
        <v>466</v>
      </c>
    </row>
    <row r="1581" spans="2:25" x14ac:dyDescent="0.25">
      <c r="D1581" s="47" t="s">
        <v>336</v>
      </c>
    </row>
    <row r="1582" spans="2:25" x14ac:dyDescent="0.25">
      <c r="D1582" s="51" t="s">
        <v>1110</v>
      </c>
    </row>
    <row r="1584" spans="2:25" x14ac:dyDescent="0.25">
      <c r="D1584" s="56" t="s">
        <v>341</v>
      </c>
      <c r="E1584" s="52"/>
      <c r="F1584" s="52"/>
      <c r="G1584" s="52"/>
      <c r="H1584" s="52"/>
      <c r="I1584" s="52"/>
      <c r="J1584" s="52"/>
      <c r="K1584" s="52"/>
      <c r="L1584" s="52"/>
      <c r="M1584" s="52"/>
      <c r="N1584" s="52"/>
      <c r="O1584" s="52"/>
      <c r="P1584" s="52"/>
      <c r="Q1584" s="52"/>
      <c r="R1584" s="52"/>
      <c r="S1584" s="52"/>
      <c r="T1584" s="52"/>
      <c r="U1584" s="52"/>
      <c r="V1584" s="52"/>
      <c r="W1584" s="52"/>
      <c r="X1584" s="52"/>
      <c r="Y1584" s="52"/>
    </row>
    <row r="1585" spans="4:25" x14ac:dyDescent="0.25">
      <c r="D1585" s="56" t="s">
        <v>349</v>
      </c>
      <c r="E1585" s="52"/>
      <c r="F1585" s="52"/>
      <c r="G1585" s="52"/>
      <c r="H1585" s="52"/>
      <c r="I1585" s="52"/>
      <c r="J1585" s="52"/>
      <c r="K1585" s="52"/>
      <c r="L1585" s="52"/>
      <c r="M1585" s="52"/>
      <c r="N1585" s="52"/>
      <c r="O1585" s="52"/>
      <c r="P1585" s="52"/>
      <c r="Q1585" s="52"/>
      <c r="R1585" s="52"/>
      <c r="S1585" s="52"/>
      <c r="T1585" s="52"/>
      <c r="U1585" s="52"/>
      <c r="V1585" s="52"/>
      <c r="W1585" s="52"/>
      <c r="X1585" s="52"/>
      <c r="Y1585" s="52"/>
    </row>
    <row r="1586" spans="4:25" x14ac:dyDescent="0.25">
      <c r="D1586" s="56" t="s">
        <v>832</v>
      </c>
      <c r="E1586" s="52"/>
      <c r="F1586" s="52"/>
      <c r="G1586" s="52"/>
      <c r="H1586" s="52"/>
      <c r="I1586" s="52"/>
      <c r="J1586" s="52"/>
      <c r="K1586" s="52"/>
      <c r="L1586" s="52"/>
      <c r="M1586" s="52"/>
      <c r="N1586" s="52"/>
      <c r="O1586" s="52"/>
      <c r="P1586" s="52"/>
      <c r="Q1586" s="52"/>
      <c r="R1586" s="52"/>
      <c r="S1586" s="52"/>
      <c r="T1586" s="52"/>
      <c r="U1586" s="52"/>
      <c r="V1586" s="52"/>
      <c r="W1586" s="52"/>
      <c r="X1586" s="52"/>
      <c r="Y1586" s="52"/>
    </row>
    <row r="1587" spans="4:25" x14ac:dyDescent="0.25">
      <c r="D1587" s="56" t="s">
        <v>1111</v>
      </c>
      <c r="E1587" s="52"/>
      <c r="F1587" s="52"/>
      <c r="G1587" s="52"/>
      <c r="H1587" s="52"/>
      <c r="I1587" s="52"/>
      <c r="J1587" s="52"/>
      <c r="K1587" s="52"/>
      <c r="L1587" s="52"/>
      <c r="M1587" s="52"/>
      <c r="N1587" s="52"/>
      <c r="O1587" s="52"/>
      <c r="P1587" s="52"/>
      <c r="Q1587" s="52"/>
      <c r="R1587" s="52"/>
      <c r="S1587" s="52"/>
      <c r="T1587" s="52"/>
      <c r="U1587" s="52"/>
      <c r="V1587" s="52"/>
      <c r="W1587" s="52"/>
      <c r="X1587" s="52"/>
      <c r="Y1587" s="52"/>
    </row>
    <row r="1589" spans="4:25" x14ac:dyDescent="0.25">
      <c r="D1589" s="57" t="s">
        <v>357</v>
      </c>
      <c r="E1589" s="53"/>
      <c r="F1589" s="53"/>
      <c r="G1589" s="53"/>
      <c r="H1589" s="53"/>
      <c r="I1589" s="53"/>
      <c r="J1589" s="53"/>
      <c r="K1589" s="53"/>
      <c r="L1589" s="53"/>
      <c r="M1589" s="53"/>
      <c r="N1589" s="53"/>
      <c r="O1589" s="53"/>
      <c r="P1589" s="53"/>
      <c r="Q1589" s="53"/>
      <c r="R1589" s="53"/>
      <c r="S1589" s="53"/>
    </row>
    <row r="1590" spans="4:25" x14ac:dyDescent="0.25">
      <c r="D1590" s="57" t="s">
        <v>322</v>
      </c>
      <c r="E1590" s="53"/>
      <c r="F1590" s="53"/>
      <c r="G1590" s="53"/>
      <c r="H1590" s="53"/>
      <c r="I1590" s="53"/>
      <c r="J1590" s="53"/>
      <c r="K1590" s="53"/>
      <c r="L1590" s="53"/>
      <c r="M1590" s="53"/>
      <c r="N1590" s="53"/>
      <c r="O1590" s="53"/>
      <c r="P1590" s="53"/>
      <c r="Q1590" s="53"/>
      <c r="R1590" s="53"/>
      <c r="S1590" s="53"/>
    </row>
    <row r="1591" spans="4:25" x14ac:dyDescent="0.25">
      <c r="D1591" s="57"/>
      <c r="E1591" s="53"/>
      <c r="F1591" s="53"/>
      <c r="G1591" s="53"/>
      <c r="H1591" s="53"/>
      <c r="I1591" s="53"/>
      <c r="J1591" s="53"/>
      <c r="K1591" s="53"/>
      <c r="L1591" s="53"/>
      <c r="M1591" s="53"/>
      <c r="N1591" s="53"/>
      <c r="O1591" s="53"/>
      <c r="P1591" s="53"/>
      <c r="Q1591" s="53"/>
      <c r="R1591" s="53"/>
      <c r="S1591" s="53"/>
    </row>
    <row r="1592" spans="4:25" x14ac:dyDescent="0.25">
      <c r="D1592" s="57" t="s">
        <v>836</v>
      </c>
      <c r="E1592" s="53"/>
      <c r="F1592" s="53"/>
      <c r="G1592" s="53"/>
      <c r="H1592" s="53"/>
      <c r="I1592" s="53"/>
      <c r="J1592" s="53"/>
      <c r="K1592" s="53"/>
      <c r="L1592" s="53"/>
      <c r="M1592" s="53"/>
      <c r="N1592" s="53"/>
      <c r="O1592" s="53"/>
      <c r="P1592" s="53"/>
      <c r="Q1592" s="53"/>
      <c r="R1592" s="53"/>
      <c r="S1592" s="53"/>
    </row>
    <row r="1593" spans="4:25" x14ac:dyDescent="0.25">
      <c r="D1593" s="57" t="s">
        <v>282</v>
      </c>
      <c r="E1593" s="53"/>
      <c r="F1593" s="53"/>
      <c r="G1593" s="53"/>
      <c r="H1593" s="53"/>
      <c r="I1593" s="53"/>
      <c r="J1593" s="53"/>
      <c r="K1593" s="53"/>
      <c r="L1593" s="53"/>
      <c r="M1593" s="53"/>
      <c r="N1593" s="53"/>
      <c r="O1593" s="53"/>
      <c r="P1593" s="53"/>
      <c r="Q1593" s="53"/>
      <c r="R1593" s="53"/>
      <c r="S1593" s="53"/>
    </row>
    <row r="1594" spans="4:25" x14ac:dyDescent="0.25">
      <c r="D1594" s="57" t="s">
        <v>834</v>
      </c>
      <c r="E1594" s="53"/>
      <c r="F1594" s="53"/>
      <c r="G1594" s="53"/>
      <c r="H1594" s="53"/>
      <c r="I1594" s="53"/>
      <c r="J1594" s="53"/>
      <c r="K1594" s="53"/>
      <c r="L1594" s="53"/>
      <c r="M1594" s="53"/>
      <c r="N1594" s="53"/>
      <c r="O1594" s="53"/>
      <c r="P1594" s="53"/>
      <c r="Q1594" s="53"/>
      <c r="R1594" s="53"/>
      <c r="S1594" s="53"/>
    </row>
    <row r="1595" spans="4:25" x14ac:dyDescent="0.25">
      <c r="D1595" s="57" t="s">
        <v>835</v>
      </c>
      <c r="E1595" s="53"/>
      <c r="F1595" s="53"/>
      <c r="G1595" s="53"/>
      <c r="H1595" s="53"/>
      <c r="I1595" s="53"/>
      <c r="J1595" s="53"/>
      <c r="K1595" s="53"/>
      <c r="L1595" s="53"/>
      <c r="M1595" s="53"/>
      <c r="N1595" s="53"/>
      <c r="O1595" s="53"/>
      <c r="P1595" s="53"/>
      <c r="Q1595" s="53"/>
      <c r="R1595" s="53"/>
      <c r="S1595" s="53"/>
    </row>
    <row r="1596" spans="4:25" x14ac:dyDescent="0.25">
      <c r="D1596" s="57" t="s">
        <v>1112</v>
      </c>
      <c r="E1596" s="53"/>
      <c r="F1596" s="53"/>
      <c r="G1596" s="53"/>
      <c r="H1596" s="53"/>
      <c r="I1596" s="53"/>
      <c r="J1596" s="53"/>
      <c r="K1596" s="53"/>
      <c r="L1596" s="53"/>
      <c r="M1596" s="53"/>
      <c r="N1596" s="53"/>
      <c r="O1596" s="53"/>
      <c r="P1596" s="53"/>
      <c r="Q1596" s="53"/>
      <c r="R1596" s="53"/>
      <c r="S1596" s="53"/>
    </row>
    <row r="1597" spans="4:25" x14ac:dyDescent="0.25">
      <c r="D1597" s="57"/>
      <c r="E1597" s="53"/>
      <c r="F1597" s="53"/>
      <c r="G1597" s="53"/>
      <c r="H1597" s="53"/>
      <c r="I1597" s="53"/>
      <c r="J1597" s="53"/>
      <c r="K1597" s="53"/>
      <c r="L1597" s="53"/>
      <c r="M1597" s="53"/>
      <c r="N1597" s="53"/>
      <c r="O1597" s="53"/>
      <c r="P1597" s="53"/>
      <c r="Q1597" s="53"/>
      <c r="R1597" s="53"/>
      <c r="S1597" s="53"/>
    </row>
    <row r="1598" spans="4:25" x14ac:dyDescent="0.25">
      <c r="D1598" s="57" t="s">
        <v>263</v>
      </c>
      <c r="E1598" s="53"/>
      <c r="F1598" s="53"/>
      <c r="G1598" s="53"/>
      <c r="H1598" s="53"/>
      <c r="I1598" s="53"/>
      <c r="J1598" s="53"/>
      <c r="K1598" s="53"/>
      <c r="L1598" s="53"/>
      <c r="M1598" s="53"/>
      <c r="N1598" s="53"/>
      <c r="O1598" s="53"/>
      <c r="P1598" s="53"/>
      <c r="Q1598" s="53"/>
      <c r="R1598" s="53"/>
      <c r="S1598" s="53"/>
    </row>
    <row r="1599" spans="4:25" x14ac:dyDescent="0.25">
      <c r="D1599" s="57" t="s">
        <v>264</v>
      </c>
      <c r="E1599" s="53"/>
      <c r="F1599" s="53"/>
      <c r="G1599" s="53"/>
      <c r="H1599" s="53"/>
      <c r="I1599" s="53"/>
      <c r="J1599" s="53"/>
      <c r="K1599" s="53"/>
      <c r="L1599" s="53"/>
      <c r="M1599" s="53"/>
      <c r="N1599" s="53"/>
      <c r="O1599" s="53"/>
      <c r="P1599" s="53"/>
      <c r="Q1599" s="53"/>
      <c r="R1599" s="53"/>
      <c r="S1599" s="53"/>
    </row>
    <row r="1600" spans="4:25" x14ac:dyDescent="0.25">
      <c r="D1600" s="57" t="s">
        <v>358</v>
      </c>
      <c r="E1600" s="53"/>
      <c r="F1600" s="53"/>
      <c r="G1600" s="53"/>
      <c r="H1600" s="53"/>
      <c r="I1600" s="53"/>
      <c r="J1600" s="53"/>
      <c r="K1600" s="53"/>
      <c r="L1600" s="53"/>
      <c r="M1600" s="53"/>
      <c r="N1600" s="53"/>
      <c r="O1600" s="53"/>
      <c r="P1600" s="53"/>
      <c r="Q1600" s="53"/>
      <c r="R1600" s="53"/>
      <c r="S1600" s="53"/>
    </row>
    <row r="1607" spans="2:4" x14ac:dyDescent="0.25">
      <c r="B1607" s="48">
        <v>0</v>
      </c>
      <c r="D1607" s="51" t="s">
        <v>1123</v>
      </c>
    </row>
    <row r="1608" spans="2:4" x14ac:dyDescent="0.25">
      <c r="D1608" s="59" t="s">
        <v>305</v>
      </c>
    </row>
    <row r="1609" spans="2:4" x14ac:dyDescent="0.25">
      <c r="D1609" s="55" t="s">
        <v>35</v>
      </c>
    </row>
    <row r="1668" spans="2:2" x14ac:dyDescent="0.25">
      <c r="B166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91DA-9858-4D13-9B99-96EB09EF4621}">
  <sheetPr codeName="Sheet3"/>
  <dimension ref="A2:J33"/>
  <sheetViews>
    <sheetView topLeftCell="A8" workbookViewId="0">
      <selection activeCell="A8" sqref="A8"/>
    </sheetView>
  </sheetViews>
  <sheetFormatPr defaultColWidth="2.85546875" defaultRowHeight="15" x14ac:dyDescent="0.25"/>
  <cols>
    <col min="1" max="1" width="9.140625" style="99" bestFit="1" customWidth="1"/>
    <col min="2" max="2" width="39.85546875" style="99" bestFit="1" customWidth="1"/>
    <col min="3" max="3" width="14.140625" style="99" bestFit="1" customWidth="1"/>
    <col min="4" max="4" width="17" style="99" bestFit="1" customWidth="1"/>
    <col min="5" max="5" width="17.5703125" style="99" bestFit="1" customWidth="1"/>
    <col min="6" max="7" width="10.7109375" style="99" bestFit="1" customWidth="1"/>
    <col min="8" max="8" width="8.5703125" style="99" bestFit="1" customWidth="1"/>
    <col min="9" max="9" width="7.5703125" style="99" bestFit="1" customWidth="1"/>
    <col min="10" max="10" width="10.7109375" style="99" customWidth="1"/>
    <col min="11" max="16384" width="2.85546875" style="99"/>
  </cols>
  <sheetData>
    <row r="2" spans="1:10" ht="18.75" x14ac:dyDescent="0.25">
      <c r="A2" s="447" t="s">
        <v>633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1021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893</v>
      </c>
      <c r="B10" s="63" t="s">
        <v>895</v>
      </c>
      <c r="C10" s="63" t="s">
        <v>894</v>
      </c>
      <c r="D10" s="63" t="s">
        <v>330</v>
      </c>
      <c r="E10" s="63" t="s">
        <v>696</v>
      </c>
      <c r="F10" s="76">
        <v>44902.549305556</v>
      </c>
      <c r="G10" s="76">
        <v>45336.659722222001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926</v>
      </c>
      <c r="B12" s="63" t="s">
        <v>927</v>
      </c>
      <c r="C12" s="63" t="s">
        <v>356</v>
      </c>
      <c r="D12" s="63" t="s">
        <v>330</v>
      </c>
      <c r="E12" s="63" t="s">
        <v>276</v>
      </c>
      <c r="F12" s="76">
        <v>44908.603472221999</v>
      </c>
      <c r="G12" s="76">
        <v>45338.561805555997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929</v>
      </c>
      <c r="B13" s="67" t="s">
        <v>930</v>
      </c>
      <c r="C13" s="67" t="s">
        <v>433</v>
      </c>
      <c r="D13" s="67" t="s">
        <v>330</v>
      </c>
      <c r="E13" s="67" t="s">
        <v>276</v>
      </c>
      <c r="F13" s="75">
        <v>44909.454861111</v>
      </c>
      <c r="G13" s="75">
        <v>45341.413194444001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949</v>
      </c>
      <c r="B14" s="63" t="s">
        <v>950</v>
      </c>
      <c r="C14" s="63" t="s">
        <v>356</v>
      </c>
      <c r="D14" s="63" t="s">
        <v>330</v>
      </c>
      <c r="E14" s="63" t="s">
        <v>276</v>
      </c>
      <c r="F14" s="76">
        <v>44910.338888888997</v>
      </c>
      <c r="G14" s="76">
        <v>45341.630555556003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4" t="s">
        <v>976</v>
      </c>
      <c r="B15" s="65" t="s">
        <v>972</v>
      </c>
      <c r="C15" s="65" t="s">
        <v>361</v>
      </c>
      <c r="D15" s="65" t="s">
        <v>330</v>
      </c>
      <c r="E15" s="65" t="s">
        <v>276</v>
      </c>
      <c r="F15" s="77">
        <v>44910.595138889003</v>
      </c>
      <c r="G15" s="77">
        <v>45342.553472222004</v>
      </c>
      <c r="H15" s="65" t="s">
        <v>23</v>
      </c>
      <c r="I15" s="65" t="s">
        <v>18</v>
      </c>
      <c r="J15" s="65" t="s">
        <v>255</v>
      </c>
    </row>
    <row r="16" spans="1:10" ht="45" x14ac:dyDescent="0.25">
      <c r="A16" s="63" t="s">
        <v>978</v>
      </c>
      <c r="B16" s="63" t="s">
        <v>979</v>
      </c>
      <c r="C16" s="63" t="s">
        <v>272</v>
      </c>
      <c r="D16" s="63" t="s">
        <v>330</v>
      </c>
      <c r="E16" s="63" t="s">
        <v>276</v>
      </c>
      <c r="F16" s="76">
        <v>44910.659027777998</v>
      </c>
      <c r="G16" s="76">
        <v>45342.617361110999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984</v>
      </c>
      <c r="B17" s="67" t="s">
        <v>983</v>
      </c>
      <c r="C17" s="67" t="s">
        <v>356</v>
      </c>
      <c r="D17" s="67" t="s">
        <v>330</v>
      </c>
      <c r="E17" s="67" t="s">
        <v>276</v>
      </c>
      <c r="F17" s="75">
        <v>44911.418055556001</v>
      </c>
      <c r="G17" s="75">
        <v>45343.432638888997</v>
      </c>
      <c r="H17" s="67" t="s">
        <v>23</v>
      </c>
      <c r="I17" s="67" t="s">
        <v>18</v>
      </c>
      <c r="J17" s="67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992</v>
      </c>
      <c r="B19" s="67" t="s">
        <v>993</v>
      </c>
      <c r="C19" s="67" t="s">
        <v>356</v>
      </c>
      <c r="D19" s="67" t="s">
        <v>330</v>
      </c>
      <c r="E19" s="67" t="s">
        <v>276</v>
      </c>
      <c r="F19" s="75">
        <v>44911.561111110997</v>
      </c>
      <c r="G19" s="75">
        <v>45343.561111110997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995</v>
      </c>
      <c r="B20" s="63" t="s">
        <v>994</v>
      </c>
      <c r="C20" s="63" t="s">
        <v>356</v>
      </c>
      <c r="D20" s="63" t="s">
        <v>330</v>
      </c>
      <c r="E20" s="63" t="s">
        <v>276</v>
      </c>
      <c r="F20" s="76">
        <v>44911.668055556001</v>
      </c>
      <c r="G20" s="76">
        <v>45343.626388889003</v>
      </c>
      <c r="H20" s="63" t="s">
        <v>23</v>
      </c>
      <c r="I20" s="63" t="s">
        <v>18</v>
      </c>
      <c r="J20" s="63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1008</v>
      </c>
      <c r="B22" s="86" t="s">
        <v>1009</v>
      </c>
      <c r="C22" s="86" t="s">
        <v>1022</v>
      </c>
      <c r="D22" s="86" t="s">
        <v>330</v>
      </c>
      <c r="E22" s="86" t="s">
        <v>276</v>
      </c>
      <c r="F22" s="87">
        <v>44915.581250000003</v>
      </c>
      <c r="G22" s="87">
        <v>45345.581250000003</v>
      </c>
      <c r="H22" s="86" t="s">
        <v>23</v>
      </c>
      <c r="I22" s="86" t="s">
        <v>18</v>
      </c>
      <c r="J22" s="86" t="s">
        <v>38</v>
      </c>
    </row>
    <row r="23" spans="1:10" ht="45" x14ac:dyDescent="0.25">
      <c r="A23" s="66" t="s">
        <v>1011</v>
      </c>
      <c r="B23" s="66" t="s">
        <v>1012</v>
      </c>
      <c r="C23" s="66" t="s">
        <v>465</v>
      </c>
      <c r="D23" s="66" t="s">
        <v>330</v>
      </c>
      <c r="E23" s="66" t="s">
        <v>276</v>
      </c>
      <c r="F23" s="83">
        <v>44915.634027777996</v>
      </c>
      <c r="G23" s="83">
        <v>45345.592361110997</v>
      </c>
      <c r="H23" s="66" t="s">
        <v>23</v>
      </c>
      <c r="I23" s="66" t="s">
        <v>18</v>
      </c>
      <c r="J23" s="66" t="s">
        <v>255</v>
      </c>
    </row>
    <row r="25" spans="1:10" ht="30" x14ac:dyDescent="0.25">
      <c r="A25" s="62" t="s">
        <v>1025</v>
      </c>
      <c r="B25" s="62" t="s">
        <v>1027</v>
      </c>
      <c r="C25" s="62"/>
      <c r="D25" s="62"/>
      <c r="E25" s="62"/>
      <c r="F25" s="81"/>
      <c r="G25" s="81"/>
      <c r="H25" s="62"/>
      <c r="I25" s="62"/>
      <c r="J25" s="62" t="s">
        <v>346</v>
      </c>
    </row>
    <row r="26" spans="1:10" ht="45" x14ac:dyDescent="0.25">
      <c r="A26" s="62" t="s">
        <v>1029</v>
      </c>
      <c r="B26" s="62" t="s">
        <v>1030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ht="30" x14ac:dyDescent="0.25">
      <c r="A27" s="69" t="s">
        <v>1033</v>
      </c>
      <c r="B27" s="69" t="s">
        <v>1034</v>
      </c>
      <c r="C27" s="69"/>
      <c r="D27" s="69"/>
      <c r="E27" s="69"/>
      <c r="F27" s="80"/>
      <c r="G27" s="80"/>
      <c r="H27" s="69"/>
      <c r="I27" s="69"/>
      <c r="J27" s="69" t="s">
        <v>346</v>
      </c>
    </row>
    <row r="28" spans="1:10" ht="45" x14ac:dyDescent="0.25">
      <c r="A28" s="60"/>
      <c r="B28" s="60"/>
      <c r="C28" s="69" t="s">
        <v>919</v>
      </c>
      <c r="D28" s="69" t="s">
        <v>918</v>
      </c>
      <c r="E28" s="60"/>
      <c r="F28" s="79"/>
      <c r="G28" s="79"/>
      <c r="H28" s="60"/>
      <c r="I28" s="60"/>
      <c r="J28" s="60"/>
    </row>
    <row r="29" spans="1:10" ht="30" x14ac:dyDescent="0.25">
      <c r="A29" s="62" t="s">
        <v>1067</v>
      </c>
      <c r="B29" s="62" t="s">
        <v>1069</v>
      </c>
      <c r="C29" s="62"/>
      <c r="D29" s="62"/>
      <c r="E29" s="62"/>
      <c r="F29" s="81"/>
      <c r="G29" s="81"/>
      <c r="H29" s="62"/>
      <c r="I29" s="62"/>
      <c r="J29" s="62" t="s">
        <v>346</v>
      </c>
    </row>
    <row r="30" spans="1:10" ht="30" x14ac:dyDescent="0.25">
      <c r="A30" s="62" t="s">
        <v>1073</v>
      </c>
      <c r="B30" s="62" t="s">
        <v>1074</v>
      </c>
      <c r="C30" s="62"/>
      <c r="D30" s="62"/>
      <c r="E30" s="62"/>
      <c r="F30" s="81"/>
      <c r="G30" s="81"/>
      <c r="H30" s="62"/>
      <c r="I30" s="62"/>
      <c r="J30" s="62" t="s">
        <v>346</v>
      </c>
    </row>
    <row r="31" spans="1:10" ht="60" x14ac:dyDescent="0.25">
      <c r="A31" s="86" t="s">
        <v>1089</v>
      </c>
      <c r="B31" s="86" t="s">
        <v>1091</v>
      </c>
      <c r="C31" s="86"/>
      <c r="D31" s="86"/>
      <c r="E31" s="86"/>
      <c r="F31" s="87"/>
      <c r="G31" s="87"/>
      <c r="H31" s="86"/>
      <c r="I31" s="86"/>
      <c r="J31" s="86" t="s">
        <v>346</v>
      </c>
    </row>
    <row r="32" spans="1:10" x14ac:dyDescent="0.25">
      <c r="A32" s="62" t="s">
        <v>1092</v>
      </c>
      <c r="B32" s="62" t="s">
        <v>1094</v>
      </c>
      <c r="C32" s="62"/>
      <c r="D32" s="62"/>
      <c r="E32" s="62"/>
      <c r="F32" s="81"/>
      <c r="G32" s="81"/>
      <c r="H32" s="62"/>
      <c r="I32" s="62"/>
      <c r="J32" s="62" t="s">
        <v>346</v>
      </c>
    </row>
    <row r="33" spans="1:10" x14ac:dyDescent="0.25">
      <c r="A33" s="60" t="s">
        <v>1121</v>
      </c>
      <c r="B33" s="60" t="s">
        <v>1122</v>
      </c>
      <c r="C33" s="60"/>
      <c r="D33" s="60"/>
      <c r="E33" s="60"/>
      <c r="F33" s="79"/>
      <c r="G33" s="79"/>
      <c r="H33" s="60"/>
      <c r="I33" s="60"/>
      <c r="J33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FD0A-AE31-48F4-B228-01D243256A94}">
  <sheetPr codeName="Sheet4"/>
  <dimension ref="B2:AT879"/>
  <sheetViews>
    <sheetView topLeftCell="A83" workbookViewId="0">
      <selection activeCell="D95" sqref="D95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939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940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941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942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1123</v>
      </c>
    </row>
    <row r="56" spans="2:4" x14ac:dyDescent="0.25">
      <c r="D56" s="59" t="s">
        <v>303</v>
      </c>
    </row>
    <row r="58" spans="2:4" x14ac:dyDescent="0.25">
      <c r="D58" s="47" t="s">
        <v>36</v>
      </c>
    </row>
    <row r="59" spans="2:4" x14ac:dyDescent="0.25">
      <c r="D59" s="54" t="s">
        <v>1124</v>
      </c>
    </row>
    <row r="61" spans="2:4" x14ac:dyDescent="0.25">
      <c r="D61" s="47" t="s">
        <v>1115</v>
      </c>
    </row>
    <row r="83" spans="4:39" x14ac:dyDescent="0.25">
      <c r="D83" s="47" t="s">
        <v>309</v>
      </c>
    </row>
    <row r="84" spans="4:39" x14ac:dyDescent="0.25">
      <c r="D84" s="51" t="s">
        <v>531</v>
      </c>
    </row>
    <row r="86" spans="4:39" x14ac:dyDescent="0.25">
      <c r="D86" s="56" t="s">
        <v>34</v>
      </c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</row>
    <row r="87" spans="4:39" x14ac:dyDescent="0.25">
      <c r="D87" s="56" t="s">
        <v>447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</row>
    <row r="88" spans="4:39" x14ac:dyDescent="0.25">
      <c r="D88" s="56" t="s">
        <v>1132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</row>
    <row r="90" spans="4:39" x14ac:dyDescent="0.25">
      <c r="D90" s="56" t="s">
        <v>33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AA90" s="57" t="s">
        <v>357</v>
      </c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</row>
    <row r="91" spans="4:39" x14ac:dyDescent="0.25">
      <c r="D91" s="56" t="s">
        <v>627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AA91" s="57" t="s">
        <v>322</v>
      </c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</row>
    <row r="92" spans="4:39" x14ac:dyDescent="0.25">
      <c r="D92" s="56" t="s">
        <v>1125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AA92" s="57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</row>
    <row r="93" spans="4:39" x14ac:dyDescent="0.25">
      <c r="D93" s="56" t="s">
        <v>1126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AA93" s="57" t="s">
        <v>836</v>
      </c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</row>
    <row r="94" spans="4:39" x14ac:dyDescent="0.25">
      <c r="D94" s="56" t="s">
        <v>832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AA94" s="57" t="s">
        <v>282</v>
      </c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</row>
    <row r="95" spans="4:39" x14ac:dyDescent="0.25">
      <c r="D95" s="38" t="s">
        <v>1129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AA95" s="57" t="s">
        <v>1134</v>
      </c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</row>
    <row r="96" spans="4:39" x14ac:dyDescent="0.25">
      <c r="D96" s="38" t="s">
        <v>875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AA96" s="57" t="s">
        <v>1133</v>
      </c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</row>
    <row r="97" spans="4:39" x14ac:dyDescent="0.25">
      <c r="D97" s="38" t="s">
        <v>1127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AA97" s="57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</row>
    <row r="98" spans="4:39" x14ac:dyDescent="0.25">
      <c r="D98" s="38" t="s">
        <v>877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AA98" s="57" t="s">
        <v>263</v>
      </c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</row>
    <row r="99" spans="4:39" x14ac:dyDescent="0.25">
      <c r="D99" s="38" t="s">
        <v>1130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AA99" s="57" t="s">
        <v>264</v>
      </c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</row>
    <row r="100" spans="4:39" x14ac:dyDescent="0.25">
      <c r="D100" s="38" t="s">
        <v>879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AA100" s="57" t="s">
        <v>358</v>
      </c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</row>
    <row r="101" spans="4:39" x14ac:dyDescent="0.25">
      <c r="D101" s="56" t="s">
        <v>857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</row>
    <row r="102" spans="4:39" x14ac:dyDescent="0.25">
      <c r="D102" s="56" t="s">
        <v>377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</row>
    <row r="103" spans="4:39" x14ac:dyDescent="0.25">
      <c r="D103" s="56" t="s">
        <v>1135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</row>
    <row r="104" spans="4:39" x14ac:dyDescent="0.25">
      <c r="D104" s="56" t="s">
        <v>378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</row>
    <row r="105" spans="4:39" x14ac:dyDescent="0.25">
      <c r="D105" s="56" t="s">
        <v>859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</row>
    <row r="106" spans="4:39" x14ac:dyDescent="0.25">
      <c r="D106" s="56" t="s">
        <v>379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</row>
    <row r="107" spans="4:39" x14ac:dyDescent="0.25">
      <c r="D107" s="56" t="s">
        <v>1136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</row>
    <row r="108" spans="4:39" x14ac:dyDescent="0.25">
      <c r="D108" s="56" t="s">
        <v>1128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</row>
    <row r="109" spans="4:39" x14ac:dyDescent="0.25">
      <c r="D109" s="56" t="s">
        <v>1131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</row>
    <row r="111" spans="4:39" x14ac:dyDescent="0.25">
      <c r="D111" s="51" t="s">
        <v>939</v>
      </c>
    </row>
    <row r="113" spans="4:4" x14ac:dyDescent="0.25">
      <c r="D113" s="47" t="s">
        <v>1137</v>
      </c>
    </row>
    <row r="128" spans="4:4" x14ac:dyDescent="0.25">
      <c r="D128" s="51" t="s">
        <v>1234</v>
      </c>
    </row>
    <row r="130" spans="4:4" x14ac:dyDescent="0.25">
      <c r="D130" s="47" t="s">
        <v>1137</v>
      </c>
    </row>
    <row r="155" spans="2:4" x14ac:dyDescent="0.25">
      <c r="B155" s="50">
        <v>0</v>
      </c>
      <c r="D155" s="51" t="s">
        <v>977</v>
      </c>
    </row>
    <row r="156" spans="2:4" x14ac:dyDescent="0.25">
      <c r="D156" s="59" t="s">
        <v>302</v>
      </c>
    </row>
    <row r="157" spans="2:4" x14ac:dyDescent="0.25">
      <c r="D157" s="55" t="s">
        <v>35</v>
      </c>
    </row>
    <row r="237" spans="2:4" x14ac:dyDescent="0.25">
      <c r="B237" s="50">
        <v>0</v>
      </c>
      <c r="D237" s="51" t="s">
        <v>1090</v>
      </c>
    </row>
    <row r="238" spans="2:4" x14ac:dyDescent="0.25">
      <c r="D238" s="59" t="s">
        <v>306</v>
      </c>
    </row>
    <row r="240" spans="2:4" x14ac:dyDescent="0.25">
      <c r="D240" s="47" t="s">
        <v>1000</v>
      </c>
    </row>
    <row r="301" spans="4:13" x14ac:dyDescent="0.25">
      <c r="D301" s="47" t="s">
        <v>309</v>
      </c>
      <c r="M301" s="47" t="s">
        <v>365</v>
      </c>
    </row>
    <row r="302" spans="4:13" x14ac:dyDescent="0.25">
      <c r="D302" s="51" t="s">
        <v>1095</v>
      </c>
      <c r="M302" s="51" t="s">
        <v>1096</v>
      </c>
    </row>
    <row r="303" spans="4:13" x14ac:dyDescent="0.25">
      <c r="D303" s="51" t="s">
        <v>1005</v>
      </c>
      <c r="M303" s="51" t="s">
        <v>1097</v>
      </c>
    </row>
    <row r="305" spans="4:25" x14ac:dyDescent="0.25">
      <c r="D305" s="56" t="s">
        <v>34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</row>
    <row r="306" spans="4:25" x14ac:dyDescent="0.25">
      <c r="D306" s="56" t="s">
        <v>899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</row>
    <row r="307" spans="4:25" x14ac:dyDescent="0.25">
      <c r="D307" s="56" t="s">
        <v>536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</row>
    <row r="308" spans="4:25" x14ac:dyDescent="0.25">
      <c r="D308" s="38" t="s">
        <v>1098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</row>
    <row r="309" spans="4:25" x14ac:dyDescent="0.25">
      <c r="D309" s="38" t="s">
        <v>1099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</row>
    <row r="310" spans="4:25" x14ac:dyDescent="0.25">
      <c r="D310" s="56" t="s">
        <v>259</v>
      </c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</row>
    <row r="312" spans="4:25" x14ac:dyDescent="0.25">
      <c r="D312" s="47" t="s">
        <v>1113</v>
      </c>
    </row>
    <row r="345" spans="4:4" x14ac:dyDescent="0.25">
      <c r="D345" s="47" t="s">
        <v>1114</v>
      </c>
    </row>
    <row r="362" spans="4:4" x14ac:dyDescent="0.25">
      <c r="D362" s="51" t="s">
        <v>939</v>
      </c>
    </row>
    <row r="364" spans="4:4" x14ac:dyDescent="0.25">
      <c r="D364" s="47" t="s">
        <v>1114</v>
      </c>
    </row>
    <row r="536" spans="2:4" x14ac:dyDescent="0.25">
      <c r="B536" s="50">
        <v>0</v>
      </c>
      <c r="D536" s="51" t="s">
        <v>1149</v>
      </c>
    </row>
    <row r="537" spans="2:4" x14ac:dyDescent="0.25">
      <c r="D537" s="59" t="s">
        <v>304</v>
      </c>
    </row>
    <row r="538" spans="2:4" x14ac:dyDescent="0.25">
      <c r="D538" s="55" t="s">
        <v>35</v>
      </c>
    </row>
    <row r="579" spans="2:4" x14ac:dyDescent="0.25">
      <c r="B579" s="50">
        <v>0</v>
      </c>
      <c r="D579" s="51" t="s">
        <v>1171</v>
      </c>
    </row>
    <row r="580" spans="2:4" x14ac:dyDescent="0.25">
      <c r="D580" s="59" t="s">
        <v>303</v>
      </c>
    </row>
    <row r="581" spans="2:4" x14ac:dyDescent="0.25">
      <c r="D581" s="55" t="s">
        <v>546</v>
      </c>
    </row>
    <row r="582" spans="2:4" x14ac:dyDescent="0.25">
      <c r="D582" s="68" t="s">
        <v>1149</v>
      </c>
    </row>
    <row r="584" spans="2:4" x14ac:dyDescent="0.25">
      <c r="D584" s="47" t="s">
        <v>1169</v>
      </c>
    </row>
    <row r="648" spans="2:4" x14ac:dyDescent="0.25">
      <c r="B648" s="48">
        <v>0</v>
      </c>
      <c r="D648" s="51" t="s">
        <v>466</v>
      </c>
    </row>
    <row r="656" spans="2:4" x14ac:dyDescent="0.25">
      <c r="D656" s="47" t="s">
        <v>336</v>
      </c>
    </row>
    <row r="657" spans="4:25" x14ac:dyDescent="0.25">
      <c r="D657" s="51" t="s">
        <v>1152</v>
      </c>
    </row>
    <row r="659" spans="4:25" x14ac:dyDescent="0.25">
      <c r="D659" s="56" t="s">
        <v>341</v>
      </c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</row>
    <row r="660" spans="4:25" x14ac:dyDescent="0.25">
      <c r="D660" s="56" t="s">
        <v>349</v>
      </c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</row>
    <row r="661" spans="4:25" x14ac:dyDescent="0.25">
      <c r="D661" s="56" t="s">
        <v>832</v>
      </c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</row>
    <row r="662" spans="4:25" x14ac:dyDescent="0.25">
      <c r="D662" s="56" t="s">
        <v>1153</v>
      </c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</row>
    <row r="664" spans="4:25" x14ac:dyDescent="0.25">
      <c r="D664" s="57" t="s">
        <v>357</v>
      </c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</row>
    <row r="665" spans="4:25" x14ac:dyDescent="0.25">
      <c r="D665" s="57" t="s">
        <v>322</v>
      </c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</row>
    <row r="666" spans="4:25" x14ac:dyDescent="0.25">
      <c r="D666" s="57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</row>
    <row r="667" spans="4:25" x14ac:dyDescent="0.25">
      <c r="D667" s="57" t="s">
        <v>836</v>
      </c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</row>
    <row r="668" spans="4:25" x14ac:dyDescent="0.25">
      <c r="D668" s="57" t="s">
        <v>282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</row>
    <row r="669" spans="4:25" x14ac:dyDescent="0.25">
      <c r="D669" s="57" t="s">
        <v>834</v>
      </c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</row>
    <row r="670" spans="4:25" x14ac:dyDescent="0.25">
      <c r="D670" s="57" t="s">
        <v>835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</row>
    <row r="671" spans="4:25" x14ac:dyDescent="0.25">
      <c r="D671" s="57" t="s">
        <v>1154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</row>
    <row r="672" spans="4:25" x14ac:dyDescent="0.25">
      <c r="D672" s="57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</row>
    <row r="673" spans="2:19" x14ac:dyDescent="0.25">
      <c r="D673" s="57" t="s">
        <v>263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</row>
    <row r="674" spans="2:19" x14ac:dyDescent="0.25">
      <c r="D674" s="57" t="s">
        <v>264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</row>
    <row r="675" spans="2:19" x14ac:dyDescent="0.25">
      <c r="D675" s="57" t="s">
        <v>358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</row>
    <row r="682" spans="2:19" x14ac:dyDescent="0.25">
      <c r="B682" s="50">
        <v>0</v>
      </c>
      <c r="D682" s="51" t="s">
        <v>1158</v>
      </c>
    </row>
    <row r="683" spans="2:19" x14ac:dyDescent="0.25">
      <c r="D683" s="59" t="s">
        <v>303</v>
      </c>
    </row>
    <row r="685" spans="2:19" x14ac:dyDescent="0.25">
      <c r="D685" s="47" t="s">
        <v>36</v>
      </c>
    </row>
    <row r="686" spans="2:19" x14ac:dyDescent="0.25">
      <c r="D686" s="54" t="s">
        <v>1159</v>
      </c>
    </row>
    <row r="688" spans="2:19" x14ac:dyDescent="0.25">
      <c r="D688" s="47" t="s">
        <v>1155</v>
      </c>
    </row>
    <row r="709" spans="4:32" x14ac:dyDescent="0.25">
      <c r="D709" s="47" t="s">
        <v>309</v>
      </c>
      <c r="M709" s="47" t="s">
        <v>1160</v>
      </c>
      <c r="T709" s="47" t="s">
        <v>646</v>
      </c>
    </row>
    <row r="710" spans="4:32" x14ac:dyDescent="0.25">
      <c r="D710" s="51" t="s">
        <v>856</v>
      </c>
      <c r="M710" s="28" t="s">
        <v>1161</v>
      </c>
      <c r="T710" s="28" t="s">
        <v>1162</v>
      </c>
      <c r="AA710" s="28" t="s">
        <v>1163</v>
      </c>
      <c r="AF710" s="28" t="s">
        <v>1164</v>
      </c>
    </row>
    <row r="712" spans="4:32" x14ac:dyDescent="0.25">
      <c r="D712" s="56" t="s">
        <v>33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</row>
    <row r="713" spans="4:32" x14ac:dyDescent="0.25">
      <c r="D713" s="56" t="s">
        <v>382</v>
      </c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</row>
    <row r="714" spans="4:32" x14ac:dyDescent="0.25">
      <c r="D714" s="56" t="s">
        <v>838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</row>
    <row r="715" spans="4:32" x14ac:dyDescent="0.25">
      <c r="D715" s="56" t="s">
        <v>649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</row>
    <row r="716" spans="4:32" x14ac:dyDescent="0.25">
      <c r="D716" s="56" t="s">
        <v>324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</row>
    <row r="717" spans="4:32" x14ac:dyDescent="0.25">
      <c r="D717" s="56" t="s">
        <v>828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</row>
    <row r="718" spans="4:32" x14ac:dyDescent="0.25">
      <c r="D718" s="56" t="s">
        <v>1156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</row>
    <row r="720" spans="4:32" x14ac:dyDescent="0.25">
      <c r="D720" s="57" t="s">
        <v>357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</row>
    <row r="721" spans="4:16" x14ac:dyDescent="0.25">
      <c r="D721" s="57" t="s">
        <v>322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</row>
    <row r="722" spans="4:16" x14ac:dyDescent="0.25">
      <c r="D722" s="57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</row>
    <row r="723" spans="4:16" x14ac:dyDescent="0.25">
      <c r="D723" s="57" t="s">
        <v>280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</row>
    <row r="724" spans="4:16" x14ac:dyDescent="0.25">
      <c r="D724" s="57" t="s">
        <v>282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</row>
    <row r="725" spans="4:16" x14ac:dyDescent="0.25">
      <c r="D725" s="57" t="s">
        <v>1165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</row>
    <row r="726" spans="4:16" x14ac:dyDescent="0.25">
      <c r="D726" s="57" t="s">
        <v>1166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</row>
    <row r="727" spans="4:16" x14ac:dyDescent="0.25">
      <c r="D727" s="57" t="s">
        <v>1167</v>
      </c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</row>
    <row r="728" spans="4:16" x14ac:dyDescent="0.25">
      <c r="D728" s="57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</row>
    <row r="729" spans="4:16" x14ac:dyDescent="0.25">
      <c r="D729" s="57" t="s">
        <v>263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</row>
    <row r="730" spans="4:16" x14ac:dyDescent="0.25">
      <c r="D730" s="57" t="s">
        <v>264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</row>
    <row r="731" spans="4:16" x14ac:dyDescent="0.25">
      <c r="D731" s="57" t="s">
        <v>358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</row>
    <row r="733" spans="4:16" x14ac:dyDescent="0.25">
      <c r="D733" s="47" t="s">
        <v>1168</v>
      </c>
    </row>
    <row r="774" spans="2:4" x14ac:dyDescent="0.25">
      <c r="B774" s="50">
        <v>0</v>
      </c>
      <c r="D774" s="51" t="s">
        <v>1174</v>
      </c>
    </row>
    <row r="775" spans="2:4" x14ac:dyDescent="0.25">
      <c r="D775" s="59" t="s">
        <v>303</v>
      </c>
    </row>
    <row r="776" spans="2:4" x14ac:dyDescent="0.25">
      <c r="D776" s="55" t="s">
        <v>546</v>
      </c>
    </row>
    <row r="777" spans="2:4" x14ac:dyDescent="0.25">
      <c r="D777" s="68" t="s">
        <v>1158</v>
      </c>
    </row>
    <row r="779" spans="2:4" x14ac:dyDescent="0.25">
      <c r="D779" s="47" t="s">
        <v>1172</v>
      </c>
    </row>
    <row r="839" spans="2:4" x14ac:dyDescent="0.25">
      <c r="B839" s="50">
        <v>0</v>
      </c>
      <c r="D839" s="51" t="s">
        <v>1179</v>
      </c>
    </row>
    <row r="840" spans="2:4" x14ac:dyDescent="0.25">
      <c r="D840" s="59" t="s">
        <v>303</v>
      </c>
    </row>
    <row r="841" spans="2:4" x14ac:dyDescent="0.25">
      <c r="D841" s="55" t="s">
        <v>35</v>
      </c>
    </row>
    <row r="879" spans="2:2" x14ac:dyDescent="0.25">
      <c r="B879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B65A6-9B1F-4FCA-8AED-8BB2399710F1}">
  <sheetPr codeName="Sheet5"/>
  <dimension ref="A2:J36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100" bestFit="1" customWidth="1"/>
    <col min="2" max="2" width="39.85546875" style="100" bestFit="1" customWidth="1"/>
    <col min="3" max="3" width="13.28515625" style="100" customWidth="1"/>
    <col min="4" max="4" width="17" style="100" bestFit="1" customWidth="1"/>
    <col min="5" max="5" width="18.85546875" style="100" bestFit="1" customWidth="1"/>
    <col min="6" max="7" width="10.7109375" style="100" bestFit="1" customWidth="1"/>
    <col min="8" max="8" width="8.5703125" style="100" bestFit="1" customWidth="1"/>
    <col min="9" max="9" width="7.5703125" style="100" bestFit="1" customWidth="1"/>
    <col min="10" max="10" width="10.140625" style="100" bestFit="1" customWidth="1"/>
    <col min="11" max="16384" width="2.85546875" style="100"/>
  </cols>
  <sheetData>
    <row r="2" spans="1:10" ht="18.75" x14ac:dyDescent="0.25">
      <c r="A2" s="447" t="s">
        <v>896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1146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893</v>
      </c>
      <c r="B10" s="63" t="s">
        <v>895</v>
      </c>
      <c r="C10" s="63" t="s">
        <v>894</v>
      </c>
      <c r="D10" s="63" t="s">
        <v>330</v>
      </c>
      <c r="E10" s="63" t="s">
        <v>696</v>
      </c>
      <c r="F10" s="76">
        <v>44902.549305556</v>
      </c>
      <c r="G10" s="76">
        <v>45336.659722222001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926</v>
      </c>
      <c r="B12" s="63" t="s">
        <v>927</v>
      </c>
      <c r="C12" s="63" t="s">
        <v>356</v>
      </c>
      <c r="D12" s="63" t="s">
        <v>330</v>
      </c>
      <c r="E12" s="63" t="s">
        <v>276</v>
      </c>
      <c r="F12" s="76">
        <v>44908.603472221999</v>
      </c>
      <c r="G12" s="76">
        <v>45338.561805555997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929</v>
      </c>
      <c r="B13" s="67" t="s">
        <v>930</v>
      </c>
      <c r="C13" s="67" t="s">
        <v>433</v>
      </c>
      <c r="D13" s="67" t="s">
        <v>330</v>
      </c>
      <c r="E13" s="67" t="s">
        <v>276</v>
      </c>
      <c r="F13" s="75">
        <v>44909.454861111</v>
      </c>
      <c r="G13" s="75">
        <v>45341.413194444001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949</v>
      </c>
      <c r="B14" s="63" t="s">
        <v>950</v>
      </c>
      <c r="C14" s="63" t="s">
        <v>356</v>
      </c>
      <c r="D14" s="63" t="s">
        <v>330</v>
      </c>
      <c r="E14" s="63" t="s">
        <v>276</v>
      </c>
      <c r="F14" s="76">
        <v>44910.338888888997</v>
      </c>
      <c r="G14" s="76">
        <v>45341.630555556003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4" t="s">
        <v>976</v>
      </c>
      <c r="B15" s="74" t="s">
        <v>972</v>
      </c>
      <c r="C15" s="74" t="s">
        <v>361</v>
      </c>
      <c r="D15" s="74" t="s">
        <v>330</v>
      </c>
      <c r="E15" s="74" t="s">
        <v>276</v>
      </c>
      <c r="F15" s="101">
        <v>44910.595138889003</v>
      </c>
      <c r="G15" s="101">
        <v>45342.553472222004</v>
      </c>
      <c r="H15" s="74" t="s">
        <v>23</v>
      </c>
      <c r="I15" s="74" t="s">
        <v>18</v>
      </c>
      <c r="J15" s="74" t="s">
        <v>255</v>
      </c>
    </row>
    <row r="16" spans="1:10" ht="60" x14ac:dyDescent="0.25">
      <c r="A16" s="63" t="s">
        <v>978</v>
      </c>
      <c r="B16" s="63" t="s">
        <v>979</v>
      </c>
      <c r="C16" s="63" t="s">
        <v>272</v>
      </c>
      <c r="D16" s="63" t="s">
        <v>330</v>
      </c>
      <c r="E16" s="63" t="s">
        <v>276</v>
      </c>
      <c r="F16" s="76">
        <v>44910.659027777998</v>
      </c>
      <c r="G16" s="76">
        <v>45342.617361110999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984</v>
      </c>
      <c r="B17" s="67" t="s">
        <v>983</v>
      </c>
      <c r="C17" s="67" t="s">
        <v>356</v>
      </c>
      <c r="D17" s="67" t="s">
        <v>330</v>
      </c>
      <c r="E17" s="67" t="s">
        <v>276</v>
      </c>
      <c r="F17" s="75">
        <v>44911.418055556001</v>
      </c>
      <c r="G17" s="75">
        <v>45343.432638888997</v>
      </c>
      <c r="H17" s="67" t="s">
        <v>23</v>
      </c>
      <c r="I17" s="67" t="s">
        <v>18</v>
      </c>
      <c r="J17" s="67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992</v>
      </c>
      <c r="B19" s="67" t="s">
        <v>993</v>
      </c>
      <c r="C19" s="67" t="s">
        <v>356</v>
      </c>
      <c r="D19" s="67" t="s">
        <v>330</v>
      </c>
      <c r="E19" s="67" t="s">
        <v>276</v>
      </c>
      <c r="F19" s="75">
        <v>44911.561111110997</v>
      </c>
      <c r="G19" s="75">
        <v>45343.561111110997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995</v>
      </c>
      <c r="B20" s="63" t="s">
        <v>994</v>
      </c>
      <c r="C20" s="63" t="s">
        <v>356</v>
      </c>
      <c r="D20" s="63" t="s">
        <v>330</v>
      </c>
      <c r="E20" s="63" t="s">
        <v>276</v>
      </c>
      <c r="F20" s="76">
        <v>44911.668055556001</v>
      </c>
      <c r="G20" s="76">
        <v>45343.626388889003</v>
      </c>
      <c r="H20" s="63" t="s">
        <v>23</v>
      </c>
      <c r="I20" s="63" t="s">
        <v>18</v>
      </c>
      <c r="J20" s="63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1011</v>
      </c>
      <c r="B22" s="63" t="s">
        <v>1012</v>
      </c>
      <c r="C22" s="63" t="s">
        <v>465</v>
      </c>
      <c r="D22" s="63" t="s">
        <v>330</v>
      </c>
      <c r="E22" s="63" t="s">
        <v>276</v>
      </c>
      <c r="F22" s="76">
        <v>44915.634027777996</v>
      </c>
      <c r="G22" s="76">
        <v>45345.592361110997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1025</v>
      </c>
      <c r="B23" s="67" t="s">
        <v>1027</v>
      </c>
      <c r="C23" s="67" t="s">
        <v>698</v>
      </c>
      <c r="D23" s="67" t="s">
        <v>330</v>
      </c>
      <c r="E23" s="67" t="s">
        <v>276</v>
      </c>
      <c r="F23" s="75">
        <v>44915.663888889001</v>
      </c>
      <c r="G23" s="75">
        <v>45345.622222222002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1029</v>
      </c>
      <c r="B24" s="63" t="s">
        <v>1030</v>
      </c>
      <c r="C24" s="63" t="s">
        <v>325</v>
      </c>
      <c r="D24" s="63" t="s">
        <v>330</v>
      </c>
      <c r="E24" s="63" t="s">
        <v>276</v>
      </c>
      <c r="F24" s="76">
        <v>44915.675694443999</v>
      </c>
      <c r="G24" s="76">
        <v>45345.634027777996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7" t="s">
        <v>1092</v>
      </c>
      <c r="B25" s="67" t="s">
        <v>1094</v>
      </c>
      <c r="C25" s="67" t="s">
        <v>925</v>
      </c>
      <c r="D25" s="67" t="s">
        <v>330</v>
      </c>
      <c r="E25" s="67" t="s">
        <v>276</v>
      </c>
      <c r="F25" s="75">
        <v>44916.368055555999</v>
      </c>
      <c r="G25" s="75">
        <v>45345.659722222001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63" t="s">
        <v>1067</v>
      </c>
      <c r="B26" s="63" t="s">
        <v>1069</v>
      </c>
      <c r="C26" s="63" t="s">
        <v>501</v>
      </c>
      <c r="D26" s="63" t="s">
        <v>330</v>
      </c>
      <c r="E26" s="63" t="s">
        <v>276</v>
      </c>
      <c r="F26" s="76">
        <v>44916.568749999999</v>
      </c>
      <c r="G26" s="76">
        <v>45348.568749999999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1073</v>
      </c>
      <c r="B27" s="67" t="s">
        <v>1074</v>
      </c>
      <c r="C27" s="67" t="s">
        <v>501</v>
      </c>
      <c r="D27" s="67" t="s">
        <v>330</v>
      </c>
      <c r="E27" s="67" t="s">
        <v>347</v>
      </c>
      <c r="F27" s="75">
        <v>44916.581944443999</v>
      </c>
      <c r="G27" s="75">
        <v>45348.581944443999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1121</v>
      </c>
      <c r="B28" s="63" t="s">
        <v>1122</v>
      </c>
      <c r="C28" s="63" t="s">
        <v>356</v>
      </c>
      <c r="D28" s="63" t="s">
        <v>330</v>
      </c>
      <c r="E28" s="63" t="s">
        <v>276</v>
      </c>
      <c r="F28" s="76">
        <v>44916.658333332998</v>
      </c>
      <c r="G28" s="76">
        <v>45348.616666667003</v>
      </c>
      <c r="H28" s="63" t="s">
        <v>23</v>
      </c>
      <c r="I28" s="63" t="s">
        <v>18</v>
      </c>
      <c r="J28" s="63" t="s">
        <v>260</v>
      </c>
    </row>
    <row r="30" spans="1:10" x14ac:dyDescent="0.25">
      <c r="A30" s="60" t="s">
        <v>1148</v>
      </c>
      <c r="B30" s="60" t="s">
        <v>1150</v>
      </c>
      <c r="C30" s="60"/>
      <c r="D30" s="60"/>
      <c r="E30" s="60"/>
      <c r="F30" s="79"/>
      <c r="G30" s="79"/>
      <c r="H30" s="60"/>
      <c r="I30" s="60"/>
      <c r="J30" s="60" t="s">
        <v>346</v>
      </c>
    </row>
    <row r="31" spans="1:10" x14ac:dyDescent="0.25">
      <c r="A31" s="86" t="s">
        <v>1157</v>
      </c>
      <c r="B31" s="86" t="s">
        <v>1155</v>
      </c>
      <c r="C31" s="86"/>
      <c r="D31" s="86"/>
      <c r="E31" s="86"/>
      <c r="F31" s="87"/>
      <c r="G31" s="87"/>
      <c r="H31" s="86"/>
      <c r="I31" s="86"/>
      <c r="J31" s="86" t="s">
        <v>346</v>
      </c>
    </row>
    <row r="32" spans="1:10" x14ac:dyDescent="0.25">
      <c r="A32" s="69" t="s">
        <v>1170</v>
      </c>
      <c r="B32" s="69" t="s">
        <v>1169</v>
      </c>
      <c r="C32" s="69"/>
      <c r="D32" s="69"/>
      <c r="E32" s="60"/>
      <c r="F32" s="79"/>
      <c r="G32" s="79"/>
      <c r="H32" s="60"/>
      <c r="I32" s="60"/>
      <c r="J32" s="60" t="s">
        <v>346</v>
      </c>
    </row>
    <row r="33" spans="1:10" ht="45" x14ac:dyDescent="0.25">
      <c r="A33" s="60"/>
      <c r="B33" s="60"/>
      <c r="C33" s="69" t="s">
        <v>1148</v>
      </c>
      <c r="D33" s="69" t="s">
        <v>1150</v>
      </c>
      <c r="E33" s="60"/>
      <c r="F33" s="79"/>
      <c r="G33" s="79"/>
      <c r="H33" s="60"/>
      <c r="I33" s="60"/>
      <c r="J33" s="60"/>
    </row>
    <row r="34" spans="1:10" x14ac:dyDescent="0.25">
      <c r="A34" s="69" t="s">
        <v>1173</v>
      </c>
      <c r="B34" s="69" t="s">
        <v>1172</v>
      </c>
      <c r="C34" s="69"/>
      <c r="D34" s="69"/>
      <c r="E34" s="60"/>
      <c r="F34" s="79"/>
      <c r="G34" s="79"/>
      <c r="H34" s="60"/>
      <c r="I34" s="60"/>
      <c r="J34" s="60" t="s">
        <v>346</v>
      </c>
    </row>
    <row r="35" spans="1:10" ht="30" x14ac:dyDescent="0.25">
      <c r="A35" s="60"/>
      <c r="B35" s="60"/>
      <c r="C35" s="69" t="s">
        <v>1157</v>
      </c>
      <c r="D35" s="69" t="s">
        <v>1155</v>
      </c>
      <c r="E35" s="60"/>
      <c r="F35" s="79"/>
      <c r="G35" s="79"/>
      <c r="H35" s="60"/>
      <c r="I35" s="60"/>
      <c r="J35" s="60"/>
    </row>
    <row r="36" spans="1:10" x14ac:dyDescent="0.25">
      <c r="A36" s="60" t="s">
        <v>1177</v>
      </c>
      <c r="B36" s="60" t="s">
        <v>1178</v>
      </c>
      <c r="C36" s="60"/>
      <c r="D36" s="60"/>
      <c r="E36" s="60"/>
      <c r="F36" s="79"/>
      <c r="G36" s="79"/>
      <c r="H36" s="60"/>
      <c r="I36" s="60"/>
      <c r="J3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0556-28D5-4251-91F8-B564B7450741}">
  <sheetPr codeName="Sheet6"/>
  <dimension ref="B2:CR725"/>
  <sheetViews>
    <sheetView topLeftCell="A85" zoomScaleNormal="100" workbookViewId="0">
      <selection activeCell="D99" sqref="D99:D109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1138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1139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1140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1141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1179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102" t="s">
        <v>1183</v>
      </c>
    </row>
    <row r="61" spans="2:4" x14ac:dyDescent="0.25">
      <c r="D61" s="47" t="s">
        <v>1176</v>
      </c>
    </row>
    <row r="82" spans="4:96" x14ac:dyDescent="0.25">
      <c r="D82" s="51" t="s">
        <v>1138</v>
      </c>
    </row>
    <row r="84" spans="4:96" x14ac:dyDescent="0.25">
      <c r="M84" s="47" t="s">
        <v>274</v>
      </c>
      <c r="AH84" s="47" t="s">
        <v>275</v>
      </c>
    </row>
    <row r="85" spans="4:96" x14ac:dyDescent="0.25">
      <c r="D85" s="51" t="s">
        <v>309</v>
      </c>
      <c r="M85" s="51" t="s">
        <v>495</v>
      </c>
      <c r="V85" s="51" t="s">
        <v>496</v>
      </c>
      <c r="AB85" s="51" t="s">
        <v>316</v>
      </c>
      <c r="AH85" s="51" t="s">
        <v>495</v>
      </c>
      <c r="AP85" s="51" t="s">
        <v>496</v>
      </c>
      <c r="AV85" s="51" t="s">
        <v>316</v>
      </c>
    </row>
    <row r="86" spans="4:96" x14ac:dyDescent="0.25">
      <c r="D86" s="47" t="s">
        <v>464</v>
      </c>
      <c r="M86" s="47" t="s">
        <v>1184</v>
      </c>
      <c r="V86" s="47" t="s">
        <v>1188</v>
      </c>
      <c r="AB86" s="47" t="s">
        <v>1192</v>
      </c>
      <c r="AH86" s="47" t="s">
        <v>1193</v>
      </c>
      <c r="AP86" s="47" t="s">
        <v>1197</v>
      </c>
    </row>
    <row r="87" spans="4:96" x14ac:dyDescent="0.25">
      <c r="D87" s="47" t="s">
        <v>464</v>
      </c>
      <c r="M87" s="47" t="s">
        <v>1185</v>
      </c>
      <c r="V87" s="47" t="s">
        <v>1189</v>
      </c>
      <c r="AB87" s="47" t="s">
        <v>1192</v>
      </c>
      <c r="AH87" s="47" t="s">
        <v>1194</v>
      </c>
      <c r="AP87" s="47" t="s">
        <v>1198</v>
      </c>
    </row>
    <row r="88" spans="4:96" x14ac:dyDescent="0.25">
      <c r="D88" s="47" t="s">
        <v>464</v>
      </c>
      <c r="M88" s="47" t="s">
        <v>1186</v>
      </c>
      <c r="V88" s="47" t="s">
        <v>1190</v>
      </c>
      <c r="AB88" s="47" t="s">
        <v>1192</v>
      </c>
      <c r="AH88" s="47" t="s">
        <v>1195</v>
      </c>
      <c r="AP88" s="47" t="s">
        <v>1199</v>
      </c>
    </row>
    <row r="89" spans="4:96" x14ac:dyDescent="0.25">
      <c r="D89" s="47" t="s">
        <v>464</v>
      </c>
      <c r="M89" s="47" t="s">
        <v>1187</v>
      </c>
      <c r="V89" s="47" t="s">
        <v>1191</v>
      </c>
      <c r="AB89" s="47" t="s">
        <v>1192</v>
      </c>
      <c r="AH89" s="47" t="s">
        <v>1196</v>
      </c>
      <c r="AP89" s="47" t="s">
        <v>1200</v>
      </c>
    </row>
    <row r="91" spans="4:96" x14ac:dyDescent="0.25">
      <c r="D91" s="56" t="s">
        <v>380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</row>
    <row r="92" spans="4:96" x14ac:dyDescent="0.25">
      <c r="D92" s="56" t="s">
        <v>350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</row>
    <row r="93" spans="4:96" x14ac:dyDescent="0.25">
      <c r="D93" s="57" t="str">
        <f>"select '" &amp; TRIM(D86) &amp; "' AgreementNumber, '" &amp; TRIM(M86) &amp; "' bChassisNumber, '" &amp; TRIM(V86) &amp; "' bEngineNumber, '" &amp; TRIM(AH86) &amp; "' aChassisNumber, '" &amp; TRIM(AP86) &amp; "' aEngineNumber union all"</f>
        <v>select '0000154/4/04/06/2022' AgreementNumber, 'MHKAA1AY8NK010689' bChassisNumber, '1NRG177362' bEngineNumber, 'MHKAA1AY6NK015924' aChassisNumber, '1NRG194541' aEngineNumber union all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</row>
    <row r="94" spans="4:96" x14ac:dyDescent="0.25">
      <c r="D94" s="57" t="str">
        <f>"select '" &amp; TRIM(D87) &amp; "' AgreementNumber, '" &amp; TRIM(M87) &amp; "' bChassisNumber, '" &amp; TRIM(V87) &amp; "' bEngineNumber, '" &amp; TRIM(AH87) &amp; "' aChassisNumber, '" &amp; TRIM(AP87) &amp; "' aEngineNumber union all"</f>
        <v>select '0000154/4/04/06/2022' AgreementNumber, 'MHKAA1AY5NK008091' bChassisNumber, '1NRG173242' bEngineNumber, 'MHKAA1AY3NK015962' aChassisNumber, '1NRG194684' aEngineNumber union all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</row>
    <row r="95" spans="4:96" x14ac:dyDescent="0.25">
      <c r="D95" s="57" t="str">
        <f>"select '" &amp; TRIM(D88) &amp; "' AgreementNumber, '" &amp; TRIM(M88) &amp; "' bChassisNumber, '" &amp; TRIM(V88) &amp; "' bEngineNumber, '" &amp; TRIM(AH88) &amp; "' aChassisNumber, '" &amp; TRIM(AP88) &amp; "' aEngineNumber union all"</f>
        <v>select '0000154/4/04/06/2022' AgreementNumber, 'MHKAA1AY5NK011900' bChassisNumber, '1NRG180589' bEngineNumber, 'MHKAA1AY0NK016289' aChassisNumber, '1NRG195941' aEngineNumber union all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2"/>
      <c r="CD95" s="52"/>
      <c r="CE95" s="52"/>
      <c r="CF95" s="52"/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</row>
    <row r="96" spans="4:96" x14ac:dyDescent="0.25">
      <c r="D96" s="57" t="str">
        <f>"select '" &amp; TRIM(D89) &amp; "' AgreementNumber, '" &amp; TRIM(M89) &amp; "' bChassisNumber, '" &amp; TRIM(V89) &amp; "' bEngineNumber, '" &amp; TRIM(AH89) &amp; "' aChassisNumber, '" &amp; TRIM(AP89) &amp; "' aEngineNumber union all"</f>
        <v>select '0000154/4/04/06/2022' AgreementNumber, 'MHKAA1AY3NK011054' bChassisNumber, '1NRG178420' bEngineNumber, 'MHKAA1AY7NK014166' aChassisNumber, '1NRG187595' aEngineNumber union all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/>
      <c r="CP96" s="53"/>
      <c r="CQ96" s="53"/>
      <c r="CR96" s="53"/>
    </row>
    <row r="97" spans="4:96" x14ac:dyDescent="0.25">
      <c r="D97" s="56" t="s">
        <v>351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2"/>
      <c r="CE97" s="52"/>
      <c r="CF97" s="52"/>
      <c r="CG97" s="52"/>
      <c r="CH97" s="52"/>
      <c r="CI97" s="52"/>
      <c r="CJ97" s="52"/>
      <c r="CK97" s="52"/>
      <c r="CL97" s="52"/>
      <c r="CM97" s="52"/>
      <c r="CN97" s="52"/>
      <c r="CO97" s="52"/>
      <c r="CP97" s="52"/>
      <c r="CQ97" s="52"/>
      <c r="CR97" s="52"/>
    </row>
    <row r="98" spans="4:96" x14ac:dyDescent="0.25">
      <c r="D98" s="56" t="s">
        <v>367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</row>
    <row r="99" spans="4:96" x14ac:dyDescent="0.25">
      <c r="D99" s="57" t="s">
        <v>354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53"/>
      <c r="CJ99" s="53"/>
      <c r="CK99" s="53"/>
      <c r="CL99" s="53"/>
      <c r="CM99" s="53"/>
      <c r="CN99" s="53"/>
      <c r="CO99" s="53"/>
      <c r="CP99" s="53"/>
      <c r="CQ99" s="53"/>
      <c r="CR99" s="53"/>
    </row>
    <row r="100" spans="4:96" x14ac:dyDescent="0.25">
      <c r="D100" s="57" t="s">
        <v>445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/>
      <c r="CQ100" s="53"/>
      <c r="CR100" s="53"/>
    </row>
    <row r="101" spans="4:96" x14ac:dyDescent="0.25">
      <c r="D101" s="57" t="s">
        <v>461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353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57" t="s">
        <v>452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37" t="s">
        <v>524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57" t="s">
        <v>257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57" t="s">
        <v>329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57" t="s">
        <v>279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57" t="s">
        <v>332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333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6" t="s">
        <v>368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2"/>
      <c r="CE110" s="52"/>
      <c r="CF110" s="52"/>
      <c r="CG110" s="52"/>
      <c r="CH110" s="52"/>
      <c r="CI110" s="52"/>
      <c r="CJ110" s="52"/>
      <c r="CK110" s="52"/>
      <c r="CL110" s="52"/>
      <c r="CM110" s="52"/>
      <c r="CN110" s="52"/>
      <c r="CO110" s="52"/>
      <c r="CP110" s="52"/>
      <c r="CQ110" s="52"/>
      <c r="CR110" s="52"/>
    </row>
    <row r="111" spans="4:96" x14ac:dyDescent="0.25">
      <c r="D111" s="56" t="s">
        <v>508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2"/>
      <c r="CE111" s="52"/>
      <c r="CF111" s="52"/>
      <c r="CG111" s="52"/>
      <c r="CH111" s="52"/>
      <c r="CI111" s="52"/>
      <c r="CJ111" s="52"/>
      <c r="CK111" s="52"/>
      <c r="CL111" s="52"/>
      <c r="CM111" s="52"/>
      <c r="CN111" s="52"/>
      <c r="CO111" s="52"/>
      <c r="CP111" s="52"/>
      <c r="CQ111" s="52"/>
      <c r="CR111" s="52"/>
    </row>
    <row r="112" spans="4:96" x14ac:dyDescent="0.25">
      <c r="D112" s="56" t="s">
        <v>509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2"/>
      <c r="CE112" s="52"/>
      <c r="CF112" s="52"/>
      <c r="CG112" s="52"/>
      <c r="CH112" s="52"/>
      <c r="CI112" s="52"/>
      <c r="CJ112" s="52"/>
      <c r="CK112" s="52"/>
      <c r="CL112" s="52"/>
      <c r="CM112" s="52"/>
      <c r="CN112" s="52"/>
      <c r="CO112" s="52"/>
      <c r="CP112" s="52"/>
      <c r="CQ112" s="52"/>
      <c r="CR112" s="52"/>
    </row>
    <row r="113" spans="4:96" x14ac:dyDescent="0.25">
      <c r="D113" s="56" t="s">
        <v>510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</row>
    <row r="115" spans="4:96" x14ac:dyDescent="0.25">
      <c r="D115" s="51" t="s">
        <v>309</v>
      </c>
      <c r="E115" s="51" t="s">
        <v>561</v>
      </c>
      <c r="F115" s="51" t="s">
        <v>562</v>
      </c>
      <c r="G115" s="51" t="s">
        <v>564</v>
      </c>
      <c r="H115" s="51" t="s">
        <v>565</v>
      </c>
      <c r="I115" s="51" t="s">
        <v>309</v>
      </c>
      <c r="J115" s="51" t="s">
        <v>567</v>
      </c>
      <c r="K115" s="51" t="s">
        <v>568</v>
      </c>
      <c r="L115" s="51" t="s">
        <v>569</v>
      </c>
      <c r="M115" s="51" t="s">
        <v>570</v>
      </c>
      <c r="N115" s="51" t="s">
        <v>571</v>
      </c>
      <c r="O115" s="51" t="s">
        <v>572</v>
      </c>
      <c r="P115" s="51">
        <v>1</v>
      </c>
    </row>
    <row r="116" spans="4:96" x14ac:dyDescent="0.25">
      <c r="D116" s="47" t="s">
        <v>464</v>
      </c>
      <c r="E116" s="47" t="s">
        <v>1184</v>
      </c>
      <c r="F116" s="47" t="s">
        <v>1188</v>
      </c>
      <c r="G116" s="47" t="s">
        <v>1193</v>
      </c>
      <c r="H116" s="47" t="s">
        <v>1197</v>
      </c>
      <c r="I116" s="47" t="s">
        <v>464</v>
      </c>
      <c r="J116" s="47">
        <v>19052</v>
      </c>
      <c r="K116" s="47" t="s">
        <v>1184</v>
      </c>
      <c r="L116" s="47" t="s">
        <v>1188</v>
      </c>
      <c r="M116" s="47">
        <v>17136</v>
      </c>
      <c r="N116" s="47" t="s">
        <v>1184</v>
      </c>
      <c r="O116" s="47" t="s">
        <v>1188</v>
      </c>
      <c r="P116" s="47">
        <v>1</v>
      </c>
    </row>
    <row r="117" spans="4:96" x14ac:dyDescent="0.25">
      <c r="D117" s="47" t="s">
        <v>464</v>
      </c>
      <c r="E117" s="47" t="s">
        <v>1185</v>
      </c>
      <c r="F117" s="47" t="s">
        <v>1189</v>
      </c>
      <c r="G117" s="47" t="s">
        <v>1194</v>
      </c>
      <c r="H117" s="47" t="s">
        <v>1198</v>
      </c>
      <c r="I117" s="47" t="s">
        <v>464</v>
      </c>
      <c r="J117" s="47">
        <v>19053</v>
      </c>
      <c r="K117" s="47" t="s">
        <v>1185</v>
      </c>
      <c r="L117" s="47" t="s">
        <v>1189</v>
      </c>
      <c r="M117" s="47">
        <v>17137</v>
      </c>
      <c r="N117" s="47" t="s">
        <v>1185</v>
      </c>
      <c r="O117" s="47" t="s">
        <v>1189</v>
      </c>
      <c r="P117" s="47">
        <v>1</v>
      </c>
    </row>
    <row r="118" spans="4:96" x14ac:dyDescent="0.25">
      <c r="D118" s="47" t="s">
        <v>464</v>
      </c>
      <c r="E118" s="47" t="s">
        <v>1186</v>
      </c>
      <c r="F118" s="47" t="s">
        <v>1190</v>
      </c>
      <c r="G118" s="47" t="s">
        <v>1195</v>
      </c>
      <c r="H118" s="47" t="s">
        <v>1199</v>
      </c>
      <c r="I118" s="47" t="s">
        <v>464</v>
      </c>
      <c r="J118" s="47">
        <v>19219</v>
      </c>
      <c r="K118" s="47" t="s">
        <v>1186</v>
      </c>
      <c r="L118" s="47" t="s">
        <v>1190</v>
      </c>
      <c r="M118" s="47">
        <v>17303</v>
      </c>
      <c r="N118" s="47" t="s">
        <v>1186</v>
      </c>
      <c r="O118" s="47" t="s">
        <v>1190</v>
      </c>
      <c r="P118" s="47">
        <v>1</v>
      </c>
    </row>
    <row r="119" spans="4:96" x14ac:dyDescent="0.25">
      <c r="D119" s="47" t="s">
        <v>464</v>
      </c>
      <c r="E119" s="47" t="s">
        <v>1187</v>
      </c>
      <c r="F119" s="47" t="s">
        <v>1191</v>
      </c>
      <c r="G119" s="47" t="s">
        <v>1196</v>
      </c>
      <c r="H119" s="47" t="s">
        <v>1200</v>
      </c>
      <c r="I119" s="47" t="s">
        <v>464</v>
      </c>
      <c r="J119" s="47">
        <v>19220</v>
      </c>
      <c r="K119" s="47" t="s">
        <v>1187</v>
      </c>
      <c r="L119" s="47" t="s">
        <v>1191</v>
      </c>
      <c r="M119" s="47">
        <v>17304</v>
      </c>
      <c r="N119" s="47" t="s">
        <v>1187</v>
      </c>
      <c r="O119" s="47" t="s">
        <v>1191</v>
      </c>
      <c r="P119" s="47">
        <v>1</v>
      </c>
    </row>
    <row r="121" spans="4:96" x14ac:dyDescent="0.25">
      <c r="D121" s="57" t="s">
        <v>357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</row>
    <row r="122" spans="4:96" x14ac:dyDescent="0.25">
      <c r="D122" s="57" t="s">
        <v>322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</row>
    <row r="123" spans="4:96" x14ac:dyDescent="0.25">
      <c r="D123" s="57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</row>
    <row r="124" spans="4:96" x14ac:dyDescent="0.25">
      <c r="D124" s="56" t="str">
        <f>"update Tb_OPL_Unit set ChassisNumber = '" &amp; TRIM(G116) &amp; "', EngineNumber = '" &amp; TRIM(H116) &amp; "' where IdTb_OPL_Unit = " &amp; M116 &amp; ";"</f>
        <v>update Tb_OPL_Unit set ChassisNumber = 'MHKAA1AY6NK015924', EngineNumber = '1NRG194541' where IdTb_OPL_Unit = 17136;</v>
      </c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</row>
    <row r="125" spans="4:96" x14ac:dyDescent="0.25">
      <c r="D125" s="56" t="str">
        <f>"update Tb_OPL_Unit set ChassisNumber = '" &amp; TRIM(G117) &amp; "', EngineNumber = '" &amp; TRIM(H117) &amp; "' where IdTb_OPL_Unit = " &amp; M117 &amp; ";"</f>
        <v>update Tb_OPL_Unit set ChassisNumber = 'MHKAA1AY3NK015962', EngineNumber = '1NRG194684' where IdTb_OPL_Unit = 17137;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</row>
    <row r="126" spans="4:96" x14ac:dyDescent="0.25">
      <c r="D126" s="56" t="str">
        <f>"update Tb_OPL_Unit set ChassisNumber = '" &amp; TRIM(G118) &amp; "', EngineNumber = '" &amp; TRIM(H118) &amp; "' where IdTb_OPL_Unit = " &amp; M118 &amp; ";"</f>
        <v>update Tb_OPL_Unit set ChassisNumber = 'MHKAA1AY0NK016289', EngineNumber = '1NRG195941' where IdTb_OPL_Unit = 17303;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</row>
    <row r="127" spans="4:96" x14ac:dyDescent="0.25">
      <c r="D127" s="56" t="str">
        <f>"update Tb_OPL_Unit set ChassisNumber = '" &amp; TRIM(G119) &amp; "', EngineNumber = '" &amp; TRIM(H119) &amp; "' where IdTb_OPL_Unit = " &amp; M119 &amp; ";"</f>
        <v>update Tb_OPL_Unit set ChassisNumber = 'MHKAA1AY7NK014166', EngineNumber = '1NRG187595' where IdTb_OPL_Unit = 17304;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</row>
    <row r="128" spans="4:96" x14ac:dyDescent="0.25">
      <c r="D128" s="57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</row>
    <row r="129" spans="4:50" x14ac:dyDescent="0.25">
      <c r="D129" s="56" t="str">
        <f>"update OPLUObjectLease set Remarks = '" &amp; TRIM(G116) &amp; "', EngineNumber = '" &amp; TRIM(H116) &amp; "' where IdUObjLease = " &amp; J116 &amp; ";"</f>
        <v>update OPLUObjectLease set Remarks = 'MHKAA1AY6NK015924', EngineNumber = '1NRG194541' where IdUObjLease = 19052;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</row>
    <row r="130" spans="4:50" x14ac:dyDescent="0.25">
      <c r="D130" s="56" t="str">
        <f>"update OPLUObjectLease set Remarks = '" &amp; TRIM(G117) &amp; "', EngineNumber = '" &amp; TRIM(H117) &amp; "' where IdUObjLease = " &amp; J117 &amp; ";"</f>
        <v>update OPLUObjectLease set Remarks = 'MHKAA1AY3NK015962', EngineNumber = '1NRG194684' where IdUObjLease = 19053;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</row>
    <row r="131" spans="4:50" x14ac:dyDescent="0.25">
      <c r="D131" s="56" t="str">
        <f>"update OPLUObjectLease set Remarks = '" &amp; TRIM(G118) &amp; "', EngineNumber = '" &amp; TRIM(H118) &amp; "' where IdUObjLease = " &amp; J118 &amp; ";"</f>
        <v>update OPLUObjectLease set Remarks = 'MHKAA1AY0NK016289', EngineNumber = '1NRG195941' where IdUObjLease = 19219;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</row>
    <row r="132" spans="4:50" x14ac:dyDescent="0.25">
      <c r="D132" s="56" t="str">
        <f>"update OPLUObjectLease set Remarks = '" &amp; TRIM(G119) &amp; "', EngineNumber = '" &amp; TRIM(H119) &amp; "' where IdUObjLease = " &amp; J119 &amp; ";"</f>
        <v>update OPLUObjectLease set Remarks = 'MHKAA1AY7NK014166', EngineNumber = '1NRG187595' where IdUObjLease = 19220;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</row>
    <row r="133" spans="4:50" x14ac:dyDescent="0.25">
      <c r="D133" s="57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</row>
    <row r="134" spans="4:50" x14ac:dyDescent="0.25">
      <c r="D134" s="57" t="s">
        <v>263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</row>
    <row r="135" spans="4:50" x14ac:dyDescent="0.25">
      <c r="D135" s="57" t="s">
        <v>264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</row>
    <row r="136" spans="4:50" x14ac:dyDescent="0.25">
      <c r="D136" s="57" t="s">
        <v>358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</row>
    <row r="138" spans="4:50" x14ac:dyDescent="0.25">
      <c r="D138" s="47" t="s">
        <v>1201</v>
      </c>
    </row>
    <row r="153" spans="4:4" x14ac:dyDescent="0.25">
      <c r="D153" s="51" t="s">
        <v>1234</v>
      </c>
    </row>
    <row r="155" spans="4:4" x14ac:dyDescent="0.25">
      <c r="D155" s="47" t="s">
        <v>1201</v>
      </c>
    </row>
    <row r="190" spans="2:4" x14ac:dyDescent="0.25">
      <c r="B190" s="50">
        <v>0</v>
      </c>
      <c r="D190" s="51" t="s">
        <v>474</v>
      </c>
    </row>
    <row r="191" spans="2:4" x14ac:dyDescent="0.25">
      <c r="D191" s="59" t="s">
        <v>304</v>
      </c>
    </row>
    <row r="192" spans="2:4" x14ac:dyDescent="0.25">
      <c r="D192" s="55" t="s">
        <v>1202</v>
      </c>
    </row>
    <row r="194" spans="4:4" x14ac:dyDescent="0.25">
      <c r="D194" s="47" t="s">
        <v>1202</v>
      </c>
    </row>
    <row r="225" spans="4:23" x14ac:dyDescent="0.25">
      <c r="D225" s="47" t="s">
        <v>309</v>
      </c>
    </row>
    <row r="226" spans="4:23" x14ac:dyDescent="0.25">
      <c r="D226" s="51" t="s">
        <v>369</v>
      </c>
    </row>
    <row r="228" spans="4:23" x14ac:dyDescent="0.25">
      <c r="D228" s="56" t="s">
        <v>342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</row>
    <row r="229" spans="4:23" x14ac:dyDescent="0.25">
      <c r="D229" s="56" t="s">
        <v>443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</row>
    <row r="230" spans="4:23" x14ac:dyDescent="0.25">
      <c r="D230" s="56" t="s">
        <v>257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</row>
    <row r="231" spans="4:23" x14ac:dyDescent="0.25">
      <c r="D231" s="56" t="s">
        <v>1203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</row>
    <row r="233" spans="4:23" x14ac:dyDescent="0.25">
      <c r="D233" s="57" t="s">
        <v>357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</row>
    <row r="234" spans="4:23" x14ac:dyDescent="0.25">
      <c r="D234" s="57" t="s">
        <v>322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</row>
    <row r="235" spans="4:23" x14ac:dyDescent="0.25">
      <c r="D235" s="57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</row>
    <row r="236" spans="4:23" x14ac:dyDescent="0.25">
      <c r="D236" s="57" t="s">
        <v>829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</row>
    <row r="237" spans="4:23" x14ac:dyDescent="0.25">
      <c r="D237" s="57" t="s">
        <v>282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</row>
    <row r="238" spans="4:23" x14ac:dyDescent="0.25">
      <c r="D238" s="57" t="s">
        <v>1204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</row>
    <row r="239" spans="4:23" x14ac:dyDescent="0.25">
      <c r="D239" s="57" t="s">
        <v>489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</row>
    <row r="240" spans="4:23" x14ac:dyDescent="0.25">
      <c r="D240" s="57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</row>
    <row r="241" spans="4:18" x14ac:dyDescent="0.25">
      <c r="D241" s="57" t="s">
        <v>263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</row>
    <row r="242" spans="4:18" x14ac:dyDescent="0.25">
      <c r="D242" s="57" t="s">
        <v>264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</row>
    <row r="243" spans="4:18" x14ac:dyDescent="0.25">
      <c r="D243" s="57" t="s">
        <v>358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</row>
    <row r="245" spans="4:18" x14ac:dyDescent="0.25">
      <c r="D245" s="47" t="s">
        <v>1205</v>
      </c>
    </row>
    <row r="289" spans="2:4" x14ac:dyDescent="0.25">
      <c r="B289" s="50">
        <v>0</v>
      </c>
      <c r="D289" s="51" t="s">
        <v>1149</v>
      </c>
    </row>
    <row r="290" spans="2:4" x14ac:dyDescent="0.25">
      <c r="D290" s="59" t="s">
        <v>304</v>
      </c>
    </row>
    <row r="292" spans="2:4" x14ac:dyDescent="0.25">
      <c r="D292" s="47" t="s">
        <v>36</v>
      </c>
    </row>
    <row r="293" spans="2:4" x14ac:dyDescent="0.25">
      <c r="D293" s="54" t="s">
        <v>1151</v>
      </c>
    </row>
    <row r="295" spans="2:4" x14ac:dyDescent="0.25">
      <c r="D295" s="47" t="s">
        <v>1147</v>
      </c>
    </row>
    <row r="317" spans="4:4" x14ac:dyDescent="0.25">
      <c r="D317" s="51" t="s">
        <v>1138</v>
      </c>
    </row>
    <row r="319" spans="4:4" x14ac:dyDescent="0.25">
      <c r="D319" s="47" t="s">
        <v>1208</v>
      </c>
    </row>
    <row r="335" spans="4:4" x14ac:dyDescent="0.25">
      <c r="D335" s="47" t="s">
        <v>1215</v>
      </c>
    </row>
    <row r="351" spans="4:4" x14ac:dyDescent="0.25">
      <c r="D351" s="51" t="s">
        <v>1234</v>
      </c>
    </row>
    <row r="353" spans="4:4" x14ac:dyDescent="0.25">
      <c r="D353" s="47" t="s">
        <v>1215</v>
      </c>
    </row>
    <row r="396" spans="2:4" x14ac:dyDescent="0.25">
      <c r="B396" s="50">
        <v>0</v>
      </c>
      <c r="D396" s="51" t="s">
        <v>1210</v>
      </c>
    </row>
    <row r="397" spans="2:4" x14ac:dyDescent="0.25">
      <c r="D397" s="59" t="s">
        <v>304</v>
      </c>
    </row>
    <row r="399" spans="2:4" x14ac:dyDescent="0.25">
      <c r="D399" s="47" t="s">
        <v>36</v>
      </c>
    </row>
    <row r="400" spans="2:4" x14ac:dyDescent="0.25">
      <c r="D400" s="54" t="s">
        <v>1212</v>
      </c>
    </row>
    <row r="402" spans="4:4" x14ac:dyDescent="0.25">
      <c r="D402" s="47" t="s">
        <v>1206</v>
      </c>
    </row>
    <row r="458" spans="4:19" x14ac:dyDescent="0.25">
      <c r="D458" s="47" t="s">
        <v>316</v>
      </c>
    </row>
    <row r="459" spans="4:19" x14ac:dyDescent="0.25">
      <c r="D459" s="51" t="s">
        <v>1209</v>
      </c>
    </row>
    <row r="461" spans="4:19" x14ac:dyDescent="0.25">
      <c r="D461" s="56" t="s">
        <v>33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</row>
    <row r="462" spans="4:19" x14ac:dyDescent="0.25">
      <c r="D462" s="56" t="s">
        <v>1118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</row>
    <row r="463" spans="4:19" x14ac:dyDescent="0.25">
      <c r="D463" s="56" t="s">
        <v>648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</row>
    <row r="464" spans="4:19" x14ac:dyDescent="0.25">
      <c r="D464" s="56" t="s">
        <v>838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</row>
    <row r="465" spans="4:19" x14ac:dyDescent="0.25">
      <c r="D465" s="56" t="s">
        <v>353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</row>
    <row r="466" spans="4:19" x14ac:dyDescent="0.25">
      <c r="D466" s="56" t="s">
        <v>462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</row>
    <row r="467" spans="4:19" x14ac:dyDescent="0.25">
      <c r="D467" s="56" t="s">
        <v>828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</row>
    <row r="468" spans="4:19" x14ac:dyDescent="0.25">
      <c r="D468" s="56" t="s">
        <v>848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</row>
    <row r="469" spans="4:19" x14ac:dyDescent="0.25">
      <c r="D469" s="56" t="s">
        <v>279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</row>
    <row r="470" spans="4:19" x14ac:dyDescent="0.25">
      <c r="D470" s="56" t="s">
        <v>849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</row>
    <row r="471" spans="4:19" x14ac:dyDescent="0.25">
      <c r="D471" s="56" t="s">
        <v>333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</row>
    <row r="472" spans="4:19" x14ac:dyDescent="0.25">
      <c r="D472" s="56" t="s">
        <v>1119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</row>
    <row r="473" spans="4:19" x14ac:dyDescent="0.25">
      <c r="D473" s="56" t="s">
        <v>490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</row>
    <row r="474" spans="4:19" x14ac:dyDescent="0.25">
      <c r="D474" s="56" t="s">
        <v>1213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</row>
    <row r="476" spans="4:19" x14ac:dyDescent="0.25">
      <c r="D476" s="47" t="s">
        <v>1214</v>
      </c>
    </row>
    <row r="492" spans="4:4" x14ac:dyDescent="0.25">
      <c r="D492" s="51" t="s">
        <v>1234</v>
      </c>
    </row>
    <row r="494" spans="4:4" x14ac:dyDescent="0.25">
      <c r="D494" s="47" t="s">
        <v>1214</v>
      </c>
    </row>
    <row r="529" spans="2:4" x14ac:dyDescent="0.25">
      <c r="B529" s="50">
        <v>0</v>
      </c>
      <c r="D529" s="51" t="s">
        <v>977</v>
      </c>
    </row>
    <row r="530" spans="2:4" x14ac:dyDescent="0.25">
      <c r="D530" s="59" t="s">
        <v>306</v>
      </c>
    </row>
    <row r="531" spans="2:4" x14ac:dyDescent="0.25">
      <c r="D531" s="55" t="s">
        <v>35</v>
      </c>
    </row>
    <row r="611" spans="2:4" x14ac:dyDescent="0.25">
      <c r="B611" s="50">
        <v>0</v>
      </c>
      <c r="D611" s="51" t="s">
        <v>1219</v>
      </c>
    </row>
    <row r="612" spans="2:4" x14ac:dyDescent="0.25">
      <c r="D612" s="59" t="s">
        <v>304</v>
      </c>
    </row>
    <row r="614" spans="2:4" x14ac:dyDescent="0.25">
      <c r="D614" s="47" t="s">
        <v>36</v>
      </c>
    </row>
    <row r="615" spans="2:4" x14ac:dyDescent="0.25">
      <c r="D615" s="54" t="s">
        <v>1220</v>
      </c>
    </row>
    <row r="617" spans="2:4" x14ac:dyDescent="0.25">
      <c r="D617" s="47" t="s">
        <v>1216</v>
      </c>
    </row>
    <row r="661" spans="4:19" x14ac:dyDescent="0.25">
      <c r="D661" s="47" t="s">
        <v>316</v>
      </c>
    </row>
    <row r="662" spans="4:19" x14ac:dyDescent="0.25">
      <c r="D662" s="51" t="s">
        <v>1221</v>
      </c>
    </row>
    <row r="664" spans="4:19" x14ac:dyDescent="0.25">
      <c r="D664" s="56" t="s">
        <v>33</v>
      </c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</row>
    <row r="665" spans="4:19" x14ac:dyDescent="0.25">
      <c r="D665" s="56" t="s">
        <v>1118</v>
      </c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</row>
    <row r="666" spans="4:19" x14ac:dyDescent="0.25">
      <c r="D666" s="56" t="s">
        <v>648</v>
      </c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</row>
    <row r="667" spans="4:19" x14ac:dyDescent="0.25">
      <c r="D667" s="56" t="s">
        <v>838</v>
      </c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</row>
    <row r="668" spans="4:19" x14ac:dyDescent="0.25">
      <c r="D668" s="56" t="s">
        <v>353</v>
      </c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</row>
    <row r="669" spans="4:19" x14ac:dyDescent="0.25">
      <c r="D669" s="56" t="s">
        <v>462</v>
      </c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</row>
    <row r="670" spans="4:19" x14ac:dyDescent="0.25">
      <c r="D670" s="56" t="s">
        <v>828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</row>
    <row r="671" spans="4:19" x14ac:dyDescent="0.25">
      <c r="D671" s="56" t="s">
        <v>848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</row>
    <row r="672" spans="4:19" x14ac:dyDescent="0.25">
      <c r="D672" s="56" t="s">
        <v>279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</row>
    <row r="673" spans="4:19" x14ac:dyDescent="0.25">
      <c r="D673" s="56" t="s">
        <v>849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</row>
    <row r="674" spans="4:19" x14ac:dyDescent="0.25">
      <c r="D674" s="56" t="s">
        <v>333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</row>
    <row r="675" spans="4:19" x14ac:dyDescent="0.25">
      <c r="D675" s="56" t="s">
        <v>1119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</row>
    <row r="676" spans="4:19" x14ac:dyDescent="0.25">
      <c r="D676" s="56" t="s">
        <v>490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</row>
    <row r="677" spans="4:19" x14ac:dyDescent="0.25">
      <c r="D677" s="56" t="s">
        <v>1222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</row>
    <row r="679" spans="4:19" x14ac:dyDescent="0.25">
      <c r="D679" s="47" t="s">
        <v>1223</v>
      </c>
    </row>
    <row r="695" spans="4:4" x14ac:dyDescent="0.25">
      <c r="D695" s="51" t="s">
        <v>1145</v>
      </c>
    </row>
    <row r="697" spans="4:4" x14ac:dyDescent="0.25">
      <c r="D697" s="47" t="s">
        <v>1223</v>
      </c>
    </row>
    <row r="725" spans="2:2" x14ac:dyDescent="0.25">
      <c r="B725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E08E3-C894-4637-ACFC-3D5760CEFBE0}">
  <sheetPr codeName="Sheet7"/>
  <dimension ref="A2:J37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100" bestFit="1" customWidth="1"/>
    <col min="2" max="2" width="39.85546875" style="100" bestFit="1" customWidth="1"/>
    <col min="3" max="3" width="13.85546875" style="100" bestFit="1" customWidth="1"/>
    <col min="4" max="4" width="17" style="100" bestFit="1" customWidth="1"/>
    <col min="5" max="5" width="18.85546875" style="100" bestFit="1" customWidth="1"/>
    <col min="6" max="7" width="10.7109375" style="100" bestFit="1" customWidth="1"/>
    <col min="8" max="8" width="8.5703125" style="100" bestFit="1" customWidth="1"/>
    <col min="9" max="9" width="7.5703125" style="100" bestFit="1" customWidth="1"/>
    <col min="10" max="10" width="10.7109375" style="100" customWidth="1"/>
    <col min="11" max="16384" width="2.85546875" style="100"/>
  </cols>
  <sheetData>
    <row r="2" spans="1:10" ht="18.75" x14ac:dyDescent="0.25">
      <c r="A2" s="447" t="s">
        <v>596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1180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893</v>
      </c>
      <c r="B10" s="86" t="s">
        <v>895</v>
      </c>
      <c r="C10" s="86" t="s">
        <v>894</v>
      </c>
      <c r="D10" s="86" t="s">
        <v>330</v>
      </c>
      <c r="E10" s="86" t="s">
        <v>696</v>
      </c>
      <c r="F10" s="87">
        <v>44902.549305556</v>
      </c>
      <c r="G10" s="87">
        <v>45336.659722222001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926</v>
      </c>
      <c r="B12" s="86" t="s">
        <v>927</v>
      </c>
      <c r="C12" s="86" t="s">
        <v>356</v>
      </c>
      <c r="D12" s="86" t="s">
        <v>330</v>
      </c>
      <c r="E12" s="86" t="s">
        <v>276</v>
      </c>
      <c r="F12" s="87">
        <v>44908.603472221999</v>
      </c>
      <c r="G12" s="87">
        <v>45338.561805555997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929</v>
      </c>
      <c r="B13" s="84" t="s">
        <v>930</v>
      </c>
      <c r="C13" s="84" t="s">
        <v>433</v>
      </c>
      <c r="D13" s="84" t="s">
        <v>330</v>
      </c>
      <c r="E13" s="84" t="s">
        <v>276</v>
      </c>
      <c r="F13" s="85">
        <v>44909.454861111</v>
      </c>
      <c r="G13" s="85">
        <v>45341.413194444001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949</v>
      </c>
      <c r="B14" s="86" t="s">
        <v>950</v>
      </c>
      <c r="C14" s="86" t="s">
        <v>356</v>
      </c>
      <c r="D14" s="86" t="s">
        <v>330</v>
      </c>
      <c r="E14" s="86" t="s">
        <v>276</v>
      </c>
      <c r="F14" s="87">
        <v>44910.338888888997</v>
      </c>
      <c r="G14" s="87">
        <v>45341.630555556003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74" t="s">
        <v>976</v>
      </c>
      <c r="B15" s="65" t="s">
        <v>972</v>
      </c>
      <c r="C15" s="65" t="s">
        <v>361</v>
      </c>
      <c r="D15" s="65" t="s">
        <v>330</v>
      </c>
      <c r="E15" s="65" t="s">
        <v>276</v>
      </c>
      <c r="F15" s="77">
        <v>44910.595138889003</v>
      </c>
      <c r="G15" s="77">
        <v>45342.553472222004</v>
      </c>
      <c r="H15" s="65" t="s">
        <v>23</v>
      </c>
      <c r="I15" s="65" t="s">
        <v>18</v>
      </c>
      <c r="J15" s="65" t="s">
        <v>255</v>
      </c>
    </row>
    <row r="16" spans="1:10" ht="60" x14ac:dyDescent="0.25">
      <c r="A16" s="86" t="s">
        <v>978</v>
      </c>
      <c r="B16" s="86" t="s">
        <v>979</v>
      </c>
      <c r="C16" s="86" t="s">
        <v>272</v>
      </c>
      <c r="D16" s="86" t="s">
        <v>330</v>
      </c>
      <c r="E16" s="86" t="s">
        <v>276</v>
      </c>
      <c r="F16" s="87">
        <v>44910.659027777998</v>
      </c>
      <c r="G16" s="87">
        <v>45342.617361110999</v>
      </c>
      <c r="H16" s="86" t="s">
        <v>23</v>
      </c>
      <c r="I16" s="86" t="s">
        <v>18</v>
      </c>
      <c r="J16" s="86" t="s">
        <v>260</v>
      </c>
    </row>
    <row r="17" spans="1:10" ht="45" x14ac:dyDescent="0.25">
      <c r="A17" s="84" t="s">
        <v>984</v>
      </c>
      <c r="B17" s="84" t="s">
        <v>983</v>
      </c>
      <c r="C17" s="84" t="s">
        <v>356</v>
      </c>
      <c r="D17" s="84" t="s">
        <v>330</v>
      </c>
      <c r="E17" s="84" t="s">
        <v>276</v>
      </c>
      <c r="F17" s="85">
        <v>44911.418055556001</v>
      </c>
      <c r="G17" s="85">
        <v>45343.432638888997</v>
      </c>
      <c r="H17" s="84" t="s">
        <v>23</v>
      </c>
      <c r="I17" s="84" t="s">
        <v>18</v>
      </c>
      <c r="J17" s="84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84" t="s">
        <v>992</v>
      </c>
      <c r="B19" s="84" t="s">
        <v>993</v>
      </c>
      <c r="C19" s="84" t="s">
        <v>356</v>
      </c>
      <c r="D19" s="84" t="s">
        <v>330</v>
      </c>
      <c r="E19" s="84" t="s">
        <v>276</v>
      </c>
      <c r="F19" s="85">
        <v>44911.561111110997</v>
      </c>
      <c r="G19" s="85">
        <v>45343.561111110997</v>
      </c>
      <c r="H19" s="84" t="s">
        <v>23</v>
      </c>
      <c r="I19" s="84" t="s">
        <v>18</v>
      </c>
      <c r="J19" s="84" t="s">
        <v>260</v>
      </c>
    </row>
    <row r="20" spans="1:10" ht="45" x14ac:dyDescent="0.25">
      <c r="A20" s="86" t="s">
        <v>995</v>
      </c>
      <c r="B20" s="86" t="s">
        <v>994</v>
      </c>
      <c r="C20" s="86" t="s">
        <v>356</v>
      </c>
      <c r="D20" s="86" t="s">
        <v>330</v>
      </c>
      <c r="E20" s="86" t="s">
        <v>276</v>
      </c>
      <c r="F20" s="87">
        <v>44911.668055556001</v>
      </c>
      <c r="G20" s="87">
        <v>45343.626388889003</v>
      </c>
      <c r="H20" s="86" t="s">
        <v>23</v>
      </c>
      <c r="I20" s="86" t="s">
        <v>18</v>
      </c>
      <c r="J20" s="86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1011</v>
      </c>
      <c r="B22" s="63" t="s">
        <v>1012</v>
      </c>
      <c r="C22" s="63" t="s">
        <v>465</v>
      </c>
      <c r="D22" s="63" t="s">
        <v>330</v>
      </c>
      <c r="E22" s="63" t="s">
        <v>276</v>
      </c>
      <c r="F22" s="76">
        <v>44915.634027777996</v>
      </c>
      <c r="G22" s="76">
        <v>45345.592361110997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1025</v>
      </c>
      <c r="B23" s="67" t="s">
        <v>1027</v>
      </c>
      <c r="C23" s="67" t="s">
        <v>698</v>
      </c>
      <c r="D23" s="67" t="s">
        <v>330</v>
      </c>
      <c r="E23" s="67" t="s">
        <v>276</v>
      </c>
      <c r="F23" s="75">
        <v>44915.663888889001</v>
      </c>
      <c r="G23" s="75">
        <v>45345.622222222002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1029</v>
      </c>
      <c r="B24" s="63" t="s">
        <v>1030</v>
      </c>
      <c r="C24" s="63" t="s">
        <v>325</v>
      </c>
      <c r="D24" s="63" t="s">
        <v>330</v>
      </c>
      <c r="E24" s="63" t="s">
        <v>276</v>
      </c>
      <c r="F24" s="76">
        <v>44915.675694443999</v>
      </c>
      <c r="G24" s="76">
        <v>45345.634027777996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7" t="s">
        <v>1092</v>
      </c>
      <c r="B25" s="67" t="s">
        <v>1094</v>
      </c>
      <c r="C25" s="67" t="s">
        <v>925</v>
      </c>
      <c r="D25" s="67" t="s">
        <v>330</v>
      </c>
      <c r="E25" s="67" t="s">
        <v>276</v>
      </c>
      <c r="F25" s="75">
        <v>44916.368055555999</v>
      </c>
      <c r="G25" s="75">
        <v>45345.659722222001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63" t="s">
        <v>1067</v>
      </c>
      <c r="B26" s="63" t="s">
        <v>1069</v>
      </c>
      <c r="C26" s="63" t="s">
        <v>501</v>
      </c>
      <c r="D26" s="63" t="s">
        <v>330</v>
      </c>
      <c r="E26" s="63" t="s">
        <v>276</v>
      </c>
      <c r="F26" s="76">
        <v>44916.568749999999</v>
      </c>
      <c r="G26" s="76">
        <v>45348.568749999999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1073</v>
      </c>
      <c r="B27" s="67" t="s">
        <v>1074</v>
      </c>
      <c r="C27" s="67" t="s">
        <v>501</v>
      </c>
      <c r="D27" s="67" t="s">
        <v>330</v>
      </c>
      <c r="E27" s="67" t="s">
        <v>347</v>
      </c>
      <c r="F27" s="75">
        <v>44916.581944443999</v>
      </c>
      <c r="G27" s="75">
        <v>45348.581944443999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1121</v>
      </c>
      <c r="B28" s="63" t="s">
        <v>1122</v>
      </c>
      <c r="C28" s="63" t="s">
        <v>356</v>
      </c>
      <c r="D28" s="63" t="s">
        <v>330</v>
      </c>
      <c r="E28" s="63" t="s">
        <v>276</v>
      </c>
      <c r="F28" s="76">
        <v>44916.658333332998</v>
      </c>
      <c r="G28" s="76">
        <v>45348.616666667003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6" t="s">
        <v>1148</v>
      </c>
      <c r="B29" s="66" t="s">
        <v>1150</v>
      </c>
      <c r="C29" s="66" t="s">
        <v>1181</v>
      </c>
      <c r="D29" s="66" t="s">
        <v>330</v>
      </c>
      <c r="E29" s="66" t="s">
        <v>276</v>
      </c>
      <c r="F29" s="83">
        <v>44917.408333332998</v>
      </c>
      <c r="G29" s="83">
        <v>45349.366666667003</v>
      </c>
      <c r="H29" s="66" t="s">
        <v>23</v>
      </c>
      <c r="I29" s="66" t="s">
        <v>18</v>
      </c>
      <c r="J29" s="66" t="s">
        <v>255</v>
      </c>
    </row>
    <row r="30" spans="1:10" ht="45" x14ac:dyDescent="0.25">
      <c r="A30" s="69" t="s">
        <v>1170</v>
      </c>
      <c r="B30" s="69" t="s">
        <v>1169</v>
      </c>
      <c r="C30" s="69" t="s">
        <v>1181</v>
      </c>
      <c r="D30" s="69" t="s">
        <v>330</v>
      </c>
      <c r="E30" s="69" t="s">
        <v>276</v>
      </c>
      <c r="F30" s="80">
        <v>44917.581250000003</v>
      </c>
      <c r="G30" s="80">
        <v>45349.581250000003</v>
      </c>
      <c r="H30" s="69" t="s">
        <v>23</v>
      </c>
      <c r="I30" s="69" t="s">
        <v>18</v>
      </c>
      <c r="J30" s="69" t="s">
        <v>255</v>
      </c>
    </row>
    <row r="31" spans="1:10" ht="45" x14ac:dyDescent="0.25">
      <c r="A31" s="60"/>
      <c r="B31" s="60"/>
      <c r="C31" s="69" t="s">
        <v>1148</v>
      </c>
      <c r="D31" s="69" t="s">
        <v>1150</v>
      </c>
      <c r="E31" s="60"/>
      <c r="F31" s="79"/>
      <c r="G31" s="79"/>
      <c r="H31" s="60"/>
      <c r="I31" s="60"/>
      <c r="J31" s="60"/>
    </row>
    <row r="32" spans="1:10" ht="45" x14ac:dyDescent="0.25">
      <c r="A32" s="88" t="s">
        <v>1173</v>
      </c>
      <c r="B32" s="88" t="s">
        <v>1172</v>
      </c>
      <c r="C32" s="88" t="s">
        <v>1182</v>
      </c>
      <c r="D32" s="88" t="s">
        <v>330</v>
      </c>
      <c r="E32" s="88" t="s">
        <v>276</v>
      </c>
      <c r="F32" s="89">
        <v>44917.584027778001</v>
      </c>
      <c r="G32" s="89">
        <v>45349.542361111002</v>
      </c>
      <c r="H32" s="88" t="s">
        <v>23</v>
      </c>
      <c r="I32" s="88" t="s">
        <v>18</v>
      </c>
      <c r="J32" s="88" t="s">
        <v>255</v>
      </c>
    </row>
    <row r="33" spans="1:10" ht="30" x14ac:dyDescent="0.25">
      <c r="A33" s="60"/>
      <c r="B33" s="60"/>
      <c r="C33" s="69" t="s">
        <v>1157</v>
      </c>
      <c r="D33" s="69" t="s">
        <v>1155</v>
      </c>
      <c r="E33" s="60"/>
      <c r="F33" s="79"/>
      <c r="G33" s="79"/>
      <c r="H33" s="60"/>
      <c r="I33" s="60"/>
      <c r="J33" s="60"/>
    </row>
    <row r="34" spans="1:10" ht="45" x14ac:dyDescent="0.25">
      <c r="A34" s="62" t="s">
        <v>1177</v>
      </c>
      <c r="B34" s="62" t="s">
        <v>1178</v>
      </c>
      <c r="C34" s="62" t="s">
        <v>356</v>
      </c>
      <c r="D34" s="62" t="s">
        <v>330</v>
      </c>
      <c r="E34" s="62" t="s">
        <v>276</v>
      </c>
      <c r="F34" s="81">
        <v>44917.661111111003</v>
      </c>
      <c r="G34" s="81">
        <v>45349.619444443997</v>
      </c>
      <c r="H34" s="62" t="s">
        <v>23</v>
      </c>
      <c r="I34" s="62" t="s">
        <v>18</v>
      </c>
      <c r="J34" s="62" t="s">
        <v>255</v>
      </c>
    </row>
    <row r="36" spans="1:10" ht="30" x14ac:dyDescent="0.25">
      <c r="A36" s="62" t="s">
        <v>1207</v>
      </c>
      <c r="B36" s="62" t="s">
        <v>1211</v>
      </c>
      <c r="C36" s="62"/>
      <c r="D36" s="62"/>
      <c r="E36" s="62"/>
      <c r="F36" s="81"/>
      <c r="G36" s="81"/>
      <c r="H36" s="62"/>
      <c r="I36" s="62"/>
      <c r="J36" s="62" t="s">
        <v>346</v>
      </c>
    </row>
    <row r="37" spans="1:10" ht="30" x14ac:dyDescent="0.25">
      <c r="A37" s="62" t="s">
        <v>1217</v>
      </c>
      <c r="B37" s="62" t="s">
        <v>1218</v>
      </c>
      <c r="C37" s="62"/>
      <c r="D37" s="62"/>
      <c r="E37" s="62"/>
      <c r="F37" s="81"/>
      <c r="G37" s="81"/>
      <c r="H37" s="62"/>
      <c r="I37" s="62"/>
      <c r="J37" s="6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EB915-7294-49C5-B1F9-DC7256461D80}">
  <sheetPr codeName="Sheet8"/>
  <dimension ref="B2:AT253"/>
  <sheetViews>
    <sheetView topLeftCell="A158" workbookViewId="0">
      <selection activeCell="J166" sqref="J166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1145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1144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1142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1143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306</v>
      </c>
    </row>
    <row r="57" spans="2:4" x14ac:dyDescent="0.25">
      <c r="D57" s="55" t="s">
        <v>861</v>
      </c>
    </row>
    <row r="59" spans="2:4" x14ac:dyDescent="0.25">
      <c r="D59" s="47" t="s">
        <v>861</v>
      </c>
    </row>
    <row r="92" spans="4:4" x14ac:dyDescent="0.25">
      <c r="D92" s="47" t="s">
        <v>309</v>
      </c>
    </row>
    <row r="93" spans="4:4" x14ac:dyDescent="0.25">
      <c r="D93" s="51" t="s">
        <v>588</v>
      </c>
    </row>
    <row r="94" spans="4:4" x14ac:dyDescent="0.25">
      <c r="D94" s="51" t="s">
        <v>550</v>
      </c>
    </row>
    <row r="95" spans="4:4" x14ac:dyDescent="0.25">
      <c r="D95" s="51" t="s">
        <v>590</v>
      </c>
    </row>
    <row r="97" spans="4:4" x14ac:dyDescent="0.25">
      <c r="D97" s="47" t="s">
        <v>862</v>
      </c>
    </row>
    <row r="171" spans="2:4" x14ac:dyDescent="0.25">
      <c r="B171" s="49">
        <v>0</v>
      </c>
      <c r="D171" s="51" t="s">
        <v>977</v>
      </c>
    </row>
    <row r="172" spans="2:4" x14ac:dyDescent="0.25">
      <c r="D172" s="59" t="s">
        <v>491</v>
      </c>
    </row>
    <row r="173" spans="2:4" x14ac:dyDescent="0.25">
      <c r="D173" s="55" t="s">
        <v>35</v>
      </c>
    </row>
    <row r="253" spans="2:2" x14ac:dyDescent="0.25">
      <c r="B25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05FDD-CE23-4946-B669-71122C2E6769}">
  <sheetPr codeName="Sheet9"/>
  <dimension ref="A2:J24"/>
  <sheetViews>
    <sheetView topLeftCell="A7" workbookViewId="0">
      <selection activeCell="C16" sqref="C16"/>
    </sheetView>
  </sheetViews>
  <sheetFormatPr defaultColWidth="2.85546875" defaultRowHeight="15" x14ac:dyDescent="0.25"/>
  <cols>
    <col min="1" max="1" width="9.140625" style="103" bestFit="1" customWidth="1"/>
    <col min="2" max="2" width="39.85546875" style="103" bestFit="1" customWidth="1"/>
    <col min="3" max="3" width="13.85546875" style="103" customWidth="1"/>
    <col min="4" max="4" width="17" style="103" bestFit="1" customWidth="1"/>
    <col min="5" max="5" width="18.85546875" style="103" bestFit="1" customWidth="1"/>
    <col min="6" max="7" width="10.7109375" style="103" bestFit="1" customWidth="1"/>
    <col min="8" max="8" width="8.5703125" style="103" bestFit="1" customWidth="1"/>
    <col min="9" max="9" width="7.5703125" style="103" bestFit="1" customWidth="1"/>
    <col min="10" max="10" width="10.140625" style="103" bestFit="1" customWidth="1"/>
    <col min="11" max="16384" width="2.85546875" style="103"/>
  </cols>
  <sheetData>
    <row r="2" spans="1:10" ht="18.75" x14ac:dyDescent="0.25">
      <c r="A2" s="449" t="s">
        <v>520</v>
      </c>
      <c r="B2" s="450"/>
      <c r="C2" s="450"/>
      <c r="D2" s="450"/>
      <c r="E2" s="450"/>
      <c r="F2" s="450"/>
      <c r="G2" s="450"/>
      <c r="H2" s="450"/>
      <c r="I2" s="450"/>
      <c r="J2" s="450"/>
    </row>
    <row r="3" spans="1:10" x14ac:dyDescent="0.25">
      <c r="A3" s="450" t="s">
        <v>1224</v>
      </c>
      <c r="B3" s="450"/>
      <c r="C3" s="450"/>
      <c r="D3" s="450"/>
      <c r="E3" s="450"/>
      <c r="F3" s="450"/>
      <c r="G3" s="450"/>
      <c r="H3" s="450"/>
      <c r="I3" s="450"/>
    </row>
    <row r="4" spans="1:10" ht="45" x14ac:dyDescent="0.25">
      <c r="A4" s="104" t="s">
        <v>374</v>
      </c>
      <c r="B4" s="104" t="s">
        <v>32</v>
      </c>
      <c r="C4" s="104" t="s">
        <v>31</v>
      </c>
      <c r="D4" s="104" t="s">
        <v>331</v>
      </c>
      <c r="E4" s="104" t="s">
        <v>373</v>
      </c>
      <c r="F4" s="104" t="s">
        <v>519</v>
      </c>
      <c r="G4" s="104" t="s">
        <v>254</v>
      </c>
      <c r="H4" s="104" t="s">
        <v>30</v>
      </c>
      <c r="I4" s="104" t="s">
        <v>29</v>
      </c>
      <c r="J4" s="104" t="s">
        <v>28</v>
      </c>
    </row>
    <row r="5" spans="1:10" ht="45" x14ac:dyDescent="0.25">
      <c r="A5" s="105" t="s">
        <v>314</v>
      </c>
      <c r="B5" s="105" t="s">
        <v>313</v>
      </c>
      <c r="C5" s="105" t="s">
        <v>312</v>
      </c>
      <c r="D5" s="105" t="s">
        <v>330</v>
      </c>
      <c r="E5" s="105" t="s">
        <v>276</v>
      </c>
      <c r="F5" s="106">
        <v>44673.446527777996</v>
      </c>
      <c r="G5" s="106">
        <v>44957.708333333001</v>
      </c>
      <c r="H5" s="105" t="s">
        <v>311</v>
      </c>
      <c r="I5" s="105" t="s">
        <v>18</v>
      </c>
      <c r="J5" s="105" t="s">
        <v>17</v>
      </c>
    </row>
    <row r="6" spans="1:10" ht="45" x14ac:dyDescent="0.25">
      <c r="A6" s="107" t="s">
        <v>345</v>
      </c>
      <c r="B6" s="107" t="s">
        <v>344</v>
      </c>
      <c r="C6" s="107" t="s">
        <v>312</v>
      </c>
      <c r="D6" s="107" t="s">
        <v>330</v>
      </c>
      <c r="E6" s="107" t="s">
        <v>343</v>
      </c>
      <c r="F6" s="108">
        <v>44693.600694444001</v>
      </c>
      <c r="G6" s="108">
        <v>44957.708333333001</v>
      </c>
      <c r="H6" s="107" t="s">
        <v>311</v>
      </c>
      <c r="I6" s="107" t="s">
        <v>18</v>
      </c>
      <c r="J6" s="107" t="s">
        <v>38</v>
      </c>
    </row>
    <row r="7" spans="1:10" ht="45" x14ac:dyDescent="0.25">
      <c r="A7" s="113" t="s">
        <v>481</v>
      </c>
      <c r="B7" s="109" t="s">
        <v>482</v>
      </c>
      <c r="C7" s="109" t="s">
        <v>473</v>
      </c>
      <c r="D7" s="109" t="s">
        <v>330</v>
      </c>
      <c r="E7" s="109" t="s">
        <v>276</v>
      </c>
      <c r="F7" s="110">
        <v>44852.484027778002</v>
      </c>
      <c r="G7" s="110">
        <v>45280.442361111003</v>
      </c>
      <c r="H7" s="109" t="s">
        <v>23</v>
      </c>
      <c r="I7" s="109" t="s">
        <v>18</v>
      </c>
      <c r="J7" s="109" t="s">
        <v>260</v>
      </c>
    </row>
    <row r="8" spans="1:10" ht="45" x14ac:dyDescent="0.25">
      <c r="A8" s="114" t="s">
        <v>512</v>
      </c>
      <c r="B8" s="111" t="s">
        <v>514</v>
      </c>
      <c r="C8" s="111" t="s">
        <v>356</v>
      </c>
      <c r="D8" s="111" t="s">
        <v>330</v>
      </c>
      <c r="E8" s="111" t="s">
        <v>276</v>
      </c>
      <c r="F8" s="112">
        <v>44861.668055556001</v>
      </c>
      <c r="G8" s="112">
        <v>45292.626388889003</v>
      </c>
      <c r="H8" s="111" t="s">
        <v>23</v>
      </c>
      <c r="I8" s="111" t="s">
        <v>18</v>
      </c>
      <c r="J8" s="111" t="s">
        <v>260</v>
      </c>
    </row>
    <row r="9" spans="1:10" ht="45" x14ac:dyDescent="0.25">
      <c r="A9" s="113" t="s">
        <v>601</v>
      </c>
      <c r="B9" s="109" t="s">
        <v>599</v>
      </c>
      <c r="C9" s="109" t="s">
        <v>360</v>
      </c>
      <c r="D9" s="109" t="s">
        <v>330</v>
      </c>
      <c r="E9" s="109" t="s">
        <v>276</v>
      </c>
      <c r="F9" s="110">
        <v>44873.412499999999</v>
      </c>
      <c r="G9" s="110">
        <v>45302.370833333</v>
      </c>
      <c r="H9" s="109" t="s">
        <v>23</v>
      </c>
      <c r="I9" s="109" t="s">
        <v>18</v>
      </c>
      <c r="J9" s="109" t="s">
        <v>260</v>
      </c>
    </row>
    <row r="10" spans="1:10" ht="45" x14ac:dyDescent="0.25">
      <c r="A10" s="111" t="s">
        <v>921</v>
      </c>
      <c r="B10" s="111" t="s">
        <v>924</v>
      </c>
      <c r="C10" s="111" t="s">
        <v>459</v>
      </c>
      <c r="D10" s="111" t="s">
        <v>330</v>
      </c>
      <c r="E10" s="111" t="s">
        <v>276</v>
      </c>
      <c r="F10" s="112">
        <v>44903.420833333003</v>
      </c>
      <c r="G10" s="112">
        <v>45336.661805556003</v>
      </c>
      <c r="H10" s="111" t="s">
        <v>23</v>
      </c>
      <c r="I10" s="111" t="s">
        <v>18</v>
      </c>
      <c r="J10" s="111" t="s">
        <v>260</v>
      </c>
    </row>
    <row r="11" spans="1:10" ht="45" x14ac:dyDescent="0.25">
      <c r="A11" s="113" t="s">
        <v>976</v>
      </c>
      <c r="B11" s="105" t="s">
        <v>972</v>
      </c>
      <c r="C11" s="105" t="s">
        <v>361</v>
      </c>
      <c r="D11" s="105" t="s">
        <v>330</v>
      </c>
      <c r="E11" s="105" t="s">
        <v>276</v>
      </c>
      <c r="F11" s="106">
        <v>44910.595138889003</v>
      </c>
      <c r="G11" s="106">
        <v>45342.553472222004</v>
      </c>
      <c r="H11" s="105" t="s">
        <v>23</v>
      </c>
      <c r="I11" s="105" t="s">
        <v>18</v>
      </c>
      <c r="J11" s="105" t="s">
        <v>255</v>
      </c>
    </row>
    <row r="12" spans="1:10" ht="105" x14ac:dyDescent="0.25">
      <c r="A12" s="115" t="s">
        <v>986</v>
      </c>
      <c r="B12" s="115" t="s">
        <v>991</v>
      </c>
      <c r="C12" s="115" t="s">
        <v>998</v>
      </c>
      <c r="D12" s="115" t="s">
        <v>330</v>
      </c>
      <c r="E12" s="115" t="s">
        <v>276</v>
      </c>
      <c r="F12" s="116">
        <v>44911.4375</v>
      </c>
      <c r="G12" s="116">
        <v>45343.395833333001</v>
      </c>
      <c r="H12" s="115" t="s">
        <v>23</v>
      </c>
      <c r="I12" s="115" t="s">
        <v>18</v>
      </c>
      <c r="J12" s="115" t="s">
        <v>260</v>
      </c>
    </row>
    <row r="13" spans="1:10" ht="60" x14ac:dyDescent="0.25">
      <c r="A13" s="109" t="s">
        <v>997</v>
      </c>
      <c r="B13" s="109" t="s">
        <v>996</v>
      </c>
      <c r="C13" s="109" t="s">
        <v>920</v>
      </c>
      <c r="D13" s="109" t="s">
        <v>330</v>
      </c>
      <c r="E13" s="109" t="s">
        <v>276</v>
      </c>
      <c r="F13" s="110">
        <v>44914.665972221999</v>
      </c>
      <c r="G13" s="110">
        <v>45344.624305555997</v>
      </c>
      <c r="H13" s="109" t="s">
        <v>23</v>
      </c>
      <c r="I13" s="109" t="s">
        <v>18</v>
      </c>
      <c r="J13" s="109" t="s">
        <v>260</v>
      </c>
    </row>
    <row r="14" spans="1:10" ht="45" x14ac:dyDescent="0.25">
      <c r="A14" s="115" t="s">
        <v>1011</v>
      </c>
      <c r="B14" s="115" t="s">
        <v>1012</v>
      </c>
      <c r="C14" s="115" t="s">
        <v>465</v>
      </c>
      <c r="D14" s="115" t="s">
        <v>330</v>
      </c>
      <c r="E14" s="115" t="s">
        <v>276</v>
      </c>
      <c r="F14" s="116">
        <v>44915.634027777996</v>
      </c>
      <c r="G14" s="116">
        <v>45345.592361110997</v>
      </c>
      <c r="H14" s="115" t="s">
        <v>23</v>
      </c>
      <c r="I14" s="115" t="s">
        <v>18</v>
      </c>
      <c r="J14" s="115" t="s">
        <v>260</v>
      </c>
    </row>
    <row r="15" spans="1:10" ht="45" x14ac:dyDescent="0.25">
      <c r="A15" s="117" t="s">
        <v>1025</v>
      </c>
      <c r="B15" s="117" t="s">
        <v>1027</v>
      </c>
      <c r="C15" s="117" t="s">
        <v>698</v>
      </c>
      <c r="D15" s="117" t="s">
        <v>330</v>
      </c>
      <c r="E15" s="117" t="s">
        <v>276</v>
      </c>
      <c r="F15" s="118">
        <v>44915.663888889001</v>
      </c>
      <c r="G15" s="118">
        <v>45345.622222222002</v>
      </c>
      <c r="H15" s="117" t="s">
        <v>23</v>
      </c>
      <c r="I15" s="117" t="s">
        <v>18</v>
      </c>
      <c r="J15" s="117" t="s">
        <v>260</v>
      </c>
    </row>
    <row r="16" spans="1:10" ht="45" x14ac:dyDescent="0.25">
      <c r="A16" s="115" t="s">
        <v>1029</v>
      </c>
      <c r="B16" s="115" t="s">
        <v>1030</v>
      </c>
      <c r="C16" s="115" t="s">
        <v>325</v>
      </c>
      <c r="D16" s="115" t="s">
        <v>330</v>
      </c>
      <c r="E16" s="115" t="s">
        <v>276</v>
      </c>
      <c r="F16" s="116">
        <v>44915.675694443999</v>
      </c>
      <c r="G16" s="116">
        <v>45345.634027777996</v>
      </c>
      <c r="H16" s="115" t="s">
        <v>23</v>
      </c>
      <c r="I16" s="115" t="s">
        <v>18</v>
      </c>
      <c r="J16" s="115" t="s">
        <v>260</v>
      </c>
    </row>
    <row r="17" spans="1:10" ht="45" x14ac:dyDescent="0.25">
      <c r="A17" s="117" t="s">
        <v>1092</v>
      </c>
      <c r="B17" s="117" t="s">
        <v>1094</v>
      </c>
      <c r="C17" s="117" t="s">
        <v>925</v>
      </c>
      <c r="D17" s="117" t="s">
        <v>330</v>
      </c>
      <c r="E17" s="117" t="s">
        <v>276</v>
      </c>
      <c r="F17" s="118">
        <v>44916.368055555999</v>
      </c>
      <c r="G17" s="118">
        <v>45345.659722222001</v>
      </c>
      <c r="H17" s="117" t="s">
        <v>23</v>
      </c>
      <c r="I17" s="117" t="s">
        <v>18</v>
      </c>
      <c r="J17" s="117" t="s">
        <v>260</v>
      </c>
    </row>
    <row r="18" spans="1:10" ht="45" x14ac:dyDescent="0.25">
      <c r="A18" s="115" t="s">
        <v>1067</v>
      </c>
      <c r="B18" s="115" t="s">
        <v>1069</v>
      </c>
      <c r="C18" s="115" t="s">
        <v>501</v>
      </c>
      <c r="D18" s="115" t="s">
        <v>330</v>
      </c>
      <c r="E18" s="115" t="s">
        <v>276</v>
      </c>
      <c r="F18" s="116">
        <v>44916.568749999999</v>
      </c>
      <c r="G18" s="116">
        <v>45348.568749999999</v>
      </c>
      <c r="H18" s="115" t="s">
        <v>23</v>
      </c>
      <c r="I18" s="115" t="s">
        <v>18</v>
      </c>
      <c r="J18" s="115" t="s">
        <v>260</v>
      </c>
    </row>
    <row r="19" spans="1:10" ht="45" x14ac:dyDescent="0.25">
      <c r="A19" s="117" t="s">
        <v>1073</v>
      </c>
      <c r="B19" s="109" t="s">
        <v>1074</v>
      </c>
      <c r="C19" s="109" t="s">
        <v>501</v>
      </c>
      <c r="D19" s="109" t="s">
        <v>330</v>
      </c>
      <c r="E19" s="109" t="s">
        <v>347</v>
      </c>
      <c r="F19" s="110">
        <v>44916.581944443999</v>
      </c>
      <c r="G19" s="110">
        <v>45348.581944443999</v>
      </c>
      <c r="H19" s="109" t="s">
        <v>23</v>
      </c>
      <c r="I19" s="109" t="s">
        <v>18</v>
      </c>
      <c r="J19" s="109" t="s">
        <v>260</v>
      </c>
    </row>
    <row r="20" spans="1:10" ht="45" x14ac:dyDescent="0.25">
      <c r="A20" s="115" t="s">
        <v>1121</v>
      </c>
      <c r="B20" s="111" t="s">
        <v>1122</v>
      </c>
      <c r="C20" s="111" t="s">
        <v>356</v>
      </c>
      <c r="D20" s="111" t="s">
        <v>330</v>
      </c>
      <c r="E20" s="111" t="s">
        <v>276</v>
      </c>
      <c r="F20" s="112">
        <v>44916.658333332998</v>
      </c>
      <c r="G20" s="112">
        <v>45348.616666667003</v>
      </c>
      <c r="H20" s="111" t="s">
        <v>23</v>
      </c>
      <c r="I20" s="111" t="s">
        <v>18</v>
      </c>
      <c r="J20" s="111" t="s">
        <v>260</v>
      </c>
    </row>
    <row r="21" spans="1:10" ht="45" x14ac:dyDescent="0.25">
      <c r="A21" s="109" t="s">
        <v>1148</v>
      </c>
      <c r="B21" s="109" t="s">
        <v>1150</v>
      </c>
      <c r="C21" s="109" t="s">
        <v>1181</v>
      </c>
      <c r="D21" s="109" t="s">
        <v>330</v>
      </c>
      <c r="E21" s="109" t="s">
        <v>276</v>
      </c>
      <c r="F21" s="110">
        <v>44917.408333332998</v>
      </c>
      <c r="G21" s="110">
        <v>45349.366666667003</v>
      </c>
      <c r="H21" s="109" t="s">
        <v>23</v>
      </c>
      <c r="I21" s="109" t="s">
        <v>18</v>
      </c>
      <c r="J21" s="109" t="s">
        <v>260</v>
      </c>
    </row>
    <row r="22" spans="1:10" ht="45" x14ac:dyDescent="0.25">
      <c r="A22" s="111" t="s">
        <v>1177</v>
      </c>
      <c r="B22" s="111" t="s">
        <v>1178</v>
      </c>
      <c r="C22" s="111" t="s">
        <v>356</v>
      </c>
      <c r="D22" s="111" t="s">
        <v>330</v>
      </c>
      <c r="E22" s="111" t="s">
        <v>276</v>
      </c>
      <c r="F22" s="112">
        <v>44917.661111111003</v>
      </c>
      <c r="G22" s="112">
        <v>45349.619444443997</v>
      </c>
      <c r="H22" s="111" t="s">
        <v>23</v>
      </c>
      <c r="I22" s="111" t="s">
        <v>18</v>
      </c>
      <c r="J22" s="111" t="s">
        <v>260</v>
      </c>
    </row>
    <row r="23" spans="1:10" ht="45" x14ac:dyDescent="0.25">
      <c r="A23" s="109" t="s">
        <v>1207</v>
      </c>
      <c r="B23" s="109" t="s">
        <v>1211</v>
      </c>
      <c r="C23" s="109" t="s">
        <v>925</v>
      </c>
      <c r="D23" s="109" t="s">
        <v>330</v>
      </c>
      <c r="E23" s="109" t="s">
        <v>276</v>
      </c>
      <c r="F23" s="110">
        <v>44918.409027777998</v>
      </c>
      <c r="G23" s="110">
        <v>45351.367361110999</v>
      </c>
      <c r="H23" s="109" t="s">
        <v>23</v>
      </c>
      <c r="I23" s="109" t="s">
        <v>18</v>
      </c>
      <c r="J23" s="109" t="s">
        <v>260</v>
      </c>
    </row>
    <row r="24" spans="1:10" ht="45" x14ac:dyDescent="0.25">
      <c r="A24" s="115" t="s">
        <v>1217</v>
      </c>
      <c r="B24" s="115" t="s">
        <v>1218</v>
      </c>
      <c r="C24" s="115" t="s">
        <v>319</v>
      </c>
      <c r="D24" s="115" t="s">
        <v>330</v>
      </c>
      <c r="E24" s="115" t="s">
        <v>276</v>
      </c>
      <c r="F24" s="116">
        <v>44918.656944444003</v>
      </c>
      <c r="G24" s="116">
        <v>45351.615277778001</v>
      </c>
      <c r="H24" s="115" t="s">
        <v>23</v>
      </c>
      <c r="I24" s="115" t="s">
        <v>18</v>
      </c>
      <c r="J24" s="115" t="s">
        <v>260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CEC47-B328-403D-BCBE-7EFAD92A7038}">
  <sheetPr codeName="Sheet10"/>
  <dimension ref="B2:BL822"/>
  <sheetViews>
    <sheetView topLeftCell="A7" workbookViewId="0">
      <selection activeCell="D380" sqref="D380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1225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49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1226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1227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1228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49">
        <v>0</v>
      </c>
      <c r="D55" s="51" t="s">
        <v>352</v>
      </c>
    </row>
    <row r="56" spans="2:4" x14ac:dyDescent="0.25">
      <c r="D56" s="47" t="s">
        <v>363</v>
      </c>
    </row>
    <row r="57" spans="2:4" x14ac:dyDescent="0.25">
      <c r="D57" s="59" t="s">
        <v>303</v>
      </c>
    </row>
    <row r="63" spans="2:4" x14ac:dyDescent="0.25">
      <c r="B63" s="48">
        <v>0</v>
      </c>
      <c r="D63" s="51" t="s">
        <v>887</v>
      </c>
    </row>
    <row r="64" spans="2:4" x14ac:dyDescent="0.25">
      <c r="D64" s="59" t="s">
        <v>305</v>
      </c>
    </row>
    <row r="65" spans="4:4" x14ac:dyDescent="0.25">
      <c r="D65" s="55" t="s">
        <v>1230</v>
      </c>
    </row>
    <row r="67" spans="4:4" x14ac:dyDescent="0.25">
      <c r="D67" s="47" t="s">
        <v>1230</v>
      </c>
    </row>
    <row r="99" spans="4:4" x14ac:dyDescent="0.25">
      <c r="D99" s="47" t="s">
        <v>1229</v>
      </c>
    </row>
    <row r="131" spans="4:48" x14ac:dyDescent="0.25">
      <c r="D131" s="47" t="s">
        <v>309</v>
      </c>
      <c r="M131" s="47" t="s">
        <v>365</v>
      </c>
    </row>
    <row r="132" spans="4:48" x14ac:dyDescent="0.25">
      <c r="D132" s="51" t="s">
        <v>1235</v>
      </c>
      <c r="M132" s="51" t="s">
        <v>1236</v>
      </c>
    </row>
    <row r="134" spans="4:48" x14ac:dyDescent="0.25">
      <c r="D134" s="56" t="s">
        <v>34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AA134" s="56" t="s">
        <v>34</v>
      </c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</row>
    <row r="135" spans="4:48" x14ac:dyDescent="0.25">
      <c r="D135" s="56" t="s">
        <v>1237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AA135" s="56" t="s">
        <v>636</v>
      </c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</row>
    <row r="136" spans="4:48" x14ac:dyDescent="0.25">
      <c r="D136" s="56" t="s">
        <v>1238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AA136" s="56" t="s">
        <v>1239</v>
      </c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</row>
    <row r="138" spans="4:48" x14ac:dyDescent="0.25">
      <c r="D138" s="47" t="s">
        <v>1229</v>
      </c>
    </row>
    <row r="244" spans="2:4" x14ac:dyDescent="0.25">
      <c r="B244" s="49">
        <v>0</v>
      </c>
      <c r="D244" s="51" t="s">
        <v>977</v>
      </c>
    </row>
    <row r="245" spans="2:4" x14ac:dyDescent="0.25">
      <c r="D245" s="59" t="s">
        <v>302</v>
      </c>
    </row>
    <row r="247" spans="2:4" x14ac:dyDescent="0.25">
      <c r="D247" s="47" t="s">
        <v>36</v>
      </c>
    </row>
    <row r="248" spans="2:4" x14ac:dyDescent="0.25">
      <c r="D248" s="54" t="s">
        <v>982</v>
      </c>
    </row>
    <row r="250" spans="2:4" x14ac:dyDescent="0.25">
      <c r="D250" s="47" t="s">
        <v>972</v>
      </c>
    </row>
    <row r="282" spans="4:12" x14ac:dyDescent="0.25">
      <c r="D282" s="47" t="s">
        <v>348</v>
      </c>
      <c r="L282" s="47" t="s">
        <v>975</v>
      </c>
    </row>
    <row r="283" spans="4:12" x14ac:dyDescent="0.25">
      <c r="D283" s="51" t="s">
        <v>973</v>
      </c>
      <c r="L283" s="51" t="s">
        <v>974</v>
      </c>
    </row>
    <row r="285" spans="4:12" x14ac:dyDescent="0.25">
      <c r="D285" s="51" t="s">
        <v>935</v>
      </c>
    </row>
    <row r="313" spans="4:64" x14ac:dyDescent="0.25">
      <c r="D313" s="51" t="s">
        <v>973</v>
      </c>
    </row>
    <row r="314" spans="4:64" x14ac:dyDescent="0.25">
      <c r="D314" s="51" t="s">
        <v>1175</v>
      </c>
    </row>
    <row r="316" spans="4:64" x14ac:dyDescent="0.25">
      <c r="D316" s="51" t="s">
        <v>1225</v>
      </c>
    </row>
    <row r="318" spans="4:64" x14ac:dyDescent="0.25">
      <c r="D318" s="56" t="s">
        <v>1241</v>
      </c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/>
      <c r="AU318" s="52"/>
      <c r="AV318" s="52"/>
      <c r="AW318" s="52"/>
      <c r="AX318" s="52"/>
      <c r="AY318" s="52"/>
      <c r="AZ318" s="52"/>
      <c r="BA318" s="52"/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52"/>
    </row>
    <row r="319" spans="4:64" x14ac:dyDescent="0.25">
      <c r="D319" s="56" t="s">
        <v>1330</v>
      </c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52"/>
      <c r="AT319" s="52"/>
      <c r="AU319" s="52"/>
      <c r="AV319" s="52"/>
      <c r="AW319" s="52"/>
      <c r="AX319" s="52"/>
      <c r="AY319" s="52"/>
      <c r="AZ319" s="52"/>
      <c r="BA319" s="52"/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52"/>
    </row>
    <row r="320" spans="4:64" x14ac:dyDescent="0.25">
      <c r="D320" s="56" t="s">
        <v>1242</v>
      </c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  <c r="AA320" s="52"/>
      <c r="AB320" s="52"/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/>
      <c r="AU320" s="52"/>
      <c r="AV320" s="52"/>
      <c r="AW320" s="52"/>
      <c r="AX320" s="52"/>
      <c r="AY320" s="52"/>
      <c r="AZ320" s="52"/>
      <c r="BA320" s="52"/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</row>
    <row r="321" spans="4:64" x14ac:dyDescent="0.25">
      <c r="D321" s="56" t="s">
        <v>1243</v>
      </c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/>
      <c r="BB321" s="52"/>
      <c r="BC321" s="52"/>
      <c r="BD321" s="52"/>
      <c r="BE321" s="52"/>
      <c r="BF321" s="52"/>
      <c r="BG321" s="52"/>
      <c r="BH321" s="52"/>
      <c r="BI321" s="52"/>
      <c r="BJ321" s="52"/>
      <c r="BK321" s="52"/>
      <c r="BL321" s="52"/>
    </row>
    <row r="323" spans="4:64" x14ac:dyDescent="0.25">
      <c r="D323" s="57" t="s">
        <v>357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</row>
    <row r="324" spans="4:64" x14ac:dyDescent="0.25">
      <c r="D324" s="57" t="s">
        <v>322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</row>
    <row r="325" spans="4:64" x14ac:dyDescent="0.25">
      <c r="D325" s="57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</row>
    <row r="326" spans="4:64" x14ac:dyDescent="0.25">
      <c r="D326" s="57" t="s">
        <v>1244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</row>
    <row r="327" spans="4:64" x14ac:dyDescent="0.25">
      <c r="D327" s="57" t="s">
        <v>1245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</row>
    <row r="328" spans="4:64" x14ac:dyDescent="0.25">
      <c r="D328" s="57" t="s">
        <v>1246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</row>
    <row r="329" spans="4:64" x14ac:dyDescent="0.25">
      <c r="D329" s="57" t="s">
        <v>1247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</row>
    <row r="330" spans="4:64" x14ac:dyDescent="0.25">
      <c r="D330" s="57" t="s">
        <v>1248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</row>
    <row r="331" spans="4:64" x14ac:dyDescent="0.25">
      <c r="D331" s="57" t="s">
        <v>775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</row>
    <row r="332" spans="4:64" x14ac:dyDescent="0.25">
      <c r="D332" s="57" t="s">
        <v>774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</row>
    <row r="333" spans="4:64" x14ac:dyDescent="0.25">
      <c r="D333" s="57" t="s">
        <v>1249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</row>
    <row r="334" spans="4:64" x14ac:dyDescent="0.25">
      <c r="D334" s="57" t="s">
        <v>1250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</row>
    <row r="335" spans="4:64" x14ac:dyDescent="0.25">
      <c r="D335" s="57" t="s">
        <v>1251</v>
      </c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</row>
    <row r="336" spans="4:64" x14ac:dyDescent="0.25">
      <c r="D336" s="57" t="s">
        <v>1252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</row>
    <row r="337" spans="4:25" x14ac:dyDescent="0.25">
      <c r="D337" s="57" t="s">
        <v>1253</v>
      </c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</row>
    <row r="338" spans="4:25" x14ac:dyDescent="0.25">
      <c r="D338" s="57" t="s">
        <v>1254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</row>
    <row r="339" spans="4:25" x14ac:dyDescent="0.25">
      <c r="D339" s="57" t="s">
        <v>1255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</row>
    <row r="340" spans="4:25" x14ac:dyDescent="0.25">
      <c r="D340" s="57" t="s">
        <v>1256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</row>
    <row r="341" spans="4:25" x14ac:dyDescent="0.25">
      <c r="D341" s="57" t="s">
        <v>1257</v>
      </c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</row>
    <row r="342" spans="4:25" x14ac:dyDescent="0.25">
      <c r="D342" s="57" t="s">
        <v>278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</row>
    <row r="343" spans="4:25" x14ac:dyDescent="0.25">
      <c r="D343" s="57" t="s">
        <v>33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</row>
    <row r="344" spans="4:25" x14ac:dyDescent="0.25">
      <c r="D344" s="57" t="s">
        <v>1258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</row>
    <row r="345" spans="4:25" x14ac:dyDescent="0.25">
      <c r="D345" s="57" t="s">
        <v>1259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</row>
    <row r="346" spans="4:25" x14ac:dyDescent="0.25">
      <c r="D346" s="57" t="s">
        <v>1260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</row>
    <row r="347" spans="4:25" x14ac:dyDescent="0.25">
      <c r="D347" s="57" t="s">
        <v>1261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</row>
    <row r="348" spans="4:25" x14ac:dyDescent="0.25">
      <c r="D348" s="57" t="s">
        <v>778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</row>
    <row r="349" spans="4:25" x14ac:dyDescent="0.25">
      <c r="D349" s="57" t="s">
        <v>493</v>
      </c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</row>
    <row r="350" spans="4:25" x14ac:dyDescent="0.25">
      <c r="D350" s="57" t="s">
        <v>1262</v>
      </c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</row>
    <row r="351" spans="4:25" x14ac:dyDescent="0.25">
      <c r="D351" s="57" t="s">
        <v>1263</v>
      </c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</row>
    <row r="352" spans="4:25" x14ac:dyDescent="0.25">
      <c r="D352" s="57" t="s">
        <v>1264</v>
      </c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</row>
    <row r="353" spans="4:25" x14ac:dyDescent="0.25">
      <c r="D353" s="57" t="s">
        <v>1265</v>
      </c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</row>
    <row r="354" spans="4:25" x14ac:dyDescent="0.25">
      <c r="D354" s="57" t="s">
        <v>1266</v>
      </c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</row>
    <row r="355" spans="4:25" x14ac:dyDescent="0.25">
      <c r="D355" s="57" t="s">
        <v>1267</v>
      </c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</row>
    <row r="356" spans="4:25" x14ac:dyDescent="0.25">
      <c r="D356" s="57" t="s">
        <v>1268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</row>
    <row r="357" spans="4:25" x14ac:dyDescent="0.25">
      <c r="D357" s="57" t="s">
        <v>1269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</row>
    <row r="358" spans="4:25" x14ac:dyDescent="0.25">
      <c r="D358" s="57" t="s">
        <v>1270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</row>
    <row r="359" spans="4:25" x14ac:dyDescent="0.25">
      <c r="D359" s="57" t="s">
        <v>1271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</row>
    <row r="360" spans="4:25" x14ac:dyDescent="0.25">
      <c r="D360" s="57" t="s">
        <v>1272</v>
      </c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</row>
    <row r="361" spans="4:25" x14ac:dyDescent="0.25">
      <c r="D361" s="57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</row>
    <row r="362" spans="4:25" x14ac:dyDescent="0.25">
      <c r="D362" s="57" t="s">
        <v>263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</row>
    <row r="363" spans="4:25" x14ac:dyDescent="0.25">
      <c r="D363" s="57" t="s">
        <v>264</v>
      </c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</row>
    <row r="364" spans="4:25" x14ac:dyDescent="0.25">
      <c r="D364" s="57" t="s">
        <v>358</v>
      </c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</row>
    <row r="365" spans="4:25" x14ac:dyDescent="0.25">
      <c r="D365" s="57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</row>
    <row r="366" spans="4:25" x14ac:dyDescent="0.25">
      <c r="D366" s="57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</row>
    <row r="367" spans="4:25" x14ac:dyDescent="0.25">
      <c r="D367" s="57" t="s">
        <v>357</v>
      </c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</row>
    <row r="368" spans="4:25" x14ac:dyDescent="0.25">
      <c r="D368" s="57" t="s">
        <v>322</v>
      </c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</row>
    <row r="369" spans="4:25" x14ac:dyDescent="0.25">
      <c r="D369" s="57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</row>
    <row r="370" spans="4:25" x14ac:dyDescent="0.25">
      <c r="D370" s="57" t="s">
        <v>1273</v>
      </c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</row>
    <row r="371" spans="4:25" x14ac:dyDescent="0.25">
      <c r="D371" s="57" t="s">
        <v>1274</v>
      </c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</row>
    <row r="372" spans="4:25" x14ac:dyDescent="0.25">
      <c r="D372" s="57" t="s">
        <v>1275</v>
      </c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</row>
    <row r="373" spans="4:25" x14ac:dyDescent="0.25">
      <c r="D373" s="57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</row>
    <row r="374" spans="4:25" x14ac:dyDescent="0.25">
      <c r="D374" s="57" t="s">
        <v>1276</v>
      </c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</row>
    <row r="375" spans="4:25" x14ac:dyDescent="0.25">
      <c r="D375" s="57" t="s">
        <v>1274</v>
      </c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</row>
    <row r="376" spans="4:25" x14ac:dyDescent="0.25">
      <c r="D376" s="57" t="s">
        <v>1277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</row>
    <row r="377" spans="4:25" x14ac:dyDescent="0.25">
      <c r="D377" s="57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</row>
    <row r="378" spans="4:25" x14ac:dyDescent="0.25">
      <c r="D378" s="57" t="s">
        <v>1278</v>
      </c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</row>
    <row r="379" spans="4:25" x14ac:dyDescent="0.25">
      <c r="D379" s="57" t="s">
        <v>1279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</row>
    <row r="380" spans="4:25" x14ac:dyDescent="0.25">
      <c r="D380" s="57" t="s">
        <v>1280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</row>
    <row r="381" spans="4:25" x14ac:dyDescent="0.25">
      <c r="D381" s="57" t="s">
        <v>1246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</row>
    <row r="382" spans="4:25" x14ac:dyDescent="0.25">
      <c r="D382" s="57" t="s">
        <v>1281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</row>
    <row r="383" spans="4:25" x14ac:dyDescent="0.25">
      <c r="D383" s="57" t="s">
        <v>1282</v>
      </c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</row>
    <row r="384" spans="4:25" x14ac:dyDescent="0.25">
      <c r="D384" s="57" t="s">
        <v>1283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</row>
    <row r="385" spans="4:25" x14ac:dyDescent="0.25">
      <c r="D385" s="57" t="s">
        <v>1284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</row>
    <row r="386" spans="4:25" x14ac:dyDescent="0.25">
      <c r="D386" s="57" t="s">
        <v>1285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</row>
    <row r="387" spans="4:25" x14ac:dyDescent="0.25">
      <c r="D387" s="57" t="s">
        <v>1286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</row>
    <row r="388" spans="4:25" x14ac:dyDescent="0.25">
      <c r="D388" s="57" t="s">
        <v>1287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</row>
    <row r="389" spans="4:25" x14ac:dyDescent="0.25">
      <c r="D389" s="57" t="s">
        <v>1288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</row>
    <row r="390" spans="4:25" x14ac:dyDescent="0.25">
      <c r="D390" s="57" t="s">
        <v>1289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</row>
    <row r="391" spans="4:25" x14ac:dyDescent="0.25">
      <c r="D391" s="57" t="s">
        <v>1290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</row>
    <row r="392" spans="4:25" x14ac:dyDescent="0.25">
      <c r="D392" s="57" t="s">
        <v>1291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</row>
    <row r="393" spans="4:25" x14ac:dyDescent="0.25">
      <c r="D393" s="57" t="s">
        <v>1292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</row>
    <row r="394" spans="4:25" x14ac:dyDescent="0.25">
      <c r="D394" s="57" t="s">
        <v>1293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</row>
    <row r="395" spans="4:25" x14ac:dyDescent="0.25">
      <c r="D395" s="57" t="s">
        <v>1294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</row>
    <row r="396" spans="4:25" x14ac:dyDescent="0.25">
      <c r="D396" s="57" t="s">
        <v>1295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</row>
    <row r="397" spans="4:25" x14ac:dyDescent="0.25">
      <c r="D397" s="57" t="s">
        <v>1296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</row>
    <row r="398" spans="4:25" x14ac:dyDescent="0.25">
      <c r="D398" s="57" t="s">
        <v>1297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</row>
    <row r="399" spans="4:25" x14ac:dyDescent="0.25">
      <c r="D399" s="57" t="s">
        <v>1298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</row>
    <row r="400" spans="4:25" x14ac:dyDescent="0.25">
      <c r="D400" s="57" t="s">
        <v>1299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</row>
    <row r="401" spans="4:25" x14ac:dyDescent="0.25">
      <c r="D401" s="57" t="s">
        <v>1300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</row>
    <row r="402" spans="4:25" x14ac:dyDescent="0.25">
      <c r="D402" s="57" t="s">
        <v>1301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</row>
    <row r="403" spans="4:25" x14ac:dyDescent="0.25">
      <c r="D403" s="57" t="s">
        <v>1302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</row>
    <row r="404" spans="4:25" x14ac:dyDescent="0.25">
      <c r="D404" s="57" t="s">
        <v>278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</row>
    <row r="405" spans="4:25" x14ac:dyDescent="0.25">
      <c r="D405" s="57" t="s">
        <v>33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</row>
    <row r="406" spans="4:25" x14ac:dyDescent="0.25">
      <c r="D406" s="57" t="s">
        <v>1303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</row>
    <row r="407" spans="4:25" x14ac:dyDescent="0.25">
      <c r="D407" s="57" t="s">
        <v>1304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</row>
    <row r="408" spans="4:25" x14ac:dyDescent="0.25">
      <c r="D408" s="57" t="s">
        <v>1305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</row>
    <row r="409" spans="4:25" x14ac:dyDescent="0.25">
      <c r="D409" s="57" t="s">
        <v>1306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</row>
    <row r="410" spans="4:25" x14ac:dyDescent="0.25">
      <c r="D410" s="57" t="s">
        <v>1307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</row>
    <row r="411" spans="4:25" x14ac:dyDescent="0.25">
      <c r="D411" s="57" t="s">
        <v>1308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</row>
    <row r="412" spans="4:25" x14ac:dyDescent="0.25">
      <c r="D412" s="57" t="s">
        <v>1309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</row>
    <row r="413" spans="4:25" x14ac:dyDescent="0.25">
      <c r="D413" s="57" t="s">
        <v>1310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</row>
    <row r="414" spans="4:25" x14ac:dyDescent="0.25">
      <c r="D414" s="57" t="s">
        <v>1311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</row>
    <row r="415" spans="4:25" x14ac:dyDescent="0.25">
      <c r="D415" s="57" t="s">
        <v>1312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</row>
    <row r="416" spans="4:25" x14ac:dyDescent="0.25">
      <c r="D416" s="57" t="s">
        <v>1313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</row>
    <row r="417" spans="4:25" x14ac:dyDescent="0.25">
      <c r="D417" s="57" t="s">
        <v>1314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</row>
    <row r="418" spans="4:25" x14ac:dyDescent="0.25">
      <c r="D418" s="57" t="s">
        <v>1315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</row>
    <row r="419" spans="4:25" x14ac:dyDescent="0.25">
      <c r="D419" s="57" t="s">
        <v>1316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</row>
    <row r="420" spans="4:25" x14ac:dyDescent="0.25">
      <c r="D420" s="57" t="s">
        <v>1317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</row>
    <row r="421" spans="4:25" x14ac:dyDescent="0.25">
      <c r="D421" s="57" t="s">
        <v>1318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</row>
    <row r="422" spans="4:25" x14ac:dyDescent="0.25">
      <c r="D422" s="57" t="s">
        <v>1319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</row>
    <row r="423" spans="4:25" x14ac:dyDescent="0.25">
      <c r="D423" s="57" t="s">
        <v>1320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</row>
    <row r="424" spans="4:25" x14ac:dyDescent="0.25">
      <c r="D424" s="57" t="s">
        <v>1321</v>
      </c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</row>
    <row r="425" spans="4:25" x14ac:dyDescent="0.25">
      <c r="D425" s="57" t="s">
        <v>1322</v>
      </c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</row>
    <row r="426" spans="4:25" x14ac:dyDescent="0.25">
      <c r="D426" s="57" t="s">
        <v>1323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</row>
    <row r="427" spans="4:25" x14ac:dyDescent="0.25">
      <c r="D427" s="57" t="s">
        <v>1324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</row>
    <row r="428" spans="4:25" x14ac:dyDescent="0.25">
      <c r="D428" s="57" t="s">
        <v>1325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</row>
    <row r="429" spans="4:25" x14ac:dyDescent="0.25">
      <c r="D429" s="57" t="s">
        <v>1326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</row>
    <row r="430" spans="4:25" x14ac:dyDescent="0.25">
      <c r="D430" s="57" t="s">
        <v>1327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</row>
    <row r="431" spans="4:25" x14ac:dyDescent="0.25">
      <c r="D431" s="57" t="s">
        <v>1328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</row>
    <row r="432" spans="4:25" x14ac:dyDescent="0.25">
      <c r="D432" s="57" t="s">
        <v>1329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</row>
    <row r="433" spans="4:25" x14ac:dyDescent="0.25">
      <c r="D433" s="57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</row>
    <row r="434" spans="4:25" x14ac:dyDescent="0.25">
      <c r="D434" s="57" t="s">
        <v>263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</row>
    <row r="435" spans="4:25" x14ac:dyDescent="0.25">
      <c r="D435" s="57" t="s">
        <v>264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</row>
    <row r="436" spans="4:25" x14ac:dyDescent="0.25">
      <c r="D436" s="57" t="s">
        <v>358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</row>
    <row r="438" spans="4:25" x14ac:dyDescent="0.25">
      <c r="D438" s="47" t="s">
        <v>1333</v>
      </c>
    </row>
    <row r="478" spans="2:4" x14ac:dyDescent="0.25">
      <c r="B478" s="50">
        <v>0</v>
      </c>
      <c r="D478" s="51" t="s">
        <v>887</v>
      </c>
    </row>
    <row r="479" spans="2:4" x14ac:dyDescent="0.25">
      <c r="D479" s="59" t="s">
        <v>304</v>
      </c>
    </row>
    <row r="480" spans="2:4" x14ac:dyDescent="0.25">
      <c r="D480" s="55" t="s">
        <v>35</v>
      </c>
    </row>
    <row r="599" spans="2:4" x14ac:dyDescent="0.25">
      <c r="B599" s="50">
        <v>0</v>
      </c>
      <c r="D599" s="51" t="s">
        <v>1337</v>
      </c>
    </row>
    <row r="600" spans="2:4" x14ac:dyDescent="0.25">
      <c r="D600" s="59" t="s">
        <v>304</v>
      </c>
    </row>
    <row r="602" spans="2:4" x14ac:dyDescent="0.25">
      <c r="D602" s="47" t="s">
        <v>861</v>
      </c>
    </row>
    <row r="635" spans="4:4" x14ac:dyDescent="0.25">
      <c r="D635" s="47" t="s">
        <v>1331</v>
      </c>
    </row>
    <row r="675" spans="4:13" x14ac:dyDescent="0.25">
      <c r="D675" s="47" t="s">
        <v>309</v>
      </c>
      <c r="M675" s="47" t="s">
        <v>365</v>
      </c>
    </row>
    <row r="676" spans="4:13" x14ac:dyDescent="0.25">
      <c r="D676" s="51" t="s">
        <v>587</v>
      </c>
      <c r="M676" s="51" t="s">
        <v>1336</v>
      </c>
    </row>
    <row r="678" spans="4:13" x14ac:dyDescent="0.25">
      <c r="D678" s="47" t="s">
        <v>1331</v>
      </c>
    </row>
    <row r="747" spans="2:4" x14ac:dyDescent="0.25">
      <c r="B747" s="50">
        <v>0</v>
      </c>
      <c r="D747" s="51" t="s">
        <v>887</v>
      </c>
    </row>
    <row r="748" spans="2:4" x14ac:dyDescent="0.25">
      <c r="D748" s="59" t="s">
        <v>304</v>
      </c>
    </row>
    <row r="749" spans="2:4" x14ac:dyDescent="0.25">
      <c r="D749" s="55" t="s">
        <v>1338</v>
      </c>
    </row>
    <row r="751" spans="2:4" x14ac:dyDescent="0.25">
      <c r="D751" s="47" t="s">
        <v>1338</v>
      </c>
    </row>
    <row r="783" spans="4:4" x14ac:dyDescent="0.25">
      <c r="D783" s="47" t="s">
        <v>309</v>
      </c>
    </row>
    <row r="784" spans="4:4" x14ac:dyDescent="0.25">
      <c r="D784" s="51" t="s">
        <v>1339</v>
      </c>
    </row>
    <row r="785" spans="4:4" x14ac:dyDescent="0.25">
      <c r="D785" s="51" t="s">
        <v>1340</v>
      </c>
    </row>
    <row r="787" spans="4:4" x14ac:dyDescent="0.25">
      <c r="D787" s="47" t="s">
        <v>1341</v>
      </c>
    </row>
    <row r="822" spans="2:2" x14ac:dyDescent="0.25">
      <c r="B82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47598-DCE0-47E8-A920-CB15DE84853B}">
  <sheetPr codeName="Sheet12"/>
  <dimension ref="A2:J19"/>
  <sheetViews>
    <sheetView workbookViewId="0">
      <selection activeCell="C11" sqref="C11"/>
    </sheetView>
  </sheetViews>
  <sheetFormatPr defaultColWidth="2.85546875" defaultRowHeight="15" x14ac:dyDescent="0.25"/>
  <cols>
    <col min="1" max="1" width="9.140625" style="119" bestFit="1" customWidth="1"/>
    <col min="2" max="2" width="39.85546875" style="119" bestFit="1" customWidth="1"/>
    <col min="3" max="3" width="13.28515625" style="119" customWidth="1"/>
    <col min="4" max="4" width="17" style="119" bestFit="1" customWidth="1"/>
    <col min="5" max="5" width="18.85546875" style="119" bestFit="1" customWidth="1"/>
    <col min="6" max="7" width="10.7109375" style="119" bestFit="1" customWidth="1"/>
    <col min="8" max="8" width="8.5703125" style="119" bestFit="1" customWidth="1"/>
    <col min="9" max="9" width="7.5703125" style="119" bestFit="1" customWidth="1"/>
    <col min="10" max="10" width="10.7109375" style="119" customWidth="1"/>
    <col min="11" max="16384" width="2.85546875" style="119"/>
  </cols>
  <sheetData>
    <row r="2" spans="1:10" ht="18.75" x14ac:dyDescent="0.25">
      <c r="A2" s="447" t="s">
        <v>854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1240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976</v>
      </c>
      <c r="B11" s="84" t="s">
        <v>972</v>
      </c>
      <c r="C11" s="84" t="s">
        <v>361</v>
      </c>
      <c r="D11" s="66" t="s">
        <v>330</v>
      </c>
      <c r="E11" s="66" t="s">
        <v>276</v>
      </c>
      <c r="F11" s="83">
        <v>44910.595138889003</v>
      </c>
      <c r="G11" s="83">
        <v>45342.553472222004</v>
      </c>
      <c r="H11" s="66" t="s">
        <v>23</v>
      </c>
      <c r="I11" s="66" t="s">
        <v>18</v>
      </c>
      <c r="J11" s="66" t="s">
        <v>255</v>
      </c>
    </row>
    <row r="12" spans="1:10" ht="60" x14ac:dyDescent="0.25">
      <c r="A12" s="63" t="s">
        <v>997</v>
      </c>
      <c r="B12" s="63" t="s">
        <v>996</v>
      </c>
      <c r="C12" s="63" t="s">
        <v>920</v>
      </c>
      <c r="D12" s="63" t="s">
        <v>330</v>
      </c>
      <c r="E12" s="63" t="s">
        <v>276</v>
      </c>
      <c r="F12" s="76">
        <v>44914.665972221999</v>
      </c>
      <c r="G12" s="76">
        <v>45344.624305555997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1073</v>
      </c>
      <c r="B13" s="67" t="s">
        <v>1074</v>
      </c>
      <c r="C13" s="67" t="s">
        <v>501</v>
      </c>
      <c r="D13" s="67" t="s">
        <v>330</v>
      </c>
      <c r="E13" s="67" t="s">
        <v>347</v>
      </c>
      <c r="F13" s="75">
        <v>44916.581944443999</v>
      </c>
      <c r="G13" s="75">
        <v>45348.581944443999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1121</v>
      </c>
      <c r="B14" s="63" t="s">
        <v>1122</v>
      </c>
      <c r="C14" s="63" t="s">
        <v>356</v>
      </c>
      <c r="D14" s="63" t="s">
        <v>330</v>
      </c>
      <c r="E14" s="63" t="s">
        <v>276</v>
      </c>
      <c r="F14" s="76">
        <v>44916.658333332998</v>
      </c>
      <c r="G14" s="76">
        <v>45348.616666667003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1148</v>
      </c>
      <c r="B15" s="67" t="s">
        <v>1150</v>
      </c>
      <c r="C15" s="67" t="s">
        <v>1181</v>
      </c>
      <c r="D15" s="67" t="s">
        <v>330</v>
      </c>
      <c r="E15" s="67" t="s">
        <v>276</v>
      </c>
      <c r="F15" s="75">
        <v>44917.408333332998</v>
      </c>
      <c r="G15" s="75">
        <v>45349.366666667003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1177</v>
      </c>
      <c r="B16" s="63" t="s">
        <v>1178</v>
      </c>
      <c r="C16" s="63" t="s">
        <v>356</v>
      </c>
      <c r="D16" s="63" t="s">
        <v>330</v>
      </c>
      <c r="E16" s="63" t="s">
        <v>276</v>
      </c>
      <c r="F16" s="76">
        <v>44917.661111111003</v>
      </c>
      <c r="G16" s="76">
        <v>45349.619444443997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1207</v>
      </c>
      <c r="B17" s="67" t="s">
        <v>1211</v>
      </c>
      <c r="C17" s="67" t="s">
        <v>925</v>
      </c>
      <c r="D17" s="67" t="s">
        <v>330</v>
      </c>
      <c r="E17" s="67" t="s">
        <v>276</v>
      </c>
      <c r="F17" s="75">
        <v>44918.409027777998</v>
      </c>
      <c r="G17" s="75">
        <v>45351.367361110999</v>
      </c>
      <c r="H17" s="67" t="s">
        <v>23</v>
      </c>
      <c r="I17" s="67" t="s">
        <v>18</v>
      </c>
      <c r="J17" s="67" t="s">
        <v>260</v>
      </c>
    </row>
    <row r="19" spans="1:10" ht="105" x14ac:dyDescent="0.25">
      <c r="A19" s="60" t="s">
        <v>1332</v>
      </c>
      <c r="B19" s="60" t="s">
        <v>861</v>
      </c>
      <c r="C19" s="60"/>
      <c r="D19" s="60"/>
      <c r="E19" s="60"/>
      <c r="F19" s="79"/>
      <c r="G19" s="79"/>
      <c r="H19" s="60"/>
      <c r="I19" s="60"/>
      <c r="J1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A7E6-AA6D-4EE7-AEAC-2FD5D8AAEFE0}">
  <sheetPr codeName="Sheet13"/>
  <dimension ref="A2:EO1098"/>
  <sheetViews>
    <sheetView topLeftCell="A1017" workbookViewId="0">
      <selection activeCell="D1059" sqref="D1059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1234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1233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1232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1231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304</v>
      </c>
    </row>
    <row r="57" spans="2:4" x14ac:dyDescent="0.25">
      <c r="D57" s="55" t="s">
        <v>737</v>
      </c>
    </row>
    <row r="59" spans="2:4" x14ac:dyDescent="0.25">
      <c r="D59" s="47" t="s">
        <v>737</v>
      </c>
    </row>
    <row r="89" spans="4:4" x14ac:dyDescent="0.25">
      <c r="D89" s="47" t="s">
        <v>738</v>
      </c>
    </row>
    <row r="128" spans="4:13" x14ac:dyDescent="0.25">
      <c r="D128" s="47" t="s">
        <v>309</v>
      </c>
      <c r="M128" s="47" t="s">
        <v>365</v>
      </c>
    </row>
    <row r="129" spans="4:13" x14ac:dyDescent="0.25">
      <c r="D129" s="51" t="s">
        <v>517</v>
      </c>
      <c r="M129" s="51" t="s">
        <v>1334</v>
      </c>
    </row>
    <row r="130" spans="4:13" x14ac:dyDescent="0.25">
      <c r="M130" s="51" t="s">
        <v>743</v>
      </c>
    </row>
    <row r="131" spans="4:13" x14ac:dyDescent="0.25">
      <c r="M131" s="51" t="s">
        <v>1335</v>
      </c>
    </row>
    <row r="133" spans="4:13" x14ac:dyDescent="0.25">
      <c r="D133" s="47" t="s">
        <v>738</v>
      </c>
    </row>
    <row r="157" spans="4:4" x14ac:dyDescent="0.25">
      <c r="D157" s="51" t="s">
        <v>1234</v>
      </c>
    </row>
    <row r="159" spans="4:4" x14ac:dyDescent="0.25">
      <c r="D159" s="47" t="s">
        <v>738</v>
      </c>
    </row>
    <row r="215" spans="1:4" x14ac:dyDescent="0.25">
      <c r="A215" s="285"/>
      <c r="B215" s="50">
        <v>0</v>
      </c>
      <c r="C215" s="285"/>
      <c r="D215" s="51" t="s">
        <v>513</v>
      </c>
    </row>
    <row r="216" spans="1:4" x14ac:dyDescent="0.25">
      <c r="A216" s="285"/>
      <c r="B216" s="285"/>
      <c r="C216" s="285"/>
      <c r="D216" s="59" t="s">
        <v>491</v>
      </c>
    </row>
    <row r="217" spans="1:4" x14ac:dyDescent="0.25">
      <c r="A217" s="285"/>
      <c r="B217" s="285"/>
      <c r="C217" s="285"/>
      <c r="D217" s="55" t="s">
        <v>35</v>
      </c>
    </row>
    <row r="778" spans="2:4" x14ac:dyDescent="0.25">
      <c r="B778" s="50">
        <v>0</v>
      </c>
      <c r="D778" s="51" t="s">
        <v>1358</v>
      </c>
    </row>
    <row r="779" spans="2:4" x14ac:dyDescent="0.25">
      <c r="D779" s="59" t="s">
        <v>306</v>
      </c>
    </row>
    <row r="781" spans="2:4" x14ac:dyDescent="0.25">
      <c r="D781" s="47" t="s">
        <v>36</v>
      </c>
    </row>
    <row r="782" spans="2:4" x14ac:dyDescent="0.25">
      <c r="D782" s="54" t="s">
        <v>1399</v>
      </c>
    </row>
    <row r="784" spans="2:4" x14ac:dyDescent="0.25">
      <c r="D784" s="47" t="s">
        <v>1359</v>
      </c>
    </row>
    <row r="816" spans="4:10" x14ac:dyDescent="0.25">
      <c r="D816" s="47" t="s">
        <v>317</v>
      </c>
      <c r="J816" s="51" t="s">
        <v>1366</v>
      </c>
    </row>
    <row r="817" spans="4:145" x14ac:dyDescent="0.25">
      <c r="D817" s="47" t="s">
        <v>315</v>
      </c>
      <c r="J817" s="51" t="s">
        <v>1367</v>
      </c>
    </row>
    <row r="818" spans="4:145" x14ac:dyDescent="0.25">
      <c r="D818" s="47" t="s">
        <v>338</v>
      </c>
      <c r="J818" s="51" t="s">
        <v>1368</v>
      </c>
    </row>
    <row r="819" spans="4:145" x14ac:dyDescent="0.25">
      <c r="D819" s="47" t="s">
        <v>339</v>
      </c>
      <c r="J819" s="51" t="s">
        <v>1369</v>
      </c>
    </row>
    <row r="820" spans="4:145" x14ac:dyDescent="0.25">
      <c r="D820" s="47" t="s">
        <v>1377</v>
      </c>
      <c r="J820" s="51" t="s">
        <v>1370</v>
      </c>
    </row>
    <row r="821" spans="4:145" x14ac:dyDescent="0.25">
      <c r="D821" s="47" t="s">
        <v>321</v>
      </c>
      <c r="J821" s="51" t="s">
        <v>1371</v>
      </c>
    </row>
    <row r="822" spans="4:145" x14ac:dyDescent="0.25">
      <c r="D822" s="47" t="s">
        <v>815</v>
      </c>
      <c r="J822" s="51" t="s">
        <v>1372</v>
      </c>
    </row>
    <row r="824" spans="4:145" x14ac:dyDescent="0.25">
      <c r="D824" s="47" t="s">
        <v>317</v>
      </c>
      <c r="J824" s="51" t="s">
        <v>1373</v>
      </c>
    </row>
    <row r="825" spans="4:145" x14ac:dyDescent="0.25">
      <c r="D825" s="47" t="s">
        <v>315</v>
      </c>
      <c r="J825" s="51" t="s">
        <v>1374</v>
      </c>
    </row>
    <row r="826" spans="4:145" x14ac:dyDescent="0.25">
      <c r="D826" s="47" t="s">
        <v>338</v>
      </c>
      <c r="J826" s="51" t="s">
        <v>1375</v>
      </c>
    </row>
    <row r="827" spans="4:145" x14ac:dyDescent="0.25">
      <c r="D827" s="47" t="s">
        <v>339</v>
      </c>
      <c r="J827" s="51" t="s">
        <v>1376</v>
      </c>
    </row>
    <row r="828" spans="4:145" x14ac:dyDescent="0.25">
      <c r="D828" s="47" t="s">
        <v>1377</v>
      </c>
      <c r="J828" s="51" t="s">
        <v>1370</v>
      </c>
    </row>
    <row r="829" spans="4:145" x14ac:dyDescent="0.25">
      <c r="D829" s="47" t="s">
        <v>321</v>
      </c>
      <c r="J829" s="51" t="s">
        <v>1371</v>
      </c>
    </row>
    <row r="830" spans="4:145" x14ac:dyDescent="0.25">
      <c r="D830" s="47" t="s">
        <v>815</v>
      </c>
      <c r="J830" s="51" t="s">
        <v>1372</v>
      </c>
    </row>
    <row r="832" spans="4:145" x14ac:dyDescent="0.25">
      <c r="D832" s="37" t="s">
        <v>357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  <c r="AE832" s="53"/>
      <c r="AF832" s="53"/>
      <c r="AG832" s="53"/>
      <c r="AH832" s="53"/>
      <c r="AI832" s="53"/>
      <c r="AJ832" s="53"/>
      <c r="AK832" s="53"/>
      <c r="AL832" s="53"/>
      <c r="AM832" s="53"/>
      <c r="AN832" s="53"/>
      <c r="AO832" s="53"/>
      <c r="AP832" s="53"/>
      <c r="AQ832" s="53"/>
      <c r="AR832" s="53"/>
      <c r="AS832" s="53"/>
      <c r="AT832" s="53"/>
      <c r="AU832" s="53"/>
      <c r="AV832" s="53"/>
      <c r="AW832" s="53"/>
      <c r="AX832" s="53"/>
      <c r="AY832" s="53"/>
      <c r="AZ832" s="53"/>
      <c r="BA832" s="53"/>
      <c r="BB832" s="53"/>
      <c r="BC832" s="53"/>
      <c r="BD832" s="53"/>
      <c r="BE832" s="53"/>
      <c r="BF832" s="53"/>
      <c r="BG832" s="53"/>
      <c r="BH832" s="53"/>
      <c r="BI832" s="53"/>
      <c r="BJ832" s="53"/>
      <c r="BK832" s="53"/>
      <c r="BL832" s="53"/>
      <c r="BM832" s="53"/>
      <c r="BN832" s="53"/>
      <c r="BO832" s="53"/>
      <c r="BP832" s="53"/>
      <c r="BQ832" s="53"/>
      <c r="BR832" s="53"/>
      <c r="BS832" s="53"/>
      <c r="BT832" s="53"/>
      <c r="BU832" s="53"/>
      <c r="BV832" s="53"/>
      <c r="BW832" s="53"/>
      <c r="BX832" s="53"/>
      <c r="BY832" s="53"/>
      <c r="BZ832" s="53"/>
      <c r="CA832" s="53"/>
      <c r="CB832" s="53"/>
      <c r="CC832" s="53"/>
      <c r="CD832" s="53"/>
      <c r="CE832" s="53"/>
      <c r="CF832" s="53"/>
      <c r="CG832" s="53"/>
      <c r="CH832" s="53"/>
      <c r="CI832" s="53"/>
      <c r="CJ832" s="53"/>
      <c r="CK832" s="53"/>
      <c r="CL832" s="53"/>
      <c r="CM832" s="53"/>
      <c r="CN832" s="53"/>
      <c r="CO832" s="53"/>
      <c r="CP832" s="53"/>
      <c r="CQ832" s="53"/>
      <c r="CR832" s="53"/>
      <c r="CS832" s="53"/>
      <c r="CT832" s="53"/>
      <c r="CU832" s="53"/>
      <c r="CV832" s="53"/>
      <c r="CW832" s="53"/>
      <c r="CX832" s="53"/>
      <c r="CY832" s="53"/>
      <c r="CZ832" s="53"/>
      <c r="DA832" s="53"/>
      <c r="DB832" s="53"/>
      <c r="DC832" s="53"/>
      <c r="DD832" s="53"/>
      <c r="DE832" s="53"/>
      <c r="DF832" s="53"/>
      <c r="DG832" s="53"/>
      <c r="DH832" s="53"/>
      <c r="DI832" s="53"/>
      <c r="DJ832" s="53"/>
      <c r="DK832" s="53"/>
      <c r="DL832" s="53"/>
      <c r="DM832" s="53"/>
      <c r="DN832" s="53"/>
      <c r="DO832" s="53"/>
      <c r="DP832" s="53"/>
      <c r="DQ832" s="53"/>
      <c r="DR832" s="53"/>
      <c r="DS832" s="53"/>
      <c r="DT832" s="53"/>
      <c r="DU832" s="53"/>
      <c r="DV832" s="53"/>
      <c r="DW832" s="53"/>
      <c r="DX832" s="53"/>
      <c r="DY832" s="53"/>
      <c r="DZ832" s="53"/>
      <c r="EA832" s="53"/>
      <c r="EB832" s="53"/>
      <c r="EC832" s="53"/>
      <c r="ED832" s="53"/>
      <c r="EE832" s="53"/>
      <c r="EF832" s="53"/>
      <c r="EG832" s="53"/>
      <c r="EH832" s="53"/>
      <c r="EI832" s="53"/>
      <c r="EJ832" s="53"/>
      <c r="EK832" s="53"/>
      <c r="EL832" s="53"/>
      <c r="EM832" s="53"/>
      <c r="EN832" s="53"/>
      <c r="EO832" s="53"/>
    </row>
    <row r="833" spans="4:145" x14ac:dyDescent="0.25">
      <c r="D833" s="57" t="s">
        <v>322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  <c r="AE833" s="53"/>
      <c r="AF833" s="53"/>
      <c r="AG833" s="53"/>
      <c r="AH833" s="53"/>
      <c r="AI833" s="53"/>
      <c r="AJ833" s="53"/>
      <c r="AK833" s="53"/>
      <c r="AL833" s="53"/>
      <c r="AM833" s="53"/>
      <c r="AN833" s="53"/>
      <c r="AO833" s="53"/>
      <c r="AP833" s="53"/>
      <c r="AQ833" s="53"/>
      <c r="AR833" s="53"/>
      <c r="AS833" s="53"/>
      <c r="AT833" s="53"/>
      <c r="AU833" s="53"/>
      <c r="AV833" s="53"/>
      <c r="AW833" s="53"/>
      <c r="AX833" s="53"/>
      <c r="AY833" s="53"/>
      <c r="AZ833" s="53"/>
      <c r="BA833" s="53"/>
      <c r="BB833" s="53"/>
      <c r="BC833" s="53"/>
      <c r="BD833" s="53"/>
      <c r="BE833" s="53"/>
      <c r="BF833" s="53"/>
      <c r="BG833" s="53"/>
      <c r="BH833" s="53"/>
      <c r="BI833" s="53"/>
      <c r="BJ833" s="53"/>
      <c r="BK833" s="53"/>
      <c r="BL833" s="53"/>
      <c r="BM833" s="53"/>
      <c r="BN833" s="53"/>
      <c r="BO833" s="53"/>
      <c r="BP833" s="53"/>
      <c r="BQ833" s="53"/>
      <c r="BR833" s="53"/>
      <c r="BS833" s="53"/>
      <c r="BT833" s="53"/>
      <c r="BU833" s="53"/>
      <c r="BV833" s="53"/>
      <c r="BW833" s="53"/>
      <c r="BX833" s="53"/>
      <c r="BY833" s="53"/>
      <c r="BZ833" s="53"/>
      <c r="CA833" s="53"/>
      <c r="CB833" s="53"/>
      <c r="CC833" s="53"/>
      <c r="CD833" s="53"/>
      <c r="CE833" s="53"/>
      <c r="CF833" s="53"/>
      <c r="CG833" s="53"/>
      <c r="CH833" s="53"/>
      <c r="CI833" s="53"/>
      <c r="CJ833" s="53"/>
      <c r="CK833" s="53"/>
      <c r="CL833" s="53"/>
      <c r="CM833" s="53"/>
      <c r="CN833" s="53"/>
      <c r="CO833" s="53"/>
      <c r="CP833" s="53"/>
      <c r="CQ833" s="53"/>
      <c r="CR833" s="53"/>
      <c r="CS833" s="53"/>
      <c r="CT833" s="53"/>
      <c r="CU833" s="53"/>
      <c r="CV833" s="53"/>
      <c r="CW833" s="53"/>
      <c r="CX833" s="53"/>
      <c r="CY833" s="53"/>
      <c r="CZ833" s="53"/>
      <c r="DA833" s="53"/>
      <c r="DB833" s="53"/>
      <c r="DC833" s="53"/>
      <c r="DD833" s="53"/>
      <c r="DE833" s="53"/>
      <c r="DF833" s="53"/>
      <c r="DG833" s="53"/>
      <c r="DH833" s="53"/>
      <c r="DI833" s="53"/>
      <c r="DJ833" s="53"/>
      <c r="DK833" s="53"/>
      <c r="DL833" s="53"/>
      <c r="DM833" s="53"/>
      <c r="DN833" s="53"/>
      <c r="DO833" s="53"/>
      <c r="DP833" s="53"/>
      <c r="DQ833" s="53"/>
      <c r="DR833" s="53"/>
      <c r="DS833" s="53"/>
      <c r="DT833" s="53"/>
      <c r="DU833" s="53"/>
      <c r="DV833" s="53"/>
      <c r="DW833" s="53"/>
      <c r="DX833" s="53"/>
      <c r="DY833" s="53"/>
      <c r="DZ833" s="53"/>
      <c r="EA833" s="53"/>
      <c r="EB833" s="53"/>
      <c r="EC833" s="53"/>
      <c r="ED833" s="53"/>
      <c r="EE833" s="53"/>
      <c r="EF833" s="53"/>
      <c r="EG833" s="53"/>
      <c r="EH833" s="53"/>
      <c r="EI833" s="53"/>
      <c r="EJ833" s="53"/>
      <c r="EK833" s="53"/>
      <c r="EL833" s="53"/>
      <c r="EM833" s="53"/>
      <c r="EN833" s="53"/>
      <c r="EO833" s="53"/>
    </row>
    <row r="834" spans="4:145" x14ac:dyDescent="0.25">
      <c r="D834" s="57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  <c r="AE834" s="53"/>
      <c r="AF834" s="53"/>
      <c r="AG834" s="53"/>
      <c r="AH834" s="53"/>
      <c r="AI834" s="53"/>
      <c r="AJ834" s="53"/>
      <c r="AK834" s="53"/>
      <c r="AL834" s="53"/>
      <c r="AM834" s="53"/>
      <c r="AN834" s="53"/>
      <c r="AO834" s="53"/>
      <c r="AP834" s="53"/>
      <c r="AQ834" s="53"/>
      <c r="AR834" s="53"/>
      <c r="AS834" s="53"/>
      <c r="AT834" s="53"/>
      <c r="AU834" s="53"/>
      <c r="AV834" s="53"/>
      <c r="AW834" s="53"/>
      <c r="AX834" s="53"/>
      <c r="AY834" s="53"/>
      <c r="AZ834" s="53"/>
      <c r="BA834" s="53"/>
      <c r="BB834" s="53"/>
      <c r="BC834" s="53"/>
      <c r="BD834" s="53"/>
      <c r="BE834" s="53"/>
      <c r="BF834" s="53"/>
      <c r="BG834" s="53"/>
      <c r="BH834" s="53"/>
      <c r="BI834" s="53"/>
      <c r="BJ834" s="53"/>
      <c r="BK834" s="53"/>
      <c r="BL834" s="53"/>
      <c r="BM834" s="53"/>
      <c r="BN834" s="53"/>
      <c r="BO834" s="53"/>
      <c r="BP834" s="53"/>
      <c r="BQ834" s="53"/>
      <c r="BR834" s="53"/>
      <c r="BS834" s="53"/>
      <c r="BT834" s="53"/>
      <c r="BU834" s="53"/>
      <c r="BV834" s="53"/>
      <c r="BW834" s="53"/>
      <c r="BX834" s="53"/>
      <c r="BY834" s="53"/>
      <c r="BZ834" s="53"/>
      <c r="CA834" s="53"/>
      <c r="CB834" s="53"/>
      <c r="CC834" s="53"/>
      <c r="CD834" s="53"/>
      <c r="CE834" s="53"/>
      <c r="CF834" s="53"/>
      <c r="CG834" s="53"/>
      <c r="CH834" s="53"/>
      <c r="CI834" s="53"/>
      <c r="CJ834" s="53"/>
      <c r="CK834" s="53"/>
      <c r="CL834" s="53"/>
      <c r="CM834" s="53"/>
      <c r="CN834" s="53"/>
      <c r="CO834" s="53"/>
      <c r="CP834" s="53"/>
      <c r="CQ834" s="53"/>
      <c r="CR834" s="53"/>
      <c r="CS834" s="53"/>
      <c r="CT834" s="53"/>
      <c r="CU834" s="53"/>
      <c r="CV834" s="53"/>
      <c r="CW834" s="53"/>
      <c r="CX834" s="53"/>
      <c r="CY834" s="53"/>
      <c r="CZ834" s="53"/>
      <c r="DA834" s="53"/>
      <c r="DB834" s="53"/>
      <c r="DC834" s="53"/>
      <c r="DD834" s="53"/>
      <c r="DE834" s="53"/>
      <c r="DF834" s="53"/>
      <c r="DG834" s="53"/>
      <c r="DH834" s="53"/>
      <c r="DI834" s="53"/>
      <c r="DJ834" s="53"/>
      <c r="DK834" s="53"/>
      <c r="DL834" s="53"/>
      <c r="DM834" s="53"/>
      <c r="DN834" s="53"/>
      <c r="DO834" s="53"/>
      <c r="DP834" s="53"/>
      <c r="DQ834" s="53"/>
      <c r="DR834" s="53"/>
      <c r="DS834" s="53"/>
      <c r="DT834" s="53"/>
      <c r="DU834" s="53"/>
      <c r="DV834" s="53"/>
      <c r="DW834" s="53"/>
      <c r="DX834" s="53"/>
      <c r="DY834" s="53"/>
      <c r="DZ834" s="53"/>
      <c r="EA834" s="53"/>
      <c r="EB834" s="53"/>
      <c r="EC834" s="53"/>
      <c r="ED834" s="53"/>
      <c r="EE834" s="53"/>
      <c r="EF834" s="53"/>
      <c r="EG834" s="53"/>
      <c r="EH834" s="53"/>
      <c r="EI834" s="53"/>
      <c r="EJ834" s="53"/>
      <c r="EK834" s="53"/>
      <c r="EL834" s="53"/>
      <c r="EM834" s="53"/>
      <c r="EN834" s="53"/>
      <c r="EO834" s="53"/>
    </row>
    <row r="835" spans="4:145" x14ac:dyDescent="0.25">
      <c r="D835" s="57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  <c r="AE835" s="53"/>
      <c r="AF835" s="53"/>
      <c r="AG835" s="53"/>
      <c r="AH835" s="53"/>
      <c r="AI835" s="53"/>
      <c r="AJ835" s="53"/>
      <c r="AK835" s="53"/>
      <c r="AL835" s="53"/>
      <c r="AM835" s="53"/>
      <c r="AN835" s="53"/>
      <c r="AO835" s="53"/>
      <c r="AP835" s="53"/>
      <c r="AQ835" s="53"/>
      <c r="AR835" s="53"/>
      <c r="AS835" s="53"/>
      <c r="AT835" s="53"/>
      <c r="AU835" s="53"/>
      <c r="AV835" s="53"/>
      <c r="AW835" s="53"/>
      <c r="AX835" s="53"/>
      <c r="AY835" s="53"/>
      <c r="AZ835" s="53"/>
      <c r="BA835" s="53"/>
      <c r="BB835" s="53"/>
      <c r="BC835" s="53"/>
      <c r="BD835" s="53"/>
      <c r="BE835" s="53"/>
      <c r="BF835" s="53"/>
      <c r="BG835" s="53"/>
      <c r="BH835" s="53"/>
      <c r="BI835" s="53"/>
      <c r="BJ835" s="53"/>
      <c r="BK835" s="53"/>
      <c r="BL835" s="53"/>
      <c r="BM835" s="53"/>
      <c r="BN835" s="53"/>
      <c r="BO835" s="53"/>
      <c r="BP835" s="53"/>
      <c r="BQ835" s="53"/>
      <c r="BR835" s="53"/>
      <c r="BS835" s="53"/>
      <c r="BT835" s="53"/>
      <c r="BU835" s="53"/>
      <c r="BV835" s="53"/>
      <c r="BW835" s="53"/>
      <c r="BX835" s="53"/>
      <c r="BY835" s="53"/>
      <c r="BZ835" s="53"/>
      <c r="CA835" s="53"/>
      <c r="CB835" s="53"/>
      <c r="CC835" s="53"/>
      <c r="CD835" s="53"/>
      <c r="CE835" s="53"/>
      <c r="CF835" s="53"/>
      <c r="CG835" s="53"/>
      <c r="CH835" s="53"/>
      <c r="CI835" s="53"/>
      <c r="CJ835" s="53"/>
      <c r="CK835" s="53"/>
      <c r="CL835" s="53"/>
      <c r="CM835" s="53"/>
      <c r="CN835" s="53"/>
      <c r="CO835" s="53"/>
      <c r="CP835" s="53"/>
      <c r="CQ835" s="53"/>
      <c r="CR835" s="53"/>
      <c r="CS835" s="53"/>
      <c r="CT835" s="53"/>
      <c r="CU835" s="53"/>
      <c r="CV835" s="53"/>
      <c r="CW835" s="53"/>
      <c r="CX835" s="53"/>
      <c r="CY835" s="53"/>
      <c r="CZ835" s="53"/>
      <c r="DA835" s="53"/>
      <c r="DB835" s="53"/>
      <c r="DC835" s="53"/>
      <c r="DD835" s="53"/>
      <c r="DE835" s="53"/>
      <c r="DF835" s="53"/>
      <c r="DG835" s="53"/>
      <c r="DH835" s="53"/>
      <c r="DI835" s="53"/>
      <c r="DJ835" s="53"/>
      <c r="DK835" s="53"/>
      <c r="DL835" s="53"/>
      <c r="DM835" s="53"/>
      <c r="DN835" s="53"/>
      <c r="DO835" s="53"/>
      <c r="DP835" s="53"/>
      <c r="DQ835" s="53"/>
      <c r="DR835" s="53"/>
      <c r="DS835" s="53"/>
      <c r="DT835" s="53"/>
      <c r="DU835" s="53"/>
      <c r="DV835" s="53"/>
      <c r="DW835" s="53"/>
      <c r="DX835" s="53"/>
      <c r="DY835" s="53"/>
      <c r="DZ835" s="53"/>
      <c r="EA835" s="53"/>
      <c r="EB835" s="53"/>
      <c r="EC835" s="53"/>
      <c r="ED835" s="53"/>
      <c r="EE835" s="53"/>
      <c r="EF835" s="53"/>
      <c r="EG835" s="53"/>
      <c r="EH835" s="53"/>
      <c r="EI835" s="53"/>
      <c r="EJ835" s="53"/>
      <c r="EK835" s="53"/>
      <c r="EL835" s="53"/>
      <c r="EM835" s="53"/>
      <c r="EN835" s="53"/>
      <c r="EO835" s="53"/>
    </row>
    <row r="836" spans="4:145" x14ac:dyDescent="0.25">
      <c r="D836" s="57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  <c r="AE836" s="53"/>
      <c r="AF836" s="53"/>
      <c r="AG836" s="53"/>
      <c r="AH836" s="53"/>
      <c r="AI836" s="53"/>
      <c r="AJ836" s="53"/>
      <c r="AK836" s="53"/>
      <c r="AL836" s="53"/>
      <c r="AM836" s="53"/>
      <c r="AN836" s="53"/>
      <c r="AO836" s="53"/>
      <c r="AP836" s="53"/>
      <c r="AQ836" s="53"/>
      <c r="AR836" s="53"/>
      <c r="AS836" s="53"/>
      <c r="AT836" s="53"/>
      <c r="AU836" s="53"/>
      <c r="AV836" s="53"/>
      <c r="AW836" s="53"/>
      <c r="AX836" s="53"/>
      <c r="AY836" s="53"/>
      <c r="AZ836" s="53"/>
      <c r="BA836" s="53"/>
      <c r="BB836" s="53"/>
      <c r="BC836" s="53"/>
      <c r="BD836" s="53"/>
      <c r="BE836" s="53"/>
      <c r="BF836" s="53"/>
      <c r="BG836" s="53"/>
      <c r="BH836" s="53"/>
      <c r="BI836" s="53"/>
      <c r="BJ836" s="53"/>
      <c r="BK836" s="53"/>
      <c r="BL836" s="53"/>
      <c r="BM836" s="53"/>
      <c r="BN836" s="53"/>
      <c r="BO836" s="53"/>
      <c r="BP836" s="53"/>
      <c r="BQ836" s="53"/>
      <c r="BR836" s="53"/>
      <c r="BS836" s="53"/>
      <c r="BT836" s="53"/>
      <c r="BU836" s="53"/>
      <c r="BV836" s="53"/>
      <c r="BW836" s="53"/>
      <c r="BX836" s="53"/>
      <c r="BY836" s="53"/>
      <c r="BZ836" s="53"/>
      <c r="CA836" s="53"/>
      <c r="CB836" s="53"/>
      <c r="CC836" s="53"/>
      <c r="CD836" s="53"/>
      <c r="CE836" s="53"/>
      <c r="CF836" s="53"/>
      <c r="CG836" s="53"/>
      <c r="CH836" s="53"/>
      <c r="CI836" s="53"/>
      <c r="CJ836" s="53"/>
      <c r="CK836" s="53"/>
      <c r="CL836" s="53"/>
      <c r="CM836" s="53"/>
      <c r="CN836" s="53"/>
      <c r="CO836" s="53"/>
      <c r="CP836" s="53"/>
      <c r="CQ836" s="53"/>
      <c r="CR836" s="53"/>
      <c r="CS836" s="53"/>
      <c r="CT836" s="53"/>
      <c r="CU836" s="53"/>
      <c r="CV836" s="53"/>
      <c r="CW836" s="53"/>
      <c r="CX836" s="53"/>
      <c r="CY836" s="53"/>
      <c r="CZ836" s="53"/>
      <c r="DA836" s="53"/>
      <c r="DB836" s="53"/>
      <c r="DC836" s="53"/>
      <c r="DD836" s="53"/>
      <c r="DE836" s="53"/>
      <c r="DF836" s="53"/>
      <c r="DG836" s="53"/>
      <c r="DH836" s="53"/>
      <c r="DI836" s="53"/>
      <c r="DJ836" s="53"/>
      <c r="DK836" s="53"/>
      <c r="DL836" s="53"/>
      <c r="DM836" s="53"/>
      <c r="DN836" s="53"/>
      <c r="DO836" s="53"/>
      <c r="DP836" s="53"/>
      <c r="DQ836" s="53"/>
      <c r="DR836" s="53"/>
      <c r="DS836" s="53"/>
      <c r="DT836" s="53"/>
      <c r="DU836" s="53"/>
      <c r="DV836" s="53"/>
      <c r="DW836" s="53"/>
      <c r="DX836" s="53"/>
      <c r="DY836" s="53"/>
      <c r="DZ836" s="53"/>
      <c r="EA836" s="53"/>
      <c r="EB836" s="53"/>
      <c r="EC836" s="53"/>
      <c r="ED836" s="53"/>
      <c r="EE836" s="53"/>
      <c r="EF836" s="53"/>
      <c r="EG836" s="53"/>
      <c r="EH836" s="53"/>
      <c r="EI836" s="53"/>
      <c r="EJ836" s="53"/>
      <c r="EK836" s="53"/>
      <c r="EL836" s="53"/>
      <c r="EM836" s="53"/>
      <c r="EN836" s="53"/>
      <c r="EO836" s="53"/>
    </row>
    <row r="837" spans="4:145" x14ac:dyDescent="0.25">
      <c r="D837" s="57" t="s">
        <v>261</v>
      </c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  <c r="AE837" s="53"/>
      <c r="AF837" s="53"/>
      <c r="AG837" s="53"/>
      <c r="AH837" s="53"/>
      <c r="AI837" s="53"/>
      <c r="AJ837" s="53"/>
      <c r="AK837" s="53"/>
      <c r="AL837" s="53"/>
      <c r="AM837" s="53"/>
      <c r="AN837" s="53"/>
      <c r="AO837" s="53"/>
      <c r="AP837" s="53"/>
      <c r="AQ837" s="53"/>
      <c r="AR837" s="53"/>
      <c r="AS837" s="53"/>
      <c r="AT837" s="53"/>
      <c r="AU837" s="53"/>
      <c r="AV837" s="53"/>
      <c r="AW837" s="53"/>
      <c r="AX837" s="53"/>
      <c r="AY837" s="53"/>
      <c r="AZ837" s="53"/>
      <c r="BA837" s="53"/>
      <c r="BB837" s="53"/>
      <c r="BC837" s="53"/>
      <c r="BD837" s="53"/>
      <c r="BE837" s="53"/>
      <c r="BF837" s="53"/>
      <c r="BG837" s="53"/>
      <c r="BH837" s="53"/>
      <c r="BI837" s="53"/>
      <c r="BJ837" s="53"/>
      <c r="BK837" s="53"/>
      <c r="BL837" s="53"/>
      <c r="BM837" s="53"/>
      <c r="BN837" s="53"/>
      <c r="BO837" s="53"/>
      <c r="BP837" s="53"/>
      <c r="BQ837" s="53"/>
      <c r="BR837" s="53"/>
      <c r="BS837" s="53"/>
      <c r="BT837" s="53"/>
      <c r="BU837" s="53"/>
      <c r="BV837" s="53"/>
      <c r="BW837" s="53"/>
      <c r="BX837" s="53"/>
      <c r="BY837" s="53"/>
      <c r="BZ837" s="53"/>
      <c r="CA837" s="53"/>
      <c r="CB837" s="53"/>
      <c r="CC837" s="53"/>
      <c r="CD837" s="53"/>
      <c r="CE837" s="53"/>
      <c r="CF837" s="53"/>
      <c r="CG837" s="53"/>
      <c r="CH837" s="53"/>
      <c r="CI837" s="53"/>
      <c r="CJ837" s="53"/>
      <c r="CK837" s="53"/>
      <c r="CL837" s="53"/>
      <c r="CM837" s="53"/>
      <c r="CN837" s="53"/>
      <c r="CO837" s="53"/>
      <c r="CP837" s="53"/>
      <c r="CQ837" s="53"/>
      <c r="CR837" s="53"/>
      <c r="CS837" s="53"/>
      <c r="CT837" s="53"/>
      <c r="CU837" s="53"/>
      <c r="CV837" s="53"/>
      <c r="CW837" s="53"/>
      <c r="CX837" s="53"/>
      <c r="CY837" s="53"/>
      <c r="CZ837" s="53"/>
      <c r="DA837" s="53"/>
      <c r="DB837" s="53"/>
      <c r="DC837" s="53"/>
      <c r="DD837" s="53"/>
      <c r="DE837" s="53"/>
      <c r="DF837" s="53"/>
      <c r="DG837" s="53"/>
      <c r="DH837" s="53"/>
      <c r="DI837" s="53"/>
      <c r="DJ837" s="53"/>
      <c r="DK837" s="53"/>
      <c r="DL837" s="53"/>
      <c r="DM837" s="53"/>
      <c r="DN837" s="53"/>
      <c r="DO837" s="53"/>
      <c r="DP837" s="53"/>
      <c r="DQ837" s="53"/>
      <c r="DR837" s="53"/>
      <c r="DS837" s="53"/>
      <c r="DT837" s="53"/>
      <c r="DU837" s="53"/>
      <c r="DV837" s="53"/>
      <c r="DW837" s="53"/>
      <c r="DX837" s="53"/>
      <c r="DY837" s="53"/>
      <c r="DZ837" s="53"/>
      <c r="EA837" s="53"/>
      <c r="EB837" s="53"/>
      <c r="EC837" s="53"/>
      <c r="ED837" s="53"/>
      <c r="EE837" s="53"/>
      <c r="EF837" s="53"/>
      <c r="EG837" s="53"/>
      <c r="EH837" s="53"/>
      <c r="EI837" s="53"/>
      <c r="EJ837" s="53"/>
      <c r="EK837" s="53"/>
      <c r="EL837" s="53"/>
      <c r="EM837" s="53"/>
      <c r="EN837" s="53"/>
      <c r="EO837" s="53"/>
    </row>
    <row r="838" spans="4:145" x14ac:dyDescent="0.25">
      <c r="D838" s="57" t="s">
        <v>1388</v>
      </c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  <c r="AE838" s="53"/>
      <c r="AF838" s="53"/>
      <c r="AG838" s="53"/>
      <c r="AH838" s="53"/>
      <c r="AI838" s="53"/>
      <c r="AJ838" s="53"/>
      <c r="AK838" s="53"/>
      <c r="AL838" s="53"/>
      <c r="AM838" s="53"/>
      <c r="AN838" s="53"/>
      <c r="AO838" s="53"/>
      <c r="AP838" s="53"/>
      <c r="AQ838" s="53"/>
      <c r="AR838" s="53"/>
      <c r="AS838" s="53"/>
      <c r="AT838" s="53"/>
      <c r="AU838" s="53"/>
      <c r="AV838" s="53"/>
      <c r="AW838" s="53"/>
      <c r="AX838" s="53"/>
      <c r="AY838" s="53"/>
      <c r="AZ838" s="53"/>
      <c r="BA838" s="53"/>
      <c r="BB838" s="53"/>
      <c r="BC838" s="53"/>
      <c r="BD838" s="53"/>
      <c r="BE838" s="53"/>
      <c r="BF838" s="53"/>
      <c r="BG838" s="53"/>
      <c r="BH838" s="53"/>
      <c r="BI838" s="53"/>
      <c r="BJ838" s="53"/>
      <c r="BK838" s="53"/>
      <c r="BL838" s="53"/>
      <c r="BM838" s="53"/>
      <c r="BN838" s="53"/>
      <c r="BO838" s="53"/>
      <c r="BP838" s="53"/>
      <c r="BQ838" s="53"/>
      <c r="BR838" s="53"/>
      <c r="BS838" s="53"/>
      <c r="BT838" s="53"/>
      <c r="BU838" s="53"/>
      <c r="BV838" s="53"/>
      <c r="BW838" s="53"/>
      <c r="BX838" s="53"/>
      <c r="BY838" s="53"/>
      <c r="BZ838" s="53"/>
      <c r="CA838" s="53"/>
      <c r="CB838" s="53"/>
      <c r="CC838" s="53"/>
      <c r="CD838" s="53"/>
      <c r="CE838" s="53"/>
      <c r="CF838" s="53"/>
      <c r="CG838" s="53"/>
      <c r="CH838" s="53"/>
      <c r="CI838" s="53"/>
      <c r="CJ838" s="53"/>
      <c r="CK838" s="53"/>
      <c r="CL838" s="53"/>
      <c r="CM838" s="53"/>
      <c r="CN838" s="53"/>
      <c r="CO838" s="53"/>
      <c r="CP838" s="53"/>
      <c r="CQ838" s="53"/>
      <c r="CR838" s="53"/>
      <c r="CS838" s="53"/>
      <c r="CT838" s="53"/>
      <c r="CU838" s="53"/>
      <c r="CV838" s="53"/>
      <c r="CW838" s="53"/>
      <c r="CX838" s="53"/>
      <c r="CY838" s="53"/>
      <c r="CZ838" s="53"/>
      <c r="DA838" s="53"/>
      <c r="DB838" s="53"/>
      <c r="DC838" s="53"/>
      <c r="DD838" s="53"/>
      <c r="DE838" s="53"/>
      <c r="DF838" s="53"/>
      <c r="DG838" s="53"/>
      <c r="DH838" s="53"/>
      <c r="DI838" s="53"/>
      <c r="DJ838" s="53"/>
      <c r="DK838" s="53"/>
      <c r="DL838" s="53"/>
      <c r="DM838" s="53"/>
      <c r="DN838" s="53"/>
      <c r="DO838" s="53"/>
      <c r="DP838" s="53"/>
      <c r="DQ838" s="53"/>
      <c r="DR838" s="53"/>
      <c r="DS838" s="53"/>
      <c r="DT838" s="53"/>
      <c r="DU838" s="53"/>
      <c r="DV838" s="53"/>
      <c r="DW838" s="53"/>
      <c r="DX838" s="53"/>
      <c r="DY838" s="53"/>
      <c r="DZ838" s="53"/>
      <c r="EA838" s="53"/>
      <c r="EB838" s="53"/>
      <c r="EC838" s="53"/>
      <c r="ED838" s="53"/>
      <c r="EE838" s="53"/>
      <c r="EF838" s="53"/>
      <c r="EG838" s="53"/>
      <c r="EH838" s="53"/>
      <c r="EI838" s="53"/>
      <c r="EJ838" s="53"/>
      <c r="EK838" s="53"/>
      <c r="EL838" s="53"/>
      <c r="EM838" s="53"/>
      <c r="EN838" s="53"/>
      <c r="EO838" s="53"/>
    </row>
    <row r="839" spans="4:145" x14ac:dyDescent="0.25">
      <c r="D839" s="57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  <c r="AE839" s="53"/>
      <c r="AF839" s="53"/>
      <c r="AG839" s="53"/>
      <c r="AH839" s="53"/>
      <c r="AI839" s="53"/>
      <c r="AJ839" s="53"/>
      <c r="AK839" s="53"/>
      <c r="AL839" s="53"/>
      <c r="AM839" s="53"/>
      <c r="AN839" s="53"/>
      <c r="AO839" s="53"/>
      <c r="AP839" s="53"/>
      <c r="AQ839" s="53"/>
      <c r="AR839" s="53"/>
      <c r="AS839" s="53"/>
      <c r="AT839" s="53"/>
      <c r="AU839" s="53"/>
      <c r="AV839" s="53"/>
      <c r="AW839" s="53"/>
      <c r="AX839" s="53"/>
      <c r="AY839" s="53"/>
      <c r="AZ839" s="53"/>
      <c r="BA839" s="53"/>
      <c r="BB839" s="53"/>
      <c r="BC839" s="53"/>
      <c r="BD839" s="53"/>
      <c r="BE839" s="53"/>
      <c r="BF839" s="53"/>
      <c r="BG839" s="53"/>
      <c r="BH839" s="53"/>
      <c r="BI839" s="53"/>
      <c r="BJ839" s="53"/>
      <c r="BK839" s="53"/>
      <c r="BL839" s="53"/>
      <c r="BM839" s="53"/>
      <c r="BN839" s="53"/>
      <c r="BO839" s="53"/>
      <c r="BP839" s="53"/>
      <c r="BQ839" s="53"/>
      <c r="BR839" s="53"/>
      <c r="BS839" s="53"/>
      <c r="BT839" s="53"/>
      <c r="BU839" s="53"/>
      <c r="BV839" s="53"/>
      <c r="BW839" s="53"/>
      <c r="BX839" s="53"/>
      <c r="BY839" s="53"/>
      <c r="BZ839" s="53"/>
      <c r="CA839" s="53"/>
      <c r="CB839" s="53"/>
      <c r="CC839" s="53"/>
      <c r="CD839" s="53"/>
      <c r="CE839" s="53"/>
      <c r="CF839" s="53"/>
      <c r="CG839" s="53"/>
      <c r="CH839" s="53"/>
      <c r="CI839" s="53"/>
      <c r="CJ839" s="53"/>
      <c r="CK839" s="53"/>
      <c r="CL839" s="53"/>
      <c r="CM839" s="53"/>
      <c r="CN839" s="53"/>
      <c r="CO839" s="53"/>
      <c r="CP839" s="53"/>
      <c r="CQ839" s="53"/>
      <c r="CR839" s="53"/>
      <c r="CS839" s="53"/>
      <c r="CT839" s="53"/>
      <c r="CU839" s="53"/>
      <c r="CV839" s="53"/>
      <c r="CW839" s="53"/>
      <c r="CX839" s="53"/>
      <c r="CY839" s="53"/>
      <c r="CZ839" s="53"/>
      <c r="DA839" s="53"/>
      <c r="DB839" s="53"/>
      <c r="DC839" s="53"/>
      <c r="DD839" s="53"/>
      <c r="DE839" s="53"/>
      <c r="DF839" s="53"/>
      <c r="DG839" s="53"/>
      <c r="DH839" s="53"/>
      <c r="DI839" s="53"/>
      <c r="DJ839" s="53"/>
      <c r="DK839" s="53"/>
      <c r="DL839" s="53"/>
      <c r="DM839" s="53"/>
      <c r="DN839" s="53"/>
      <c r="DO839" s="53"/>
      <c r="DP839" s="53"/>
      <c r="DQ839" s="53"/>
      <c r="DR839" s="53"/>
      <c r="DS839" s="53"/>
      <c r="DT839" s="53"/>
      <c r="DU839" s="53"/>
      <c r="DV839" s="53"/>
      <c r="DW839" s="53"/>
      <c r="DX839" s="53"/>
      <c r="DY839" s="53"/>
      <c r="DZ839" s="53"/>
      <c r="EA839" s="53"/>
      <c r="EB839" s="53"/>
      <c r="EC839" s="53"/>
      <c r="ED839" s="53"/>
      <c r="EE839" s="53"/>
      <c r="EF839" s="53"/>
      <c r="EG839" s="53"/>
      <c r="EH839" s="53"/>
      <c r="EI839" s="53"/>
      <c r="EJ839" s="53"/>
      <c r="EK839" s="53"/>
      <c r="EL839" s="53"/>
      <c r="EM839" s="53"/>
      <c r="EN839" s="53"/>
      <c r="EO839" s="53"/>
    </row>
    <row r="840" spans="4:145" x14ac:dyDescent="0.25">
      <c r="D840" s="57" t="s">
        <v>318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  <c r="AE840" s="53"/>
      <c r="AF840" s="53"/>
      <c r="AG840" s="53"/>
      <c r="AH840" s="53"/>
      <c r="AI840" s="53"/>
      <c r="AJ840" s="53"/>
      <c r="AK840" s="53"/>
      <c r="AL840" s="53"/>
      <c r="AM840" s="53"/>
      <c r="AN840" s="53"/>
      <c r="AO840" s="53"/>
      <c r="AP840" s="53"/>
      <c r="AQ840" s="53"/>
      <c r="AR840" s="53"/>
      <c r="AS840" s="53"/>
      <c r="AT840" s="53"/>
      <c r="AU840" s="53"/>
      <c r="AV840" s="53"/>
      <c r="AW840" s="53"/>
      <c r="AX840" s="53"/>
      <c r="AY840" s="53"/>
      <c r="AZ840" s="53"/>
      <c r="BA840" s="53"/>
      <c r="BB840" s="53"/>
      <c r="BC840" s="53"/>
      <c r="BD840" s="53"/>
      <c r="BE840" s="53"/>
      <c r="BF840" s="53"/>
      <c r="BG840" s="53"/>
      <c r="BH840" s="53"/>
      <c r="BI840" s="53"/>
      <c r="BJ840" s="53"/>
      <c r="BK840" s="53"/>
      <c r="BL840" s="53"/>
      <c r="BM840" s="53"/>
      <c r="BN840" s="53"/>
      <c r="BO840" s="53"/>
      <c r="BP840" s="53"/>
      <c r="BQ840" s="53"/>
      <c r="BR840" s="53"/>
      <c r="BS840" s="53"/>
      <c r="BT840" s="53"/>
      <c r="BU840" s="53"/>
      <c r="BV840" s="53"/>
      <c r="BW840" s="53"/>
      <c r="BX840" s="53"/>
      <c r="BY840" s="53"/>
      <c r="BZ840" s="53"/>
      <c r="CA840" s="53"/>
      <c r="CB840" s="53"/>
      <c r="CC840" s="53"/>
      <c r="CD840" s="53"/>
      <c r="CE840" s="53"/>
      <c r="CF840" s="53"/>
      <c r="CG840" s="53"/>
      <c r="CH840" s="53"/>
      <c r="CI840" s="53"/>
      <c r="CJ840" s="53"/>
      <c r="CK840" s="53"/>
      <c r="CL840" s="53"/>
      <c r="CM840" s="53"/>
      <c r="CN840" s="53"/>
      <c r="CO840" s="53"/>
      <c r="CP840" s="53"/>
      <c r="CQ840" s="53"/>
      <c r="CR840" s="53"/>
      <c r="CS840" s="53"/>
      <c r="CT840" s="53"/>
      <c r="CU840" s="53"/>
      <c r="CV840" s="53"/>
      <c r="CW840" s="53"/>
      <c r="CX840" s="53"/>
      <c r="CY840" s="53"/>
      <c r="CZ840" s="53"/>
      <c r="DA840" s="53"/>
      <c r="DB840" s="53"/>
      <c r="DC840" s="53"/>
      <c r="DD840" s="53"/>
      <c r="DE840" s="53"/>
      <c r="DF840" s="53"/>
      <c r="DG840" s="53"/>
      <c r="DH840" s="53"/>
      <c r="DI840" s="53"/>
      <c r="DJ840" s="53"/>
      <c r="DK840" s="53"/>
      <c r="DL840" s="53"/>
      <c r="DM840" s="53"/>
      <c r="DN840" s="53"/>
      <c r="DO840" s="53"/>
      <c r="DP840" s="53"/>
      <c r="DQ840" s="53"/>
      <c r="DR840" s="53"/>
      <c r="DS840" s="53"/>
      <c r="DT840" s="53"/>
      <c r="DU840" s="53"/>
      <c r="DV840" s="53"/>
      <c r="DW840" s="53"/>
      <c r="DX840" s="53"/>
      <c r="DY840" s="53"/>
      <c r="DZ840" s="53"/>
      <c r="EA840" s="53"/>
      <c r="EB840" s="53"/>
      <c r="EC840" s="53"/>
      <c r="ED840" s="53"/>
      <c r="EE840" s="53"/>
      <c r="EF840" s="53"/>
      <c r="EG840" s="53"/>
      <c r="EH840" s="53"/>
      <c r="EI840" s="53"/>
      <c r="EJ840" s="53"/>
      <c r="EK840" s="53"/>
      <c r="EL840" s="53"/>
      <c r="EM840" s="53"/>
      <c r="EN840" s="53"/>
      <c r="EO840" s="53"/>
    </row>
    <row r="841" spans="4:145" x14ac:dyDescent="0.25">
      <c r="D841" s="57" t="s">
        <v>1378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  <c r="AE841" s="53"/>
      <c r="AF841" s="53"/>
      <c r="AG841" s="53"/>
      <c r="AH841" s="53"/>
      <c r="AI841" s="53"/>
      <c r="AJ841" s="53"/>
      <c r="AK841" s="53"/>
      <c r="AL841" s="53"/>
      <c r="AM841" s="53"/>
      <c r="AN841" s="53"/>
      <c r="AO841" s="53"/>
      <c r="AP841" s="53"/>
      <c r="AQ841" s="53"/>
      <c r="AR841" s="53"/>
      <c r="AS841" s="53"/>
      <c r="AT841" s="53"/>
      <c r="AU841" s="53"/>
      <c r="AV841" s="53"/>
      <c r="AW841" s="53"/>
      <c r="AX841" s="53"/>
      <c r="AY841" s="53"/>
      <c r="AZ841" s="53"/>
      <c r="BA841" s="53"/>
      <c r="BB841" s="53"/>
      <c r="BC841" s="53"/>
      <c r="BD841" s="53"/>
      <c r="BE841" s="53"/>
      <c r="BF841" s="53"/>
      <c r="BG841" s="53"/>
      <c r="BH841" s="53"/>
      <c r="BI841" s="53"/>
      <c r="BJ841" s="53"/>
      <c r="BK841" s="53"/>
      <c r="BL841" s="53"/>
      <c r="BM841" s="53"/>
      <c r="BN841" s="53"/>
      <c r="BO841" s="53"/>
      <c r="BP841" s="53"/>
      <c r="BQ841" s="53"/>
      <c r="BR841" s="53"/>
      <c r="BS841" s="53"/>
      <c r="BT841" s="53"/>
      <c r="BU841" s="53"/>
      <c r="BV841" s="53"/>
      <c r="BW841" s="53"/>
      <c r="BX841" s="53"/>
      <c r="BY841" s="53"/>
      <c r="BZ841" s="53"/>
      <c r="CA841" s="53"/>
      <c r="CB841" s="53"/>
      <c r="CC841" s="53"/>
      <c r="CD841" s="53"/>
      <c r="CE841" s="53"/>
      <c r="CF841" s="53"/>
      <c r="CG841" s="53"/>
      <c r="CH841" s="53"/>
      <c r="CI841" s="53"/>
      <c r="CJ841" s="53"/>
      <c r="CK841" s="53"/>
      <c r="CL841" s="53"/>
      <c r="CM841" s="53"/>
      <c r="CN841" s="53"/>
      <c r="CO841" s="53"/>
      <c r="CP841" s="53"/>
      <c r="CQ841" s="53"/>
      <c r="CR841" s="53"/>
      <c r="CS841" s="53"/>
      <c r="CT841" s="53"/>
      <c r="CU841" s="53"/>
      <c r="CV841" s="53"/>
      <c r="CW841" s="53"/>
      <c r="CX841" s="53"/>
      <c r="CY841" s="53"/>
      <c r="CZ841" s="53"/>
      <c r="DA841" s="53"/>
      <c r="DB841" s="53"/>
      <c r="DC841" s="53"/>
      <c r="DD841" s="53"/>
      <c r="DE841" s="53"/>
      <c r="DF841" s="53"/>
      <c r="DG841" s="53"/>
      <c r="DH841" s="53"/>
      <c r="DI841" s="53"/>
      <c r="DJ841" s="53"/>
      <c r="DK841" s="53"/>
      <c r="DL841" s="53"/>
      <c r="DM841" s="53"/>
      <c r="DN841" s="53"/>
      <c r="DO841" s="53"/>
      <c r="DP841" s="53"/>
      <c r="DQ841" s="53"/>
      <c r="DR841" s="53"/>
      <c r="DS841" s="53"/>
      <c r="DT841" s="53"/>
      <c r="DU841" s="53"/>
      <c r="DV841" s="53"/>
      <c r="DW841" s="53"/>
      <c r="DX841" s="53"/>
      <c r="DY841" s="53"/>
      <c r="DZ841" s="53"/>
      <c r="EA841" s="53"/>
      <c r="EB841" s="53"/>
      <c r="EC841" s="53"/>
      <c r="ED841" s="53"/>
      <c r="EE841" s="53"/>
      <c r="EF841" s="53"/>
      <c r="EG841" s="53"/>
      <c r="EH841" s="53"/>
      <c r="EI841" s="53"/>
      <c r="EJ841" s="53"/>
      <c r="EK841" s="53"/>
      <c r="EL841" s="53"/>
      <c r="EM841" s="53"/>
      <c r="EN841" s="53"/>
      <c r="EO841" s="53"/>
    </row>
    <row r="842" spans="4:145" x14ac:dyDescent="0.25">
      <c r="D842" s="57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  <c r="AE842" s="53"/>
      <c r="AF842" s="53"/>
      <c r="AG842" s="53"/>
      <c r="AH842" s="53"/>
      <c r="AI842" s="53"/>
      <c r="AJ842" s="53"/>
      <c r="AK842" s="53"/>
      <c r="AL842" s="53"/>
      <c r="AM842" s="53"/>
      <c r="AN842" s="53"/>
      <c r="AO842" s="53"/>
      <c r="AP842" s="53"/>
      <c r="AQ842" s="53"/>
      <c r="AR842" s="53"/>
      <c r="AS842" s="53"/>
      <c r="AT842" s="53"/>
      <c r="AU842" s="53"/>
      <c r="AV842" s="53"/>
      <c r="AW842" s="53"/>
      <c r="AX842" s="53"/>
      <c r="AY842" s="53"/>
      <c r="AZ842" s="53"/>
      <c r="BA842" s="53"/>
      <c r="BB842" s="53"/>
      <c r="BC842" s="53"/>
      <c r="BD842" s="53"/>
      <c r="BE842" s="53"/>
      <c r="BF842" s="53"/>
      <c r="BG842" s="53"/>
      <c r="BH842" s="53"/>
      <c r="BI842" s="53"/>
      <c r="BJ842" s="53"/>
      <c r="BK842" s="53"/>
      <c r="BL842" s="53"/>
      <c r="BM842" s="53"/>
      <c r="BN842" s="53"/>
      <c r="BO842" s="53"/>
      <c r="BP842" s="53"/>
      <c r="BQ842" s="53"/>
      <c r="BR842" s="53"/>
      <c r="BS842" s="53"/>
      <c r="BT842" s="53"/>
      <c r="BU842" s="53"/>
      <c r="BV842" s="53"/>
      <c r="BW842" s="53"/>
      <c r="BX842" s="53"/>
      <c r="BY842" s="53"/>
      <c r="BZ842" s="53"/>
      <c r="CA842" s="53"/>
      <c r="CB842" s="53"/>
      <c r="CC842" s="53"/>
      <c r="CD842" s="53"/>
      <c r="CE842" s="53"/>
      <c r="CF842" s="53"/>
      <c r="CG842" s="53"/>
      <c r="CH842" s="53"/>
      <c r="CI842" s="53"/>
      <c r="CJ842" s="53"/>
      <c r="CK842" s="53"/>
      <c r="CL842" s="53"/>
      <c r="CM842" s="53"/>
      <c r="CN842" s="53"/>
      <c r="CO842" s="53"/>
      <c r="CP842" s="53"/>
      <c r="CQ842" s="53"/>
      <c r="CR842" s="53"/>
      <c r="CS842" s="53"/>
      <c r="CT842" s="53"/>
      <c r="CU842" s="53"/>
      <c r="CV842" s="53"/>
      <c r="CW842" s="53"/>
      <c r="CX842" s="53"/>
      <c r="CY842" s="53"/>
      <c r="CZ842" s="53"/>
      <c r="DA842" s="53"/>
      <c r="DB842" s="53"/>
      <c r="DC842" s="53"/>
      <c r="DD842" s="53"/>
      <c r="DE842" s="53"/>
      <c r="DF842" s="53"/>
      <c r="DG842" s="53"/>
      <c r="DH842" s="53"/>
      <c r="DI842" s="53"/>
      <c r="DJ842" s="53"/>
      <c r="DK842" s="53"/>
      <c r="DL842" s="53"/>
      <c r="DM842" s="53"/>
      <c r="DN842" s="53"/>
      <c r="DO842" s="53"/>
      <c r="DP842" s="53"/>
      <c r="DQ842" s="53"/>
      <c r="DR842" s="53"/>
      <c r="DS842" s="53"/>
      <c r="DT842" s="53"/>
      <c r="DU842" s="53"/>
      <c r="DV842" s="53"/>
      <c r="DW842" s="53"/>
      <c r="DX842" s="53"/>
      <c r="DY842" s="53"/>
      <c r="DZ842" s="53"/>
      <c r="EA842" s="53"/>
      <c r="EB842" s="53"/>
      <c r="EC842" s="53"/>
      <c r="ED842" s="53"/>
      <c r="EE842" s="53"/>
      <c r="EF842" s="53"/>
      <c r="EG842" s="53"/>
      <c r="EH842" s="53"/>
      <c r="EI842" s="53"/>
      <c r="EJ842" s="53"/>
      <c r="EK842" s="53"/>
      <c r="EL842" s="53"/>
      <c r="EM842" s="53"/>
      <c r="EN842" s="53"/>
      <c r="EO842" s="53"/>
    </row>
    <row r="843" spans="4:145" x14ac:dyDescent="0.25">
      <c r="D843" s="57" t="s">
        <v>262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3"/>
      <c r="AN843" s="53"/>
      <c r="AO843" s="53"/>
      <c r="AP843" s="53"/>
      <c r="AQ843" s="53"/>
      <c r="AR843" s="53"/>
      <c r="AS843" s="53"/>
      <c r="AT843" s="53"/>
      <c r="AU843" s="53"/>
      <c r="AV843" s="53"/>
      <c r="AW843" s="53"/>
      <c r="AX843" s="53"/>
      <c r="AY843" s="53"/>
      <c r="AZ843" s="53"/>
      <c r="BA843" s="53"/>
      <c r="BB843" s="53"/>
      <c r="BC843" s="53"/>
      <c r="BD843" s="53"/>
      <c r="BE843" s="53"/>
      <c r="BF843" s="53"/>
      <c r="BG843" s="53"/>
      <c r="BH843" s="53"/>
      <c r="BI843" s="53"/>
      <c r="BJ843" s="53"/>
      <c r="BK843" s="53"/>
      <c r="BL843" s="53"/>
      <c r="BM843" s="53"/>
      <c r="BN843" s="53"/>
      <c r="BO843" s="53"/>
      <c r="BP843" s="53"/>
      <c r="BQ843" s="53"/>
      <c r="BR843" s="53"/>
      <c r="BS843" s="53"/>
      <c r="BT843" s="53"/>
      <c r="BU843" s="53"/>
      <c r="BV843" s="53"/>
      <c r="BW843" s="53"/>
      <c r="BX843" s="53"/>
      <c r="BY843" s="53"/>
      <c r="BZ843" s="53"/>
      <c r="CA843" s="53"/>
      <c r="CB843" s="53"/>
      <c r="CC843" s="53"/>
      <c r="CD843" s="53"/>
      <c r="CE843" s="53"/>
      <c r="CF843" s="53"/>
      <c r="CG843" s="53"/>
      <c r="CH843" s="53"/>
      <c r="CI843" s="53"/>
      <c r="CJ843" s="53"/>
      <c r="CK843" s="53"/>
      <c r="CL843" s="53"/>
      <c r="CM843" s="53"/>
      <c r="CN843" s="53"/>
      <c r="CO843" s="53"/>
      <c r="CP843" s="53"/>
      <c r="CQ843" s="53"/>
      <c r="CR843" s="53"/>
      <c r="CS843" s="53"/>
      <c r="CT843" s="53"/>
      <c r="CU843" s="53"/>
      <c r="CV843" s="53"/>
      <c r="CW843" s="53"/>
      <c r="CX843" s="53"/>
      <c r="CY843" s="53"/>
      <c r="CZ843" s="53"/>
      <c r="DA843" s="53"/>
      <c r="DB843" s="53"/>
      <c r="DC843" s="53"/>
      <c r="DD843" s="53"/>
      <c r="DE843" s="53"/>
      <c r="DF843" s="53"/>
      <c r="DG843" s="53"/>
      <c r="DH843" s="53"/>
      <c r="DI843" s="53"/>
      <c r="DJ843" s="53"/>
      <c r="DK843" s="53"/>
      <c r="DL843" s="53"/>
      <c r="DM843" s="53"/>
      <c r="DN843" s="53"/>
      <c r="DO843" s="53"/>
      <c r="DP843" s="53"/>
      <c r="DQ843" s="53"/>
      <c r="DR843" s="53"/>
      <c r="DS843" s="53"/>
      <c r="DT843" s="53"/>
      <c r="DU843" s="53"/>
      <c r="DV843" s="53"/>
      <c r="DW843" s="53"/>
      <c r="DX843" s="53"/>
      <c r="DY843" s="53"/>
      <c r="DZ843" s="53"/>
      <c r="EA843" s="53"/>
      <c r="EB843" s="53"/>
      <c r="EC843" s="53"/>
      <c r="ED843" s="53"/>
      <c r="EE843" s="53"/>
      <c r="EF843" s="53"/>
      <c r="EG843" s="53"/>
      <c r="EH843" s="53"/>
      <c r="EI843" s="53"/>
      <c r="EJ843" s="53"/>
      <c r="EK843" s="53"/>
      <c r="EL843" s="53"/>
      <c r="EM843" s="53"/>
      <c r="EN843" s="53"/>
      <c r="EO843" s="53"/>
    </row>
    <row r="844" spans="4:145" x14ac:dyDescent="0.25">
      <c r="D844" s="57" t="s">
        <v>1392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  <c r="AE844" s="53"/>
      <c r="AF844" s="53"/>
      <c r="AG844" s="53"/>
      <c r="AH844" s="53"/>
      <c r="AI844" s="53"/>
      <c r="AJ844" s="53"/>
      <c r="AK844" s="53"/>
      <c r="AL844" s="53"/>
      <c r="AM844" s="53"/>
      <c r="AN844" s="53"/>
      <c r="AO844" s="53"/>
      <c r="AP844" s="53"/>
      <c r="AQ844" s="53"/>
      <c r="AR844" s="53"/>
      <c r="AS844" s="53"/>
      <c r="AT844" s="53"/>
      <c r="AU844" s="53"/>
      <c r="AV844" s="53"/>
      <c r="AW844" s="53"/>
      <c r="AX844" s="53"/>
      <c r="AY844" s="53"/>
      <c r="AZ844" s="53"/>
      <c r="BA844" s="53"/>
      <c r="BB844" s="53"/>
      <c r="BC844" s="53"/>
      <c r="BD844" s="53"/>
      <c r="BE844" s="53"/>
      <c r="BF844" s="53"/>
      <c r="BG844" s="53"/>
      <c r="BH844" s="53"/>
      <c r="BI844" s="53"/>
      <c r="BJ844" s="53"/>
      <c r="BK844" s="53"/>
      <c r="BL844" s="53"/>
      <c r="BM844" s="53"/>
      <c r="BN844" s="53"/>
      <c r="BO844" s="53"/>
      <c r="BP844" s="53"/>
      <c r="BQ844" s="53"/>
      <c r="BR844" s="53"/>
      <c r="BS844" s="53"/>
      <c r="BT844" s="53"/>
      <c r="BU844" s="53"/>
      <c r="BV844" s="53"/>
      <c r="BW844" s="53"/>
      <c r="BX844" s="53"/>
      <c r="BY844" s="53"/>
      <c r="BZ844" s="53"/>
      <c r="CA844" s="53"/>
      <c r="CB844" s="53"/>
      <c r="CC844" s="53"/>
      <c r="CD844" s="53"/>
      <c r="CE844" s="53"/>
      <c r="CF844" s="53"/>
      <c r="CG844" s="53"/>
      <c r="CH844" s="53"/>
      <c r="CI844" s="53"/>
      <c r="CJ844" s="53"/>
      <c r="CK844" s="53"/>
      <c r="CL844" s="53"/>
      <c r="CM844" s="53"/>
      <c r="CN844" s="53"/>
      <c r="CO844" s="53"/>
      <c r="CP844" s="53"/>
      <c r="CQ844" s="53"/>
      <c r="CR844" s="53"/>
      <c r="CS844" s="53"/>
      <c r="CT844" s="53"/>
      <c r="CU844" s="53"/>
      <c r="CV844" s="53"/>
      <c r="CW844" s="53"/>
      <c r="CX844" s="53"/>
      <c r="CY844" s="53"/>
      <c r="CZ844" s="53"/>
      <c r="DA844" s="53"/>
      <c r="DB844" s="53"/>
      <c r="DC844" s="53"/>
      <c r="DD844" s="53"/>
      <c r="DE844" s="53"/>
      <c r="DF844" s="53"/>
      <c r="DG844" s="53"/>
      <c r="DH844" s="53"/>
      <c r="DI844" s="53"/>
      <c r="DJ844" s="53"/>
      <c r="DK844" s="53"/>
      <c r="DL844" s="53"/>
      <c r="DM844" s="53"/>
      <c r="DN844" s="53"/>
      <c r="DO844" s="53"/>
      <c r="DP844" s="53"/>
      <c r="DQ844" s="53"/>
      <c r="DR844" s="53"/>
      <c r="DS844" s="53"/>
      <c r="DT844" s="53"/>
      <c r="DU844" s="53"/>
      <c r="DV844" s="53"/>
      <c r="DW844" s="53"/>
      <c r="DX844" s="53"/>
      <c r="DY844" s="53"/>
      <c r="DZ844" s="53"/>
      <c r="EA844" s="53"/>
      <c r="EB844" s="53"/>
      <c r="EC844" s="53"/>
      <c r="ED844" s="53"/>
      <c r="EE844" s="53"/>
      <c r="EF844" s="53"/>
      <c r="EG844" s="53"/>
      <c r="EH844" s="53"/>
      <c r="EI844" s="53"/>
      <c r="EJ844" s="53"/>
      <c r="EK844" s="53"/>
      <c r="EL844" s="53"/>
      <c r="EM844" s="53"/>
      <c r="EN844" s="53"/>
      <c r="EO844" s="53"/>
    </row>
    <row r="845" spans="4:145" x14ac:dyDescent="0.25">
      <c r="D845" s="57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  <c r="AE845" s="53"/>
      <c r="AF845" s="53"/>
      <c r="AG845" s="53"/>
      <c r="AH845" s="53"/>
      <c r="AI845" s="53"/>
      <c r="AJ845" s="53"/>
      <c r="AK845" s="53"/>
      <c r="AL845" s="53"/>
      <c r="AM845" s="53"/>
      <c r="AN845" s="53"/>
      <c r="AO845" s="53"/>
      <c r="AP845" s="53"/>
      <c r="AQ845" s="53"/>
      <c r="AR845" s="53"/>
      <c r="AS845" s="53"/>
      <c r="AT845" s="53"/>
      <c r="AU845" s="53"/>
      <c r="AV845" s="53"/>
      <c r="AW845" s="53"/>
      <c r="AX845" s="53"/>
      <c r="AY845" s="53"/>
      <c r="AZ845" s="53"/>
      <c r="BA845" s="53"/>
      <c r="BB845" s="53"/>
      <c r="BC845" s="53"/>
      <c r="BD845" s="53"/>
      <c r="BE845" s="53"/>
      <c r="BF845" s="53"/>
      <c r="BG845" s="53"/>
      <c r="BH845" s="53"/>
      <c r="BI845" s="53"/>
      <c r="BJ845" s="53"/>
      <c r="BK845" s="53"/>
      <c r="BL845" s="53"/>
      <c r="BM845" s="53"/>
      <c r="BN845" s="53"/>
      <c r="BO845" s="53"/>
      <c r="BP845" s="53"/>
      <c r="BQ845" s="53"/>
      <c r="BR845" s="53"/>
      <c r="BS845" s="53"/>
      <c r="BT845" s="53"/>
      <c r="BU845" s="53"/>
      <c r="BV845" s="53"/>
      <c r="BW845" s="53"/>
      <c r="BX845" s="53"/>
      <c r="BY845" s="53"/>
      <c r="BZ845" s="53"/>
      <c r="CA845" s="53"/>
      <c r="CB845" s="53"/>
      <c r="CC845" s="53"/>
      <c r="CD845" s="53"/>
      <c r="CE845" s="53"/>
      <c r="CF845" s="53"/>
      <c r="CG845" s="53"/>
      <c r="CH845" s="53"/>
      <c r="CI845" s="53"/>
      <c r="CJ845" s="53"/>
      <c r="CK845" s="53"/>
      <c r="CL845" s="53"/>
      <c r="CM845" s="53"/>
      <c r="CN845" s="53"/>
      <c r="CO845" s="53"/>
      <c r="CP845" s="53"/>
      <c r="CQ845" s="53"/>
      <c r="CR845" s="53"/>
      <c r="CS845" s="53"/>
      <c r="CT845" s="53"/>
      <c r="CU845" s="53"/>
      <c r="CV845" s="53"/>
      <c r="CW845" s="53"/>
      <c r="CX845" s="53"/>
      <c r="CY845" s="53"/>
      <c r="CZ845" s="53"/>
      <c r="DA845" s="53"/>
      <c r="DB845" s="53"/>
      <c r="DC845" s="53"/>
      <c r="DD845" s="53"/>
      <c r="DE845" s="53"/>
      <c r="DF845" s="53"/>
      <c r="DG845" s="53"/>
      <c r="DH845" s="53"/>
      <c r="DI845" s="53"/>
      <c r="DJ845" s="53"/>
      <c r="DK845" s="53"/>
      <c r="DL845" s="53"/>
      <c r="DM845" s="53"/>
      <c r="DN845" s="53"/>
      <c r="DO845" s="53"/>
      <c r="DP845" s="53"/>
      <c r="DQ845" s="53"/>
      <c r="DR845" s="53"/>
      <c r="DS845" s="53"/>
      <c r="DT845" s="53"/>
      <c r="DU845" s="53"/>
      <c r="DV845" s="53"/>
      <c r="DW845" s="53"/>
      <c r="DX845" s="53"/>
      <c r="DY845" s="53"/>
      <c r="DZ845" s="53"/>
      <c r="EA845" s="53"/>
      <c r="EB845" s="53"/>
      <c r="EC845" s="53"/>
      <c r="ED845" s="53"/>
      <c r="EE845" s="53"/>
      <c r="EF845" s="53"/>
      <c r="EG845" s="53"/>
      <c r="EH845" s="53"/>
      <c r="EI845" s="53"/>
      <c r="EJ845" s="53"/>
      <c r="EK845" s="53"/>
      <c r="EL845" s="53"/>
      <c r="EM845" s="53"/>
      <c r="EN845" s="53"/>
      <c r="EO845" s="53"/>
    </row>
    <row r="846" spans="4:145" x14ac:dyDescent="0.25">
      <c r="D846" s="57" t="s">
        <v>1049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  <c r="AK846" s="53"/>
      <c r="AL846" s="53"/>
      <c r="AM846" s="53"/>
      <c r="AN846" s="53"/>
      <c r="AO846" s="53"/>
      <c r="AP846" s="53"/>
      <c r="AQ846" s="53"/>
      <c r="AR846" s="53"/>
      <c r="AS846" s="53"/>
      <c r="AT846" s="53"/>
      <c r="AU846" s="53"/>
      <c r="AV846" s="53"/>
      <c r="AW846" s="53"/>
      <c r="AX846" s="53"/>
      <c r="AY846" s="53"/>
      <c r="AZ846" s="53"/>
      <c r="BA846" s="53"/>
      <c r="BB846" s="53"/>
      <c r="BC846" s="53"/>
      <c r="BD846" s="53"/>
      <c r="BE846" s="53"/>
      <c r="BF846" s="53"/>
      <c r="BG846" s="53"/>
      <c r="BH846" s="53"/>
      <c r="BI846" s="53"/>
      <c r="BJ846" s="53"/>
      <c r="BK846" s="53"/>
      <c r="BL846" s="53"/>
      <c r="BM846" s="53"/>
      <c r="BN846" s="53"/>
      <c r="BO846" s="53"/>
      <c r="BP846" s="53"/>
      <c r="BQ846" s="53"/>
      <c r="BR846" s="53"/>
      <c r="BS846" s="53"/>
      <c r="BT846" s="53"/>
      <c r="BU846" s="53"/>
      <c r="BV846" s="53"/>
      <c r="BW846" s="53"/>
      <c r="BX846" s="53"/>
      <c r="BY846" s="53"/>
      <c r="BZ846" s="53"/>
      <c r="CA846" s="53"/>
      <c r="CB846" s="53"/>
      <c r="CC846" s="53"/>
      <c r="CD846" s="53"/>
      <c r="CE846" s="53"/>
      <c r="CF846" s="53"/>
      <c r="CG846" s="53"/>
      <c r="CH846" s="53"/>
      <c r="CI846" s="53"/>
      <c r="CJ846" s="53"/>
      <c r="CK846" s="53"/>
      <c r="CL846" s="53"/>
      <c r="CM846" s="53"/>
      <c r="CN846" s="53"/>
      <c r="CO846" s="53"/>
      <c r="CP846" s="53"/>
      <c r="CQ846" s="53"/>
      <c r="CR846" s="53"/>
      <c r="CS846" s="53"/>
      <c r="CT846" s="53"/>
      <c r="CU846" s="53"/>
      <c r="CV846" s="53"/>
      <c r="CW846" s="53"/>
      <c r="CX846" s="53"/>
      <c r="CY846" s="53"/>
      <c r="CZ846" s="53"/>
      <c r="DA846" s="53"/>
      <c r="DB846" s="53"/>
      <c r="DC846" s="53"/>
      <c r="DD846" s="53"/>
      <c r="DE846" s="53"/>
      <c r="DF846" s="53"/>
      <c r="DG846" s="53"/>
      <c r="DH846" s="53"/>
      <c r="DI846" s="53"/>
      <c r="DJ846" s="53"/>
      <c r="DK846" s="53"/>
      <c r="DL846" s="53"/>
      <c r="DM846" s="53"/>
      <c r="DN846" s="53"/>
      <c r="DO846" s="53"/>
      <c r="DP846" s="53"/>
      <c r="DQ846" s="53"/>
      <c r="DR846" s="53"/>
      <c r="DS846" s="53"/>
      <c r="DT846" s="53"/>
      <c r="DU846" s="53"/>
      <c r="DV846" s="53"/>
      <c r="DW846" s="53"/>
      <c r="DX846" s="53"/>
      <c r="DY846" s="53"/>
      <c r="DZ846" s="53"/>
      <c r="EA846" s="53"/>
      <c r="EB846" s="53"/>
      <c r="EC846" s="53"/>
      <c r="ED846" s="53"/>
      <c r="EE846" s="53"/>
      <c r="EF846" s="53"/>
      <c r="EG846" s="53"/>
      <c r="EH846" s="53"/>
      <c r="EI846" s="53"/>
      <c r="EJ846" s="53"/>
      <c r="EK846" s="53"/>
      <c r="EL846" s="53"/>
      <c r="EM846" s="53"/>
      <c r="EN846" s="53"/>
      <c r="EO846" s="53"/>
    </row>
    <row r="847" spans="4:145" x14ac:dyDescent="0.25">
      <c r="D847" s="57" t="s">
        <v>33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  <c r="AK847" s="53"/>
      <c r="AL847" s="53"/>
      <c r="AM847" s="53"/>
      <c r="AN847" s="53"/>
      <c r="AO847" s="53"/>
      <c r="AP847" s="53"/>
      <c r="AQ847" s="53"/>
      <c r="AR847" s="53"/>
      <c r="AS847" s="53"/>
      <c r="AT847" s="53"/>
      <c r="AU847" s="53"/>
      <c r="AV847" s="53"/>
      <c r="AW847" s="53"/>
      <c r="AX847" s="53"/>
      <c r="AY847" s="53"/>
      <c r="AZ847" s="53"/>
      <c r="BA847" s="53"/>
      <c r="BB847" s="53"/>
      <c r="BC847" s="53"/>
      <c r="BD847" s="53"/>
      <c r="BE847" s="53"/>
      <c r="BF847" s="53"/>
      <c r="BG847" s="53"/>
      <c r="BH847" s="53"/>
      <c r="BI847" s="53"/>
      <c r="BJ847" s="53"/>
      <c r="BK847" s="53"/>
      <c r="BL847" s="53"/>
      <c r="BM847" s="53"/>
      <c r="BN847" s="53"/>
      <c r="BO847" s="53"/>
      <c r="BP847" s="53"/>
      <c r="BQ847" s="53"/>
      <c r="BR847" s="53"/>
      <c r="BS847" s="53"/>
      <c r="BT847" s="53"/>
      <c r="BU847" s="53"/>
      <c r="BV847" s="53"/>
      <c r="BW847" s="53"/>
      <c r="BX847" s="53"/>
      <c r="BY847" s="53"/>
      <c r="BZ847" s="53"/>
      <c r="CA847" s="53"/>
      <c r="CB847" s="53"/>
      <c r="CC847" s="53"/>
      <c r="CD847" s="53"/>
      <c r="CE847" s="53"/>
      <c r="CF847" s="53"/>
      <c r="CG847" s="53"/>
      <c r="CH847" s="53"/>
      <c r="CI847" s="53"/>
      <c r="CJ847" s="53"/>
      <c r="CK847" s="53"/>
      <c r="CL847" s="53"/>
      <c r="CM847" s="53"/>
      <c r="CN847" s="53"/>
      <c r="CO847" s="53"/>
      <c r="CP847" s="53"/>
      <c r="CQ847" s="53"/>
      <c r="CR847" s="53"/>
      <c r="CS847" s="53"/>
      <c r="CT847" s="53"/>
      <c r="CU847" s="53"/>
      <c r="CV847" s="53"/>
      <c r="CW847" s="53"/>
      <c r="CX847" s="53"/>
      <c r="CY847" s="53"/>
      <c r="CZ847" s="53"/>
      <c r="DA847" s="53"/>
      <c r="DB847" s="53"/>
      <c r="DC847" s="53"/>
      <c r="DD847" s="53"/>
      <c r="DE847" s="53"/>
      <c r="DF847" s="53"/>
      <c r="DG847" s="53"/>
      <c r="DH847" s="53"/>
      <c r="DI847" s="53"/>
      <c r="DJ847" s="53"/>
      <c r="DK847" s="53"/>
      <c r="DL847" s="53"/>
      <c r="DM847" s="53"/>
      <c r="DN847" s="53"/>
      <c r="DO847" s="53"/>
      <c r="DP847" s="53"/>
      <c r="DQ847" s="53"/>
      <c r="DR847" s="53"/>
      <c r="DS847" s="53"/>
      <c r="DT847" s="53"/>
      <c r="DU847" s="53"/>
      <c r="DV847" s="53"/>
      <c r="DW847" s="53"/>
      <c r="DX847" s="53"/>
      <c r="DY847" s="53"/>
      <c r="DZ847" s="53"/>
      <c r="EA847" s="53"/>
      <c r="EB847" s="53"/>
      <c r="EC847" s="53"/>
      <c r="ED847" s="53"/>
      <c r="EE847" s="53"/>
      <c r="EF847" s="53"/>
      <c r="EG847" s="53"/>
      <c r="EH847" s="53"/>
      <c r="EI847" s="53"/>
      <c r="EJ847" s="53"/>
      <c r="EK847" s="53"/>
      <c r="EL847" s="53"/>
      <c r="EM847" s="53"/>
      <c r="EN847" s="53"/>
      <c r="EO847" s="53"/>
    </row>
    <row r="848" spans="4:145" x14ac:dyDescent="0.25">
      <c r="D848" s="57" t="s">
        <v>809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53"/>
      <c r="AL848" s="53"/>
      <c r="AM848" s="53"/>
      <c r="AN848" s="53"/>
      <c r="AO848" s="53"/>
      <c r="AP848" s="53"/>
      <c r="AQ848" s="53"/>
      <c r="AR848" s="53"/>
      <c r="AS848" s="53"/>
      <c r="AT848" s="53"/>
      <c r="AU848" s="53"/>
      <c r="AV848" s="53"/>
      <c r="AW848" s="53"/>
      <c r="AX848" s="53"/>
      <c r="AY848" s="53"/>
      <c r="AZ848" s="53"/>
      <c r="BA848" s="53"/>
      <c r="BB848" s="53"/>
      <c r="BC848" s="53"/>
      <c r="BD848" s="53"/>
      <c r="BE848" s="53"/>
      <c r="BF848" s="53"/>
      <c r="BG848" s="53"/>
      <c r="BH848" s="53"/>
      <c r="BI848" s="53"/>
      <c r="BJ848" s="53"/>
      <c r="BK848" s="53"/>
      <c r="BL848" s="53"/>
      <c r="BM848" s="53"/>
      <c r="BN848" s="53"/>
      <c r="BO848" s="53"/>
      <c r="BP848" s="53"/>
      <c r="BQ848" s="53"/>
      <c r="BR848" s="53"/>
      <c r="BS848" s="53"/>
      <c r="BT848" s="53"/>
      <c r="BU848" s="53"/>
      <c r="BV848" s="53"/>
      <c r="BW848" s="53"/>
      <c r="BX848" s="53"/>
      <c r="BY848" s="53"/>
      <c r="BZ848" s="53"/>
      <c r="CA848" s="53"/>
      <c r="CB848" s="53"/>
      <c r="CC848" s="53"/>
      <c r="CD848" s="53"/>
      <c r="CE848" s="53"/>
      <c r="CF848" s="53"/>
      <c r="CG848" s="53"/>
      <c r="CH848" s="53"/>
      <c r="CI848" s="53"/>
      <c r="CJ848" s="53"/>
      <c r="CK848" s="53"/>
      <c r="CL848" s="53"/>
      <c r="CM848" s="53"/>
      <c r="CN848" s="53"/>
      <c r="CO848" s="53"/>
      <c r="CP848" s="53"/>
      <c r="CQ848" s="53"/>
      <c r="CR848" s="53"/>
      <c r="CS848" s="53"/>
      <c r="CT848" s="53"/>
      <c r="CU848" s="53"/>
      <c r="CV848" s="53"/>
      <c r="CW848" s="53"/>
      <c r="CX848" s="53"/>
      <c r="CY848" s="53"/>
      <c r="CZ848" s="53"/>
      <c r="DA848" s="53"/>
      <c r="DB848" s="53"/>
      <c r="DC848" s="53"/>
      <c r="DD848" s="53"/>
      <c r="DE848" s="53"/>
      <c r="DF848" s="53"/>
      <c r="DG848" s="53"/>
      <c r="DH848" s="53"/>
      <c r="DI848" s="53"/>
      <c r="DJ848" s="53"/>
      <c r="DK848" s="53"/>
      <c r="DL848" s="53"/>
      <c r="DM848" s="53"/>
      <c r="DN848" s="53"/>
      <c r="DO848" s="53"/>
      <c r="DP848" s="53"/>
      <c r="DQ848" s="53"/>
      <c r="DR848" s="53"/>
      <c r="DS848" s="53"/>
      <c r="DT848" s="53"/>
      <c r="DU848" s="53"/>
      <c r="DV848" s="53"/>
      <c r="DW848" s="53"/>
      <c r="DX848" s="53"/>
      <c r="DY848" s="53"/>
      <c r="DZ848" s="53"/>
      <c r="EA848" s="53"/>
      <c r="EB848" s="53"/>
      <c r="EC848" s="53"/>
      <c r="ED848" s="53"/>
      <c r="EE848" s="53"/>
      <c r="EF848" s="53"/>
      <c r="EG848" s="53"/>
      <c r="EH848" s="53"/>
      <c r="EI848" s="53"/>
      <c r="EJ848" s="53"/>
      <c r="EK848" s="53"/>
      <c r="EL848" s="53"/>
      <c r="EM848" s="53"/>
      <c r="EN848" s="53"/>
      <c r="EO848" s="53"/>
    </row>
    <row r="849" spans="4:145" x14ac:dyDescent="0.25">
      <c r="D849" s="57" t="s">
        <v>810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  <c r="AK849" s="53"/>
      <c r="AL849" s="53"/>
      <c r="AM849" s="53"/>
      <c r="AN849" s="53"/>
      <c r="AO849" s="53"/>
      <c r="AP849" s="53"/>
      <c r="AQ849" s="53"/>
      <c r="AR849" s="53"/>
      <c r="AS849" s="53"/>
      <c r="AT849" s="53"/>
      <c r="AU849" s="53"/>
      <c r="AV849" s="53"/>
      <c r="AW849" s="53"/>
      <c r="AX849" s="53"/>
      <c r="AY849" s="53"/>
      <c r="AZ849" s="53"/>
      <c r="BA849" s="53"/>
      <c r="BB849" s="53"/>
      <c r="BC849" s="53"/>
      <c r="BD849" s="53"/>
      <c r="BE849" s="53"/>
      <c r="BF849" s="53"/>
      <c r="BG849" s="53"/>
      <c r="BH849" s="53"/>
      <c r="BI849" s="53"/>
      <c r="BJ849" s="53"/>
      <c r="BK849" s="53"/>
      <c r="BL849" s="53"/>
      <c r="BM849" s="53"/>
      <c r="BN849" s="53"/>
      <c r="BO849" s="53"/>
      <c r="BP849" s="53"/>
      <c r="BQ849" s="53"/>
      <c r="BR849" s="53"/>
      <c r="BS849" s="53"/>
      <c r="BT849" s="53"/>
      <c r="BU849" s="53"/>
      <c r="BV849" s="53"/>
      <c r="BW849" s="53"/>
      <c r="BX849" s="53"/>
      <c r="BY849" s="53"/>
      <c r="BZ849" s="53"/>
      <c r="CA849" s="53"/>
      <c r="CB849" s="53"/>
      <c r="CC849" s="53"/>
      <c r="CD849" s="53"/>
      <c r="CE849" s="53"/>
      <c r="CF849" s="53"/>
      <c r="CG849" s="53"/>
      <c r="CH849" s="53"/>
      <c r="CI849" s="53"/>
      <c r="CJ849" s="53"/>
      <c r="CK849" s="53"/>
      <c r="CL849" s="53"/>
      <c r="CM849" s="53"/>
      <c r="CN849" s="53"/>
      <c r="CO849" s="53"/>
      <c r="CP849" s="53"/>
      <c r="CQ849" s="53"/>
      <c r="CR849" s="53"/>
      <c r="CS849" s="53"/>
      <c r="CT849" s="53"/>
      <c r="CU849" s="53"/>
      <c r="CV849" s="53"/>
      <c r="CW849" s="53"/>
      <c r="CX849" s="53"/>
      <c r="CY849" s="53"/>
      <c r="CZ849" s="53"/>
      <c r="DA849" s="53"/>
      <c r="DB849" s="53"/>
      <c r="DC849" s="53"/>
      <c r="DD849" s="53"/>
      <c r="DE849" s="53"/>
      <c r="DF849" s="53"/>
      <c r="DG849" s="53"/>
      <c r="DH849" s="53"/>
      <c r="DI849" s="53"/>
      <c r="DJ849" s="53"/>
      <c r="DK849" s="53"/>
      <c r="DL849" s="53"/>
      <c r="DM849" s="53"/>
      <c r="DN849" s="53"/>
      <c r="DO849" s="53"/>
      <c r="DP849" s="53"/>
      <c r="DQ849" s="53"/>
      <c r="DR849" s="53"/>
      <c r="DS849" s="53"/>
      <c r="DT849" s="53"/>
      <c r="DU849" s="53"/>
      <c r="DV849" s="53"/>
      <c r="DW849" s="53"/>
      <c r="DX849" s="53"/>
      <c r="DY849" s="53"/>
      <c r="DZ849" s="53"/>
      <c r="EA849" s="53"/>
      <c r="EB849" s="53"/>
      <c r="EC849" s="53"/>
      <c r="ED849" s="53"/>
      <c r="EE849" s="53"/>
      <c r="EF849" s="53"/>
      <c r="EG849" s="53"/>
      <c r="EH849" s="53"/>
      <c r="EI849" s="53"/>
      <c r="EJ849" s="53"/>
      <c r="EK849" s="53"/>
      <c r="EL849" s="53"/>
      <c r="EM849" s="53"/>
      <c r="EN849" s="53"/>
      <c r="EO849" s="53"/>
    </row>
    <row r="850" spans="4:145" x14ac:dyDescent="0.25">
      <c r="D850" s="57" t="s">
        <v>811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3"/>
      <c r="AN850" s="53"/>
      <c r="AO850" s="53"/>
      <c r="AP850" s="53"/>
      <c r="AQ850" s="53"/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/>
      <c r="BE850" s="53"/>
      <c r="BF850" s="53"/>
      <c r="BG850" s="53"/>
      <c r="BH850" s="53"/>
      <c r="BI850" s="53"/>
      <c r="BJ850" s="53"/>
      <c r="BK850" s="53"/>
      <c r="BL850" s="53"/>
      <c r="BM850" s="53"/>
      <c r="BN850" s="53"/>
      <c r="BO850" s="53"/>
      <c r="BP850" s="53"/>
      <c r="BQ850" s="53"/>
      <c r="BR850" s="53"/>
      <c r="BS850" s="53"/>
      <c r="BT850" s="53"/>
      <c r="BU850" s="53"/>
      <c r="BV850" s="53"/>
      <c r="BW850" s="53"/>
      <c r="BX850" s="53"/>
      <c r="BY850" s="53"/>
      <c r="BZ850" s="53"/>
      <c r="CA850" s="53"/>
      <c r="CB850" s="53"/>
      <c r="CC850" s="53"/>
      <c r="CD850" s="53"/>
      <c r="CE850" s="53"/>
      <c r="CF850" s="53"/>
      <c r="CG850" s="53"/>
      <c r="CH850" s="53"/>
      <c r="CI850" s="53"/>
      <c r="CJ850" s="53"/>
      <c r="CK850" s="53"/>
      <c r="CL850" s="53"/>
      <c r="CM850" s="53"/>
      <c r="CN850" s="53"/>
      <c r="CO850" s="53"/>
      <c r="CP850" s="53"/>
      <c r="CQ850" s="53"/>
      <c r="CR850" s="53"/>
      <c r="CS850" s="53"/>
      <c r="CT850" s="53"/>
      <c r="CU850" s="53"/>
      <c r="CV850" s="53"/>
      <c r="CW850" s="53"/>
      <c r="CX850" s="53"/>
      <c r="CY850" s="53"/>
      <c r="CZ850" s="53"/>
      <c r="DA850" s="53"/>
      <c r="DB850" s="53"/>
      <c r="DC850" s="53"/>
      <c r="DD850" s="53"/>
      <c r="DE850" s="53"/>
      <c r="DF850" s="53"/>
      <c r="DG850" s="53"/>
      <c r="DH850" s="53"/>
      <c r="DI850" s="53"/>
      <c r="DJ850" s="53"/>
      <c r="DK850" s="53"/>
      <c r="DL850" s="53"/>
      <c r="DM850" s="53"/>
      <c r="DN850" s="53"/>
      <c r="DO850" s="53"/>
      <c r="DP850" s="53"/>
      <c r="DQ850" s="53"/>
      <c r="DR850" s="53"/>
      <c r="DS850" s="53"/>
      <c r="DT850" s="53"/>
      <c r="DU850" s="53"/>
      <c r="DV850" s="53"/>
      <c r="DW850" s="53"/>
      <c r="DX850" s="53"/>
      <c r="DY850" s="53"/>
      <c r="DZ850" s="53"/>
      <c r="EA850" s="53"/>
      <c r="EB850" s="53"/>
      <c r="EC850" s="53"/>
      <c r="ED850" s="53"/>
      <c r="EE850" s="53"/>
      <c r="EF850" s="53"/>
      <c r="EG850" s="53"/>
      <c r="EH850" s="53"/>
      <c r="EI850" s="53"/>
      <c r="EJ850" s="53"/>
      <c r="EK850" s="53"/>
      <c r="EL850" s="53"/>
      <c r="EM850" s="53"/>
      <c r="EN850" s="53"/>
      <c r="EO850" s="53"/>
    </row>
    <row r="851" spans="4:145" x14ac:dyDescent="0.25">
      <c r="D851" s="57" t="s">
        <v>812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3"/>
      <c r="AN851" s="53"/>
      <c r="AO851" s="53"/>
      <c r="AP851" s="53"/>
      <c r="AQ851" s="53"/>
      <c r="AR851" s="53"/>
      <c r="AS851" s="53"/>
      <c r="AT851" s="53"/>
      <c r="AU851" s="53"/>
      <c r="AV851" s="53"/>
      <c r="AW851" s="53"/>
      <c r="AX851" s="53"/>
      <c r="AY851" s="53"/>
      <c r="AZ851" s="53"/>
      <c r="BA851" s="53"/>
      <c r="BB851" s="53"/>
      <c r="BC851" s="53"/>
      <c r="BD851" s="53"/>
      <c r="BE851" s="53"/>
      <c r="BF851" s="53"/>
      <c r="BG851" s="53"/>
      <c r="BH851" s="53"/>
      <c r="BI851" s="53"/>
      <c r="BJ851" s="53"/>
      <c r="BK851" s="53"/>
      <c r="BL851" s="53"/>
      <c r="BM851" s="53"/>
      <c r="BN851" s="53"/>
      <c r="BO851" s="53"/>
      <c r="BP851" s="53"/>
      <c r="BQ851" s="53"/>
      <c r="BR851" s="53"/>
      <c r="BS851" s="53"/>
      <c r="BT851" s="53"/>
      <c r="BU851" s="53"/>
      <c r="BV851" s="53"/>
      <c r="BW851" s="53"/>
      <c r="BX851" s="53"/>
      <c r="BY851" s="53"/>
      <c r="BZ851" s="53"/>
      <c r="CA851" s="53"/>
      <c r="CB851" s="53"/>
      <c r="CC851" s="53"/>
      <c r="CD851" s="53"/>
      <c r="CE851" s="53"/>
      <c r="CF851" s="53"/>
      <c r="CG851" s="53"/>
      <c r="CH851" s="53"/>
      <c r="CI851" s="53"/>
      <c r="CJ851" s="53"/>
      <c r="CK851" s="53"/>
      <c r="CL851" s="53"/>
      <c r="CM851" s="53"/>
      <c r="CN851" s="53"/>
      <c r="CO851" s="53"/>
      <c r="CP851" s="53"/>
      <c r="CQ851" s="53"/>
      <c r="CR851" s="53"/>
      <c r="CS851" s="53"/>
      <c r="CT851" s="53"/>
      <c r="CU851" s="53"/>
      <c r="CV851" s="53"/>
      <c r="CW851" s="53"/>
      <c r="CX851" s="53"/>
      <c r="CY851" s="53"/>
      <c r="CZ851" s="53"/>
      <c r="DA851" s="53"/>
      <c r="DB851" s="53"/>
      <c r="DC851" s="53"/>
      <c r="DD851" s="53"/>
      <c r="DE851" s="53"/>
      <c r="DF851" s="53"/>
      <c r="DG851" s="53"/>
      <c r="DH851" s="53"/>
      <c r="DI851" s="53"/>
      <c r="DJ851" s="53"/>
      <c r="DK851" s="53"/>
      <c r="DL851" s="53"/>
      <c r="DM851" s="53"/>
      <c r="DN851" s="53"/>
      <c r="DO851" s="53"/>
      <c r="DP851" s="53"/>
      <c r="DQ851" s="53"/>
      <c r="DR851" s="53"/>
      <c r="DS851" s="53"/>
      <c r="DT851" s="53"/>
      <c r="DU851" s="53"/>
      <c r="DV851" s="53"/>
      <c r="DW851" s="53"/>
      <c r="DX851" s="53"/>
      <c r="DY851" s="53"/>
      <c r="DZ851" s="53"/>
      <c r="EA851" s="53"/>
      <c r="EB851" s="53"/>
      <c r="EC851" s="53"/>
      <c r="ED851" s="53"/>
      <c r="EE851" s="53"/>
      <c r="EF851" s="53"/>
      <c r="EG851" s="53"/>
      <c r="EH851" s="53"/>
      <c r="EI851" s="53"/>
      <c r="EJ851" s="53"/>
      <c r="EK851" s="53"/>
      <c r="EL851" s="53"/>
      <c r="EM851" s="53"/>
      <c r="EN851" s="53"/>
      <c r="EO851" s="53"/>
    </row>
    <row r="852" spans="4:145" x14ac:dyDescent="0.25">
      <c r="D852" s="57" t="s">
        <v>1050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3"/>
      <c r="AN852" s="53"/>
      <c r="AO852" s="53"/>
      <c r="AP852" s="53"/>
      <c r="AQ852" s="53"/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/>
      <c r="BF852" s="53"/>
      <c r="BG852" s="53"/>
      <c r="BH852" s="53"/>
      <c r="BI852" s="53"/>
      <c r="BJ852" s="53"/>
      <c r="BK852" s="53"/>
      <c r="BL852" s="53"/>
      <c r="BM852" s="53"/>
      <c r="BN852" s="53"/>
      <c r="BO852" s="53"/>
      <c r="BP852" s="53"/>
      <c r="BQ852" s="53"/>
      <c r="BR852" s="53"/>
      <c r="BS852" s="53"/>
      <c r="BT852" s="53"/>
      <c r="BU852" s="53"/>
      <c r="BV852" s="53"/>
      <c r="BW852" s="53"/>
      <c r="BX852" s="53"/>
      <c r="BY852" s="53"/>
      <c r="BZ852" s="53"/>
      <c r="CA852" s="53"/>
      <c r="CB852" s="53"/>
      <c r="CC852" s="53"/>
      <c r="CD852" s="53"/>
      <c r="CE852" s="53"/>
      <c r="CF852" s="53"/>
      <c r="CG852" s="53"/>
      <c r="CH852" s="53"/>
      <c r="CI852" s="53"/>
      <c r="CJ852" s="53"/>
      <c r="CK852" s="53"/>
      <c r="CL852" s="53"/>
      <c r="CM852" s="53"/>
      <c r="CN852" s="53"/>
      <c r="CO852" s="53"/>
      <c r="CP852" s="53"/>
      <c r="CQ852" s="53"/>
      <c r="CR852" s="53"/>
      <c r="CS852" s="53"/>
      <c r="CT852" s="53"/>
      <c r="CU852" s="53"/>
      <c r="CV852" s="53"/>
      <c r="CW852" s="53"/>
      <c r="CX852" s="53"/>
      <c r="CY852" s="53"/>
      <c r="CZ852" s="53"/>
      <c r="DA852" s="53"/>
      <c r="DB852" s="53"/>
      <c r="DC852" s="53"/>
      <c r="DD852" s="53"/>
      <c r="DE852" s="53"/>
      <c r="DF852" s="53"/>
      <c r="DG852" s="53"/>
      <c r="DH852" s="53"/>
      <c r="DI852" s="53"/>
      <c r="DJ852" s="53"/>
      <c r="DK852" s="53"/>
      <c r="DL852" s="53"/>
      <c r="DM852" s="53"/>
      <c r="DN852" s="53"/>
      <c r="DO852" s="53"/>
      <c r="DP852" s="53"/>
      <c r="DQ852" s="53"/>
      <c r="DR852" s="53"/>
      <c r="DS852" s="53"/>
      <c r="DT852" s="53"/>
      <c r="DU852" s="53"/>
      <c r="DV852" s="53"/>
      <c r="DW852" s="53"/>
      <c r="DX852" s="53"/>
      <c r="DY852" s="53"/>
      <c r="DZ852" s="53"/>
      <c r="EA852" s="53"/>
      <c r="EB852" s="53"/>
      <c r="EC852" s="53"/>
      <c r="ED852" s="53"/>
      <c r="EE852" s="53"/>
      <c r="EF852" s="53"/>
      <c r="EG852" s="53"/>
      <c r="EH852" s="53"/>
      <c r="EI852" s="53"/>
      <c r="EJ852" s="53"/>
      <c r="EK852" s="53"/>
      <c r="EL852" s="53"/>
      <c r="EM852" s="53"/>
      <c r="EN852" s="53"/>
      <c r="EO852" s="53"/>
    </row>
    <row r="853" spans="4:145" x14ac:dyDescent="0.25">
      <c r="D853" s="57" t="s">
        <v>1051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3"/>
      <c r="AN853" s="53"/>
      <c r="AO853" s="53"/>
      <c r="AP853" s="53"/>
      <c r="AQ853" s="53"/>
      <c r="AR853" s="53"/>
      <c r="AS853" s="53"/>
      <c r="AT853" s="53"/>
      <c r="AU853" s="53"/>
      <c r="AV853" s="53"/>
      <c r="AW853" s="53"/>
      <c r="AX853" s="53"/>
      <c r="AY853" s="53"/>
      <c r="AZ853" s="53"/>
      <c r="BA853" s="53"/>
      <c r="BB853" s="53"/>
      <c r="BC853" s="53"/>
      <c r="BD853" s="53"/>
      <c r="BE853" s="53"/>
      <c r="BF853" s="53"/>
      <c r="BG853" s="53"/>
      <c r="BH853" s="53"/>
      <c r="BI853" s="53"/>
      <c r="BJ853" s="53"/>
      <c r="BK853" s="53"/>
      <c r="BL853" s="53"/>
      <c r="BM853" s="53"/>
      <c r="BN853" s="53"/>
      <c r="BO853" s="53"/>
      <c r="BP853" s="53"/>
      <c r="BQ853" s="53"/>
      <c r="BR853" s="53"/>
      <c r="BS853" s="53"/>
      <c r="BT853" s="53"/>
      <c r="BU853" s="53"/>
      <c r="BV853" s="53"/>
      <c r="BW853" s="53"/>
      <c r="BX853" s="53"/>
      <c r="BY853" s="53"/>
      <c r="BZ853" s="53"/>
      <c r="CA853" s="53"/>
      <c r="CB853" s="53"/>
      <c r="CC853" s="53"/>
      <c r="CD853" s="53"/>
      <c r="CE853" s="53"/>
      <c r="CF853" s="53"/>
      <c r="CG853" s="53"/>
      <c r="CH853" s="53"/>
      <c r="CI853" s="53"/>
      <c r="CJ853" s="53"/>
      <c r="CK853" s="53"/>
      <c r="CL853" s="53"/>
      <c r="CM853" s="53"/>
      <c r="CN853" s="53"/>
      <c r="CO853" s="53"/>
      <c r="CP853" s="53"/>
      <c r="CQ853" s="53"/>
      <c r="CR853" s="53"/>
      <c r="CS853" s="53"/>
      <c r="CT853" s="53"/>
      <c r="CU853" s="53"/>
      <c r="CV853" s="53"/>
      <c r="CW853" s="53"/>
      <c r="CX853" s="53"/>
      <c r="CY853" s="53"/>
      <c r="CZ853" s="53"/>
      <c r="DA853" s="53"/>
      <c r="DB853" s="53"/>
      <c r="DC853" s="53"/>
      <c r="DD853" s="53"/>
      <c r="DE853" s="53"/>
      <c r="DF853" s="53"/>
      <c r="DG853" s="53"/>
      <c r="DH853" s="53"/>
      <c r="DI853" s="53"/>
      <c r="DJ853" s="53"/>
      <c r="DK853" s="53"/>
      <c r="DL853" s="53"/>
      <c r="DM853" s="53"/>
      <c r="DN853" s="53"/>
      <c r="DO853" s="53"/>
      <c r="DP853" s="53"/>
      <c r="DQ853" s="53"/>
      <c r="DR853" s="53"/>
      <c r="DS853" s="53"/>
      <c r="DT853" s="53"/>
      <c r="DU853" s="53"/>
      <c r="DV853" s="53"/>
      <c r="DW853" s="53"/>
      <c r="DX853" s="53"/>
      <c r="DY853" s="53"/>
      <c r="DZ853" s="53"/>
      <c r="EA853" s="53"/>
      <c r="EB853" s="53"/>
      <c r="EC853" s="53"/>
      <c r="ED853" s="53"/>
      <c r="EE853" s="53"/>
      <c r="EF853" s="53"/>
      <c r="EG853" s="53"/>
      <c r="EH853" s="53"/>
      <c r="EI853" s="53"/>
      <c r="EJ853" s="53"/>
      <c r="EK853" s="53"/>
      <c r="EL853" s="53"/>
      <c r="EM853" s="53"/>
      <c r="EN853" s="53"/>
      <c r="EO853" s="53"/>
    </row>
    <row r="854" spans="4:145" x14ac:dyDescent="0.25">
      <c r="D854" s="57" t="s">
        <v>813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3"/>
      <c r="AN854" s="53"/>
      <c r="AO854" s="53"/>
      <c r="AP854" s="53"/>
      <c r="AQ854" s="53"/>
      <c r="AR854" s="53"/>
      <c r="AS854" s="53"/>
      <c r="AT854" s="53"/>
      <c r="AU854" s="53"/>
      <c r="AV854" s="53"/>
      <c r="AW854" s="53"/>
      <c r="AX854" s="53"/>
      <c r="AY854" s="53"/>
      <c r="AZ854" s="53"/>
      <c r="BA854" s="53"/>
      <c r="BB854" s="53"/>
      <c r="BC854" s="53"/>
      <c r="BD854" s="53"/>
      <c r="BE854" s="53"/>
      <c r="BF854" s="53"/>
      <c r="BG854" s="53"/>
      <c r="BH854" s="53"/>
      <c r="BI854" s="53"/>
      <c r="BJ854" s="53"/>
      <c r="BK854" s="53"/>
      <c r="BL854" s="53"/>
      <c r="BM854" s="53"/>
      <c r="BN854" s="53"/>
      <c r="BO854" s="53"/>
      <c r="BP854" s="53"/>
      <c r="BQ854" s="53"/>
      <c r="BR854" s="53"/>
      <c r="BS854" s="53"/>
      <c r="BT854" s="53"/>
      <c r="BU854" s="53"/>
      <c r="BV854" s="53"/>
      <c r="BW854" s="53"/>
      <c r="BX854" s="53"/>
      <c r="BY854" s="53"/>
      <c r="BZ854" s="53"/>
      <c r="CA854" s="53"/>
      <c r="CB854" s="53"/>
      <c r="CC854" s="53"/>
      <c r="CD854" s="53"/>
      <c r="CE854" s="53"/>
      <c r="CF854" s="53"/>
      <c r="CG854" s="53"/>
      <c r="CH854" s="53"/>
      <c r="CI854" s="53"/>
      <c r="CJ854" s="53"/>
      <c r="CK854" s="53"/>
      <c r="CL854" s="53"/>
      <c r="CM854" s="53"/>
      <c r="CN854" s="53"/>
      <c r="CO854" s="53"/>
      <c r="CP854" s="53"/>
      <c r="CQ854" s="53"/>
      <c r="CR854" s="53"/>
      <c r="CS854" s="53"/>
      <c r="CT854" s="53"/>
      <c r="CU854" s="53"/>
      <c r="CV854" s="53"/>
      <c r="CW854" s="53"/>
      <c r="CX854" s="53"/>
      <c r="CY854" s="53"/>
      <c r="CZ854" s="53"/>
      <c r="DA854" s="53"/>
      <c r="DB854" s="53"/>
      <c r="DC854" s="53"/>
      <c r="DD854" s="53"/>
      <c r="DE854" s="53"/>
      <c r="DF854" s="53"/>
      <c r="DG854" s="53"/>
      <c r="DH854" s="53"/>
      <c r="DI854" s="53"/>
      <c r="DJ854" s="53"/>
      <c r="DK854" s="53"/>
      <c r="DL854" s="53"/>
      <c r="DM854" s="53"/>
      <c r="DN854" s="53"/>
      <c r="DO854" s="53"/>
      <c r="DP854" s="53"/>
      <c r="DQ854" s="53"/>
      <c r="DR854" s="53"/>
      <c r="DS854" s="53"/>
      <c r="DT854" s="53"/>
      <c r="DU854" s="53"/>
      <c r="DV854" s="53"/>
      <c r="DW854" s="53"/>
      <c r="DX854" s="53"/>
      <c r="DY854" s="53"/>
      <c r="DZ854" s="53"/>
      <c r="EA854" s="53"/>
      <c r="EB854" s="53"/>
      <c r="EC854" s="53"/>
      <c r="ED854" s="53"/>
      <c r="EE854" s="53"/>
      <c r="EF854" s="53"/>
      <c r="EG854" s="53"/>
      <c r="EH854" s="53"/>
      <c r="EI854" s="53"/>
      <c r="EJ854" s="53"/>
      <c r="EK854" s="53"/>
      <c r="EL854" s="53"/>
      <c r="EM854" s="53"/>
      <c r="EN854" s="53"/>
      <c r="EO854" s="53"/>
    </row>
    <row r="855" spans="4:145" x14ac:dyDescent="0.25">
      <c r="D855" s="57" t="s">
        <v>1385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3"/>
      <c r="AN855" s="53"/>
      <c r="AO855" s="53"/>
      <c r="AP855" s="53"/>
      <c r="AQ855" s="53"/>
      <c r="AR855" s="53"/>
      <c r="AS855" s="53"/>
      <c r="AT855" s="53"/>
      <c r="AU855" s="53"/>
      <c r="AV855" s="53"/>
      <c r="AW855" s="53"/>
      <c r="AX855" s="53"/>
      <c r="AY855" s="53"/>
      <c r="AZ855" s="53"/>
      <c r="BA855" s="53"/>
      <c r="BB855" s="53"/>
      <c r="BC855" s="53"/>
      <c r="BD855" s="53"/>
      <c r="BE855" s="53"/>
      <c r="BF855" s="53"/>
      <c r="BG855" s="53"/>
      <c r="BH855" s="53"/>
      <c r="BI855" s="53"/>
      <c r="BJ855" s="53"/>
      <c r="BK855" s="53"/>
      <c r="BL855" s="53"/>
      <c r="BM855" s="53"/>
      <c r="BN855" s="53"/>
      <c r="BO855" s="53"/>
      <c r="BP855" s="53"/>
      <c r="BQ855" s="53"/>
      <c r="BR855" s="53"/>
      <c r="BS855" s="53"/>
      <c r="BT855" s="53"/>
      <c r="BU855" s="53"/>
      <c r="BV855" s="53"/>
      <c r="BW855" s="53"/>
      <c r="BX855" s="53"/>
      <c r="BY855" s="53"/>
      <c r="BZ855" s="53"/>
      <c r="CA855" s="53"/>
      <c r="CB855" s="53"/>
      <c r="CC855" s="53"/>
      <c r="CD855" s="53"/>
      <c r="CE855" s="53"/>
      <c r="CF855" s="53"/>
      <c r="CG855" s="53"/>
      <c r="CH855" s="53"/>
      <c r="CI855" s="53"/>
      <c r="CJ855" s="53"/>
      <c r="CK855" s="53"/>
      <c r="CL855" s="53"/>
      <c r="CM855" s="53"/>
      <c r="CN855" s="53"/>
      <c r="CO855" s="53"/>
      <c r="CP855" s="53"/>
      <c r="CQ855" s="53"/>
      <c r="CR855" s="53"/>
      <c r="CS855" s="53"/>
      <c r="CT855" s="53"/>
      <c r="CU855" s="53"/>
      <c r="CV855" s="53"/>
      <c r="CW855" s="53"/>
      <c r="CX855" s="53"/>
      <c r="CY855" s="53"/>
      <c r="CZ855" s="53"/>
      <c r="DA855" s="53"/>
      <c r="DB855" s="53"/>
      <c r="DC855" s="53"/>
      <c r="DD855" s="53"/>
      <c r="DE855" s="53"/>
      <c r="DF855" s="53"/>
      <c r="DG855" s="53"/>
      <c r="DH855" s="53"/>
      <c r="DI855" s="53"/>
      <c r="DJ855" s="53"/>
      <c r="DK855" s="53"/>
      <c r="DL855" s="53"/>
      <c r="DM855" s="53"/>
      <c r="DN855" s="53"/>
      <c r="DO855" s="53"/>
      <c r="DP855" s="53"/>
      <c r="DQ855" s="53"/>
      <c r="DR855" s="53"/>
      <c r="DS855" s="53"/>
      <c r="DT855" s="53"/>
      <c r="DU855" s="53"/>
      <c r="DV855" s="53"/>
      <c r="DW855" s="53"/>
      <c r="DX855" s="53"/>
      <c r="DY855" s="53"/>
      <c r="DZ855" s="53"/>
      <c r="EA855" s="53"/>
      <c r="EB855" s="53"/>
      <c r="EC855" s="53"/>
      <c r="ED855" s="53"/>
      <c r="EE855" s="53"/>
      <c r="EF855" s="53"/>
      <c r="EG855" s="53"/>
      <c r="EH855" s="53"/>
      <c r="EI855" s="53"/>
      <c r="EJ855" s="53"/>
      <c r="EK855" s="53"/>
      <c r="EL855" s="53"/>
      <c r="EM855" s="53"/>
      <c r="EN855" s="53"/>
      <c r="EO855" s="53"/>
    </row>
    <row r="856" spans="4:145" x14ac:dyDescent="0.25">
      <c r="D856" s="57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N856" s="53"/>
      <c r="AO856" s="53"/>
      <c r="AP856" s="53"/>
      <c r="AQ856" s="53"/>
      <c r="AR856" s="53"/>
      <c r="AS856" s="53"/>
      <c r="AT856" s="53"/>
      <c r="AU856" s="53"/>
      <c r="AV856" s="53"/>
      <c r="AW856" s="53"/>
      <c r="AX856" s="53"/>
      <c r="AY856" s="53"/>
      <c r="AZ856" s="53"/>
      <c r="BA856" s="53"/>
      <c r="BB856" s="53"/>
      <c r="BC856" s="53"/>
      <c r="BD856" s="53"/>
      <c r="BE856" s="53"/>
      <c r="BF856" s="53"/>
      <c r="BG856" s="53"/>
      <c r="BH856" s="53"/>
      <c r="BI856" s="53"/>
      <c r="BJ856" s="53"/>
      <c r="BK856" s="53"/>
      <c r="BL856" s="53"/>
      <c r="BM856" s="53"/>
      <c r="BN856" s="53"/>
      <c r="BO856" s="53"/>
      <c r="BP856" s="53"/>
      <c r="BQ856" s="53"/>
      <c r="BR856" s="53"/>
      <c r="BS856" s="53"/>
      <c r="BT856" s="53"/>
      <c r="BU856" s="53"/>
      <c r="BV856" s="53"/>
      <c r="BW856" s="53"/>
      <c r="BX856" s="53"/>
      <c r="BY856" s="53"/>
      <c r="BZ856" s="53"/>
      <c r="CA856" s="53"/>
      <c r="CB856" s="53"/>
      <c r="CC856" s="53"/>
      <c r="CD856" s="53"/>
      <c r="CE856" s="53"/>
      <c r="CF856" s="53"/>
      <c r="CG856" s="53"/>
      <c r="CH856" s="53"/>
      <c r="CI856" s="53"/>
      <c r="CJ856" s="53"/>
      <c r="CK856" s="53"/>
      <c r="CL856" s="53"/>
      <c r="CM856" s="53"/>
      <c r="CN856" s="53"/>
      <c r="CO856" s="53"/>
      <c r="CP856" s="53"/>
      <c r="CQ856" s="53"/>
      <c r="CR856" s="53"/>
      <c r="CS856" s="53"/>
      <c r="CT856" s="53"/>
      <c r="CU856" s="53"/>
      <c r="CV856" s="53"/>
      <c r="CW856" s="53"/>
      <c r="CX856" s="53"/>
      <c r="CY856" s="53"/>
      <c r="CZ856" s="53"/>
      <c r="DA856" s="53"/>
      <c r="DB856" s="53"/>
      <c r="DC856" s="53"/>
      <c r="DD856" s="53"/>
      <c r="DE856" s="53"/>
      <c r="DF856" s="53"/>
      <c r="DG856" s="53"/>
      <c r="DH856" s="53"/>
      <c r="DI856" s="53"/>
      <c r="DJ856" s="53"/>
      <c r="DK856" s="53"/>
      <c r="DL856" s="53"/>
      <c r="DM856" s="53"/>
      <c r="DN856" s="53"/>
      <c r="DO856" s="53"/>
      <c r="DP856" s="53"/>
      <c r="DQ856" s="53"/>
      <c r="DR856" s="53"/>
      <c r="DS856" s="53"/>
      <c r="DT856" s="53"/>
      <c r="DU856" s="53"/>
      <c r="DV856" s="53"/>
      <c r="DW856" s="53"/>
      <c r="DX856" s="53"/>
      <c r="DY856" s="53"/>
      <c r="DZ856" s="53"/>
      <c r="EA856" s="53"/>
      <c r="EB856" s="53"/>
      <c r="EC856" s="53"/>
      <c r="ED856" s="53"/>
      <c r="EE856" s="53"/>
      <c r="EF856" s="53"/>
      <c r="EG856" s="53"/>
      <c r="EH856" s="53"/>
      <c r="EI856" s="53"/>
      <c r="EJ856" s="53"/>
      <c r="EK856" s="53"/>
      <c r="EL856" s="53"/>
      <c r="EM856" s="53"/>
      <c r="EN856" s="53"/>
      <c r="EO856" s="53"/>
    </row>
    <row r="857" spans="4:145" x14ac:dyDescent="0.25">
      <c r="D857" s="57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  <c r="AF857" s="53"/>
      <c r="AG857" s="53"/>
      <c r="AH857" s="53"/>
      <c r="AI857" s="53"/>
      <c r="AJ857" s="53"/>
      <c r="AK857" s="53"/>
      <c r="AL857" s="53"/>
      <c r="AM857" s="53"/>
      <c r="AN857" s="53"/>
      <c r="AO857" s="53"/>
      <c r="AP857" s="53"/>
      <c r="AQ857" s="53"/>
      <c r="AR857" s="53"/>
      <c r="AS857" s="53"/>
      <c r="AT857" s="53"/>
      <c r="AU857" s="53"/>
      <c r="AV857" s="53"/>
      <c r="AW857" s="53"/>
      <c r="AX857" s="53"/>
      <c r="AY857" s="53"/>
      <c r="AZ857" s="53"/>
      <c r="BA857" s="53"/>
      <c r="BB857" s="53"/>
      <c r="BC857" s="53"/>
      <c r="BD857" s="53"/>
      <c r="BE857" s="53"/>
      <c r="BF857" s="53"/>
      <c r="BG857" s="53"/>
      <c r="BH857" s="53"/>
      <c r="BI857" s="53"/>
      <c r="BJ857" s="53"/>
      <c r="BK857" s="53"/>
      <c r="BL857" s="53"/>
      <c r="BM857" s="53"/>
      <c r="BN857" s="53"/>
      <c r="BO857" s="53"/>
      <c r="BP857" s="53"/>
      <c r="BQ857" s="53"/>
      <c r="BR857" s="53"/>
      <c r="BS857" s="53"/>
      <c r="BT857" s="53"/>
      <c r="BU857" s="53"/>
      <c r="BV857" s="53"/>
      <c r="BW857" s="53"/>
      <c r="BX857" s="53"/>
      <c r="BY857" s="53"/>
      <c r="BZ857" s="53"/>
      <c r="CA857" s="53"/>
      <c r="CB857" s="53"/>
      <c r="CC857" s="53"/>
      <c r="CD857" s="53"/>
      <c r="CE857" s="53"/>
      <c r="CF857" s="53"/>
      <c r="CG857" s="53"/>
      <c r="CH857" s="53"/>
      <c r="CI857" s="53"/>
      <c r="CJ857" s="53"/>
      <c r="CK857" s="53"/>
      <c r="CL857" s="53"/>
      <c r="CM857" s="53"/>
      <c r="CN857" s="53"/>
      <c r="CO857" s="53"/>
      <c r="CP857" s="53"/>
      <c r="CQ857" s="53"/>
      <c r="CR857" s="53"/>
      <c r="CS857" s="53"/>
      <c r="CT857" s="53"/>
      <c r="CU857" s="53"/>
      <c r="CV857" s="53"/>
      <c r="CW857" s="53"/>
      <c r="CX857" s="53"/>
      <c r="CY857" s="53"/>
      <c r="CZ857" s="53"/>
      <c r="DA857" s="53"/>
      <c r="DB857" s="53"/>
      <c r="DC857" s="53"/>
      <c r="DD857" s="53"/>
      <c r="DE857" s="53"/>
      <c r="DF857" s="53"/>
      <c r="DG857" s="53"/>
      <c r="DH857" s="53"/>
      <c r="DI857" s="53"/>
      <c r="DJ857" s="53"/>
      <c r="DK857" s="53"/>
      <c r="DL857" s="53"/>
      <c r="DM857" s="53"/>
      <c r="DN857" s="53"/>
      <c r="DO857" s="53"/>
      <c r="DP857" s="53"/>
      <c r="DQ857" s="53"/>
      <c r="DR857" s="53"/>
      <c r="DS857" s="53"/>
      <c r="DT857" s="53"/>
      <c r="DU857" s="53"/>
      <c r="DV857" s="53"/>
      <c r="DW857" s="53"/>
      <c r="DX857" s="53"/>
      <c r="DY857" s="53"/>
      <c r="DZ857" s="53"/>
      <c r="EA857" s="53"/>
      <c r="EB857" s="53"/>
      <c r="EC857" s="53"/>
      <c r="ED857" s="53"/>
      <c r="EE857" s="53"/>
      <c r="EF857" s="53"/>
      <c r="EG857" s="53"/>
      <c r="EH857" s="53"/>
      <c r="EI857" s="53"/>
      <c r="EJ857" s="53"/>
      <c r="EK857" s="53"/>
      <c r="EL857" s="53"/>
      <c r="EM857" s="53"/>
      <c r="EN857" s="53"/>
      <c r="EO857" s="53"/>
    </row>
    <row r="858" spans="4:145" x14ac:dyDescent="0.25">
      <c r="D858" s="57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  <c r="AF858" s="53"/>
      <c r="AG858" s="53"/>
      <c r="AH858" s="53"/>
      <c r="AI858" s="53"/>
      <c r="AJ858" s="53"/>
      <c r="AK858" s="53"/>
      <c r="AL858" s="53"/>
      <c r="AM858" s="53"/>
      <c r="AN858" s="53"/>
      <c r="AO858" s="53"/>
      <c r="AP858" s="53"/>
      <c r="AQ858" s="53"/>
      <c r="AR858" s="53"/>
      <c r="AS858" s="53"/>
      <c r="AT858" s="53"/>
      <c r="AU858" s="53"/>
      <c r="AV858" s="53"/>
      <c r="AW858" s="53"/>
      <c r="AX858" s="53"/>
      <c r="AY858" s="53"/>
      <c r="AZ858" s="53"/>
      <c r="BA858" s="53"/>
      <c r="BB858" s="53"/>
      <c r="BC858" s="53"/>
      <c r="BD858" s="53"/>
      <c r="BE858" s="53"/>
      <c r="BF858" s="53"/>
      <c r="BG858" s="53"/>
      <c r="BH858" s="53"/>
      <c r="BI858" s="53"/>
      <c r="BJ858" s="53"/>
      <c r="BK858" s="53"/>
      <c r="BL858" s="53"/>
      <c r="BM858" s="53"/>
      <c r="BN858" s="53"/>
      <c r="BO858" s="53"/>
      <c r="BP858" s="53"/>
      <c r="BQ858" s="53"/>
      <c r="BR858" s="53"/>
      <c r="BS858" s="53"/>
      <c r="BT858" s="53"/>
      <c r="BU858" s="53"/>
      <c r="BV858" s="53"/>
      <c r="BW858" s="53"/>
      <c r="BX858" s="53"/>
      <c r="BY858" s="53"/>
      <c r="BZ858" s="53"/>
      <c r="CA858" s="53"/>
      <c r="CB858" s="53"/>
      <c r="CC858" s="53"/>
      <c r="CD858" s="53"/>
      <c r="CE858" s="53"/>
      <c r="CF858" s="53"/>
      <c r="CG858" s="53"/>
      <c r="CH858" s="53"/>
      <c r="CI858" s="53"/>
      <c r="CJ858" s="53"/>
      <c r="CK858" s="53"/>
      <c r="CL858" s="53"/>
      <c r="CM858" s="53"/>
      <c r="CN858" s="53"/>
      <c r="CO858" s="53"/>
      <c r="CP858" s="53"/>
      <c r="CQ858" s="53"/>
      <c r="CR858" s="53"/>
      <c r="CS858" s="53"/>
      <c r="CT858" s="53"/>
      <c r="CU858" s="53"/>
      <c r="CV858" s="53"/>
      <c r="CW858" s="53"/>
      <c r="CX858" s="53"/>
      <c r="CY858" s="53"/>
      <c r="CZ858" s="53"/>
      <c r="DA858" s="53"/>
      <c r="DB858" s="53"/>
      <c r="DC858" s="53"/>
      <c r="DD858" s="53"/>
      <c r="DE858" s="53"/>
      <c r="DF858" s="53"/>
      <c r="DG858" s="53"/>
      <c r="DH858" s="53"/>
      <c r="DI858" s="53"/>
      <c r="DJ858" s="53"/>
      <c r="DK858" s="53"/>
      <c r="DL858" s="53"/>
      <c r="DM858" s="53"/>
      <c r="DN858" s="53"/>
      <c r="DO858" s="53"/>
      <c r="DP858" s="53"/>
      <c r="DQ858" s="53"/>
      <c r="DR858" s="53"/>
      <c r="DS858" s="53"/>
      <c r="DT858" s="53"/>
      <c r="DU858" s="53"/>
      <c r="DV858" s="53"/>
      <c r="DW858" s="53"/>
      <c r="DX858" s="53"/>
      <c r="DY858" s="53"/>
      <c r="DZ858" s="53"/>
      <c r="EA858" s="53"/>
      <c r="EB858" s="53"/>
      <c r="EC858" s="53"/>
      <c r="ED858" s="53"/>
      <c r="EE858" s="53"/>
      <c r="EF858" s="53"/>
      <c r="EG858" s="53"/>
      <c r="EH858" s="53"/>
      <c r="EI858" s="53"/>
      <c r="EJ858" s="53"/>
      <c r="EK858" s="53"/>
      <c r="EL858" s="53"/>
      <c r="EM858" s="53"/>
      <c r="EN858" s="53"/>
      <c r="EO858" s="53"/>
    </row>
    <row r="859" spans="4:145" x14ac:dyDescent="0.25">
      <c r="D859" s="57" t="s">
        <v>261</v>
      </c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  <c r="AF859" s="53"/>
      <c r="AG859" s="53"/>
      <c r="AH859" s="53"/>
      <c r="AI859" s="53"/>
      <c r="AJ859" s="53"/>
      <c r="AK859" s="53"/>
      <c r="AL859" s="53"/>
      <c r="AM859" s="53"/>
      <c r="AN859" s="53"/>
      <c r="AO859" s="53"/>
      <c r="AP859" s="53"/>
      <c r="AQ859" s="53"/>
      <c r="AR859" s="53"/>
      <c r="AS859" s="53"/>
      <c r="AT859" s="53"/>
      <c r="AU859" s="53"/>
      <c r="AV859" s="53"/>
      <c r="AW859" s="53"/>
      <c r="AX859" s="53"/>
      <c r="AY859" s="53"/>
      <c r="AZ859" s="53"/>
      <c r="BA859" s="53"/>
      <c r="BB859" s="53"/>
      <c r="BC859" s="53"/>
      <c r="BD859" s="53"/>
      <c r="BE859" s="53"/>
      <c r="BF859" s="53"/>
      <c r="BG859" s="53"/>
      <c r="BH859" s="53"/>
      <c r="BI859" s="53"/>
      <c r="BJ859" s="53"/>
      <c r="BK859" s="53"/>
      <c r="BL859" s="53"/>
      <c r="BM859" s="53"/>
      <c r="BN859" s="53"/>
      <c r="BO859" s="53"/>
      <c r="BP859" s="53"/>
      <c r="BQ859" s="53"/>
      <c r="BR859" s="53"/>
      <c r="BS859" s="53"/>
      <c r="BT859" s="53"/>
      <c r="BU859" s="53"/>
      <c r="BV859" s="53"/>
      <c r="BW859" s="53"/>
      <c r="BX859" s="53"/>
      <c r="BY859" s="53"/>
      <c r="BZ859" s="53"/>
      <c r="CA859" s="53"/>
      <c r="CB859" s="53"/>
      <c r="CC859" s="53"/>
      <c r="CD859" s="53"/>
      <c r="CE859" s="53"/>
      <c r="CF859" s="53"/>
      <c r="CG859" s="53"/>
      <c r="CH859" s="53"/>
      <c r="CI859" s="53"/>
      <c r="CJ859" s="53"/>
      <c r="CK859" s="53"/>
      <c r="CL859" s="53"/>
      <c r="CM859" s="53"/>
      <c r="CN859" s="53"/>
      <c r="CO859" s="53"/>
      <c r="CP859" s="53"/>
      <c r="CQ859" s="53"/>
      <c r="CR859" s="53"/>
      <c r="CS859" s="53"/>
      <c r="CT859" s="53"/>
      <c r="CU859" s="53"/>
      <c r="CV859" s="53"/>
      <c r="CW859" s="53"/>
      <c r="CX859" s="53"/>
      <c r="CY859" s="53"/>
      <c r="CZ859" s="53"/>
      <c r="DA859" s="53"/>
      <c r="DB859" s="53"/>
      <c r="DC859" s="53"/>
      <c r="DD859" s="53"/>
      <c r="DE859" s="53"/>
      <c r="DF859" s="53"/>
      <c r="DG859" s="53"/>
      <c r="DH859" s="53"/>
      <c r="DI859" s="53"/>
      <c r="DJ859" s="53"/>
      <c r="DK859" s="53"/>
      <c r="DL859" s="53"/>
      <c r="DM859" s="53"/>
      <c r="DN859" s="53"/>
      <c r="DO859" s="53"/>
      <c r="DP859" s="53"/>
      <c r="DQ859" s="53"/>
      <c r="DR859" s="53"/>
      <c r="DS859" s="53"/>
      <c r="DT859" s="53"/>
      <c r="DU859" s="53"/>
      <c r="DV859" s="53"/>
      <c r="DW859" s="53"/>
      <c r="DX859" s="53"/>
      <c r="DY859" s="53"/>
      <c r="DZ859" s="53"/>
      <c r="EA859" s="53"/>
      <c r="EB859" s="53"/>
      <c r="EC859" s="53"/>
      <c r="ED859" s="53"/>
      <c r="EE859" s="53"/>
      <c r="EF859" s="53"/>
      <c r="EG859" s="53"/>
      <c r="EH859" s="53"/>
      <c r="EI859" s="53"/>
      <c r="EJ859" s="53"/>
      <c r="EK859" s="53"/>
      <c r="EL859" s="53"/>
      <c r="EM859" s="53"/>
      <c r="EN859" s="53"/>
      <c r="EO859" s="53"/>
    </row>
    <row r="860" spans="4:145" x14ac:dyDescent="0.25">
      <c r="D860" s="57" t="s">
        <v>1389</v>
      </c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  <c r="AK860" s="53"/>
      <c r="AL860" s="53"/>
      <c r="AM860" s="53"/>
      <c r="AN860" s="53"/>
      <c r="AO860" s="53"/>
      <c r="AP860" s="53"/>
      <c r="AQ860" s="53"/>
      <c r="AR860" s="53"/>
      <c r="AS860" s="53"/>
      <c r="AT860" s="53"/>
      <c r="AU860" s="53"/>
      <c r="AV860" s="53"/>
      <c r="AW860" s="53"/>
      <c r="AX860" s="53"/>
      <c r="AY860" s="53"/>
      <c r="AZ860" s="53"/>
      <c r="BA860" s="53"/>
      <c r="BB860" s="53"/>
      <c r="BC860" s="53"/>
      <c r="BD860" s="53"/>
      <c r="BE860" s="53"/>
      <c r="BF860" s="53"/>
      <c r="BG860" s="53"/>
      <c r="BH860" s="53"/>
      <c r="BI860" s="53"/>
      <c r="BJ860" s="53"/>
      <c r="BK860" s="53"/>
      <c r="BL860" s="53"/>
      <c r="BM860" s="53"/>
      <c r="BN860" s="53"/>
      <c r="BO860" s="53"/>
      <c r="BP860" s="53"/>
      <c r="BQ860" s="53"/>
      <c r="BR860" s="53"/>
      <c r="BS860" s="53"/>
      <c r="BT860" s="53"/>
      <c r="BU860" s="53"/>
      <c r="BV860" s="53"/>
      <c r="BW860" s="53"/>
      <c r="BX860" s="53"/>
      <c r="BY860" s="53"/>
      <c r="BZ860" s="53"/>
      <c r="CA860" s="53"/>
      <c r="CB860" s="53"/>
      <c r="CC860" s="53"/>
      <c r="CD860" s="53"/>
      <c r="CE860" s="53"/>
      <c r="CF860" s="53"/>
      <c r="CG860" s="53"/>
      <c r="CH860" s="53"/>
      <c r="CI860" s="53"/>
      <c r="CJ860" s="53"/>
      <c r="CK860" s="53"/>
      <c r="CL860" s="53"/>
      <c r="CM860" s="53"/>
      <c r="CN860" s="53"/>
      <c r="CO860" s="53"/>
      <c r="CP860" s="53"/>
      <c r="CQ860" s="53"/>
      <c r="CR860" s="53"/>
      <c r="CS860" s="53"/>
      <c r="CT860" s="53"/>
      <c r="CU860" s="53"/>
      <c r="CV860" s="53"/>
      <c r="CW860" s="53"/>
      <c r="CX860" s="53"/>
      <c r="CY860" s="53"/>
      <c r="CZ860" s="53"/>
      <c r="DA860" s="53"/>
      <c r="DB860" s="53"/>
      <c r="DC860" s="53"/>
      <c r="DD860" s="53"/>
      <c r="DE860" s="53"/>
      <c r="DF860" s="53"/>
      <c r="DG860" s="53"/>
      <c r="DH860" s="53"/>
      <c r="DI860" s="53"/>
      <c r="DJ860" s="53"/>
      <c r="DK860" s="53"/>
      <c r="DL860" s="53"/>
      <c r="DM860" s="53"/>
      <c r="DN860" s="53"/>
      <c r="DO860" s="53"/>
      <c r="DP860" s="53"/>
      <c r="DQ860" s="53"/>
      <c r="DR860" s="53"/>
      <c r="DS860" s="53"/>
      <c r="DT860" s="53"/>
      <c r="DU860" s="53"/>
      <c r="DV860" s="53"/>
      <c r="DW860" s="53"/>
      <c r="DX860" s="53"/>
      <c r="DY860" s="53"/>
      <c r="DZ860" s="53"/>
      <c r="EA860" s="53"/>
      <c r="EB860" s="53"/>
      <c r="EC860" s="53"/>
      <c r="ED860" s="53"/>
      <c r="EE860" s="53"/>
      <c r="EF860" s="53"/>
      <c r="EG860" s="53"/>
      <c r="EH860" s="53"/>
      <c r="EI860" s="53"/>
      <c r="EJ860" s="53"/>
      <c r="EK860" s="53"/>
      <c r="EL860" s="53"/>
      <c r="EM860" s="53"/>
      <c r="EN860" s="53"/>
      <c r="EO860" s="53"/>
    </row>
    <row r="861" spans="4:145" x14ac:dyDescent="0.25">
      <c r="D861" s="57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  <c r="AK861" s="53"/>
      <c r="AL861" s="53"/>
      <c r="AM861" s="53"/>
      <c r="AN861" s="53"/>
      <c r="AO861" s="53"/>
      <c r="AP861" s="53"/>
      <c r="AQ861" s="53"/>
      <c r="AR861" s="53"/>
      <c r="AS861" s="53"/>
      <c r="AT861" s="53"/>
      <c r="AU861" s="53"/>
      <c r="AV861" s="53"/>
      <c r="AW861" s="53"/>
      <c r="AX861" s="53"/>
      <c r="AY861" s="53"/>
      <c r="AZ861" s="53"/>
      <c r="BA861" s="53"/>
      <c r="BB861" s="53"/>
      <c r="BC861" s="53"/>
      <c r="BD861" s="53"/>
      <c r="BE861" s="53"/>
      <c r="BF861" s="53"/>
      <c r="BG861" s="53"/>
      <c r="BH861" s="53"/>
      <c r="BI861" s="53"/>
      <c r="BJ861" s="53"/>
      <c r="BK861" s="53"/>
      <c r="BL861" s="53"/>
      <c r="BM861" s="53"/>
      <c r="BN861" s="53"/>
      <c r="BO861" s="53"/>
      <c r="BP861" s="53"/>
      <c r="BQ861" s="53"/>
      <c r="BR861" s="53"/>
      <c r="BS861" s="53"/>
      <c r="BT861" s="53"/>
      <c r="BU861" s="53"/>
      <c r="BV861" s="53"/>
      <c r="BW861" s="53"/>
      <c r="BX861" s="53"/>
      <c r="BY861" s="53"/>
      <c r="BZ861" s="53"/>
      <c r="CA861" s="53"/>
      <c r="CB861" s="53"/>
      <c r="CC861" s="53"/>
      <c r="CD861" s="53"/>
      <c r="CE861" s="53"/>
      <c r="CF861" s="53"/>
      <c r="CG861" s="53"/>
      <c r="CH861" s="53"/>
      <c r="CI861" s="53"/>
      <c r="CJ861" s="53"/>
      <c r="CK861" s="53"/>
      <c r="CL861" s="53"/>
      <c r="CM861" s="53"/>
      <c r="CN861" s="53"/>
      <c r="CO861" s="53"/>
      <c r="CP861" s="53"/>
      <c r="CQ861" s="53"/>
      <c r="CR861" s="53"/>
      <c r="CS861" s="53"/>
      <c r="CT861" s="53"/>
      <c r="CU861" s="53"/>
      <c r="CV861" s="53"/>
      <c r="CW861" s="53"/>
      <c r="CX861" s="53"/>
      <c r="CY861" s="53"/>
      <c r="CZ861" s="53"/>
      <c r="DA861" s="53"/>
      <c r="DB861" s="53"/>
      <c r="DC861" s="53"/>
      <c r="DD861" s="53"/>
      <c r="DE861" s="53"/>
      <c r="DF861" s="53"/>
      <c r="DG861" s="53"/>
      <c r="DH861" s="53"/>
      <c r="DI861" s="53"/>
      <c r="DJ861" s="53"/>
      <c r="DK861" s="53"/>
      <c r="DL861" s="53"/>
      <c r="DM861" s="53"/>
      <c r="DN861" s="53"/>
      <c r="DO861" s="53"/>
      <c r="DP861" s="53"/>
      <c r="DQ861" s="53"/>
      <c r="DR861" s="53"/>
      <c r="DS861" s="53"/>
      <c r="DT861" s="53"/>
      <c r="DU861" s="53"/>
      <c r="DV861" s="53"/>
      <c r="DW861" s="53"/>
      <c r="DX861" s="53"/>
      <c r="DY861" s="53"/>
      <c r="DZ861" s="53"/>
      <c r="EA861" s="53"/>
      <c r="EB861" s="53"/>
      <c r="EC861" s="53"/>
      <c r="ED861" s="53"/>
      <c r="EE861" s="53"/>
      <c r="EF861" s="53"/>
      <c r="EG861" s="53"/>
      <c r="EH861" s="53"/>
      <c r="EI861" s="53"/>
      <c r="EJ861" s="53"/>
      <c r="EK861" s="53"/>
      <c r="EL861" s="53"/>
      <c r="EM861" s="53"/>
      <c r="EN861" s="53"/>
      <c r="EO861" s="53"/>
    </row>
    <row r="862" spans="4:145" x14ac:dyDescent="0.25">
      <c r="D862" s="57" t="s">
        <v>318</v>
      </c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  <c r="AK862" s="53"/>
      <c r="AL862" s="53"/>
      <c r="AM862" s="53"/>
      <c r="AN862" s="53"/>
      <c r="AO862" s="53"/>
      <c r="AP862" s="53"/>
      <c r="AQ862" s="53"/>
      <c r="AR862" s="53"/>
      <c r="AS862" s="53"/>
      <c r="AT862" s="53"/>
      <c r="AU862" s="53"/>
      <c r="AV862" s="53"/>
      <c r="AW862" s="53"/>
      <c r="AX862" s="53"/>
      <c r="AY862" s="53"/>
      <c r="AZ862" s="53"/>
      <c r="BA862" s="53"/>
      <c r="BB862" s="53"/>
      <c r="BC862" s="53"/>
      <c r="BD862" s="53"/>
      <c r="BE862" s="53"/>
      <c r="BF862" s="53"/>
      <c r="BG862" s="53"/>
      <c r="BH862" s="53"/>
      <c r="BI862" s="53"/>
      <c r="BJ862" s="53"/>
      <c r="BK862" s="53"/>
      <c r="BL862" s="53"/>
      <c r="BM862" s="53"/>
      <c r="BN862" s="53"/>
      <c r="BO862" s="53"/>
      <c r="BP862" s="53"/>
      <c r="BQ862" s="53"/>
      <c r="BR862" s="53"/>
      <c r="BS862" s="53"/>
      <c r="BT862" s="53"/>
      <c r="BU862" s="53"/>
      <c r="BV862" s="53"/>
      <c r="BW862" s="53"/>
      <c r="BX862" s="53"/>
      <c r="BY862" s="53"/>
      <c r="BZ862" s="53"/>
      <c r="CA862" s="53"/>
      <c r="CB862" s="53"/>
      <c r="CC862" s="53"/>
      <c r="CD862" s="53"/>
      <c r="CE862" s="53"/>
      <c r="CF862" s="53"/>
      <c r="CG862" s="53"/>
      <c r="CH862" s="53"/>
      <c r="CI862" s="53"/>
      <c r="CJ862" s="53"/>
      <c r="CK862" s="53"/>
      <c r="CL862" s="53"/>
      <c r="CM862" s="53"/>
      <c r="CN862" s="53"/>
      <c r="CO862" s="53"/>
      <c r="CP862" s="53"/>
      <c r="CQ862" s="53"/>
      <c r="CR862" s="53"/>
      <c r="CS862" s="53"/>
      <c r="CT862" s="53"/>
      <c r="CU862" s="53"/>
      <c r="CV862" s="53"/>
      <c r="CW862" s="53"/>
      <c r="CX862" s="53"/>
      <c r="CY862" s="53"/>
      <c r="CZ862" s="53"/>
      <c r="DA862" s="53"/>
      <c r="DB862" s="53"/>
      <c r="DC862" s="53"/>
      <c r="DD862" s="53"/>
      <c r="DE862" s="53"/>
      <c r="DF862" s="53"/>
      <c r="DG862" s="53"/>
      <c r="DH862" s="53"/>
      <c r="DI862" s="53"/>
      <c r="DJ862" s="53"/>
      <c r="DK862" s="53"/>
      <c r="DL862" s="53"/>
      <c r="DM862" s="53"/>
      <c r="DN862" s="53"/>
      <c r="DO862" s="53"/>
      <c r="DP862" s="53"/>
      <c r="DQ862" s="53"/>
      <c r="DR862" s="53"/>
      <c r="DS862" s="53"/>
      <c r="DT862" s="53"/>
      <c r="DU862" s="53"/>
      <c r="DV862" s="53"/>
      <c r="DW862" s="53"/>
      <c r="DX862" s="53"/>
      <c r="DY862" s="53"/>
      <c r="DZ862" s="53"/>
      <c r="EA862" s="53"/>
      <c r="EB862" s="53"/>
      <c r="EC862" s="53"/>
      <c r="ED862" s="53"/>
      <c r="EE862" s="53"/>
      <c r="EF862" s="53"/>
      <c r="EG862" s="53"/>
      <c r="EH862" s="53"/>
      <c r="EI862" s="53"/>
      <c r="EJ862" s="53"/>
      <c r="EK862" s="53"/>
      <c r="EL862" s="53"/>
      <c r="EM862" s="53"/>
      <c r="EN862" s="53"/>
      <c r="EO862" s="53"/>
    </row>
    <row r="863" spans="4:145" x14ac:dyDescent="0.25">
      <c r="D863" s="57" t="s">
        <v>1387</v>
      </c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53"/>
      <c r="AL863" s="53"/>
      <c r="AM863" s="53"/>
      <c r="AN863" s="53"/>
      <c r="AO863" s="53"/>
      <c r="AP863" s="53"/>
      <c r="AQ863" s="53"/>
      <c r="AR863" s="53"/>
      <c r="AS863" s="53"/>
      <c r="AT863" s="53"/>
      <c r="AU863" s="53"/>
      <c r="AV863" s="53"/>
      <c r="AW863" s="53"/>
      <c r="AX863" s="53"/>
      <c r="AY863" s="53"/>
      <c r="AZ863" s="53"/>
      <c r="BA863" s="53"/>
      <c r="BB863" s="53"/>
      <c r="BC863" s="53"/>
      <c r="BD863" s="53"/>
      <c r="BE863" s="53"/>
      <c r="BF863" s="53"/>
      <c r="BG863" s="53"/>
      <c r="BH863" s="53"/>
      <c r="BI863" s="53"/>
      <c r="BJ863" s="53"/>
      <c r="BK863" s="53"/>
      <c r="BL863" s="53"/>
      <c r="BM863" s="53"/>
      <c r="BN863" s="53"/>
      <c r="BO863" s="53"/>
      <c r="BP863" s="53"/>
      <c r="BQ863" s="53"/>
      <c r="BR863" s="53"/>
      <c r="BS863" s="53"/>
      <c r="BT863" s="53"/>
      <c r="BU863" s="53"/>
      <c r="BV863" s="53"/>
      <c r="BW863" s="53"/>
      <c r="BX863" s="53"/>
      <c r="BY863" s="53"/>
      <c r="BZ863" s="53"/>
      <c r="CA863" s="53"/>
      <c r="CB863" s="53"/>
      <c r="CC863" s="53"/>
      <c r="CD863" s="53"/>
      <c r="CE863" s="53"/>
      <c r="CF863" s="53"/>
      <c r="CG863" s="53"/>
      <c r="CH863" s="53"/>
      <c r="CI863" s="53"/>
      <c r="CJ863" s="53"/>
      <c r="CK863" s="53"/>
      <c r="CL863" s="53"/>
      <c r="CM863" s="53"/>
      <c r="CN863" s="53"/>
      <c r="CO863" s="53"/>
      <c r="CP863" s="53"/>
      <c r="CQ863" s="53"/>
      <c r="CR863" s="53"/>
      <c r="CS863" s="53"/>
      <c r="CT863" s="53"/>
      <c r="CU863" s="53"/>
      <c r="CV863" s="53"/>
      <c r="CW863" s="53"/>
      <c r="CX863" s="53"/>
      <c r="CY863" s="53"/>
      <c r="CZ863" s="53"/>
      <c r="DA863" s="53"/>
      <c r="DB863" s="53"/>
      <c r="DC863" s="53"/>
      <c r="DD863" s="53"/>
      <c r="DE863" s="53"/>
      <c r="DF863" s="53"/>
      <c r="DG863" s="53"/>
      <c r="DH863" s="53"/>
      <c r="DI863" s="53"/>
      <c r="DJ863" s="53"/>
      <c r="DK863" s="53"/>
      <c r="DL863" s="53"/>
      <c r="DM863" s="53"/>
      <c r="DN863" s="53"/>
      <c r="DO863" s="53"/>
      <c r="DP863" s="53"/>
      <c r="DQ863" s="53"/>
      <c r="DR863" s="53"/>
      <c r="DS863" s="53"/>
      <c r="DT863" s="53"/>
      <c r="DU863" s="53"/>
      <c r="DV863" s="53"/>
      <c r="DW863" s="53"/>
      <c r="DX863" s="53"/>
      <c r="DY863" s="53"/>
      <c r="DZ863" s="53"/>
      <c r="EA863" s="53"/>
      <c r="EB863" s="53"/>
      <c r="EC863" s="53"/>
      <c r="ED863" s="53"/>
      <c r="EE863" s="53"/>
      <c r="EF863" s="53"/>
      <c r="EG863" s="53"/>
      <c r="EH863" s="53"/>
      <c r="EI863" s="53"/>
      <c r="EJ863" s="53"/>
      <c r="EK863" s="53"/>
      <c r="EL863" s="53"/>
      <c r="EM863" s="53"/>
      <c r="EN863" s="53"/>
      <c r="EO863" s="53"/>
    </row>
    <row r="864" spans="4:145" x14ac:dyDescent="0.25">
      <c r="D864" s="57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  <c r="AK864" s="53"/>
      <c r="AL864" s="53"/>
      <c r="AM864" s="53"/>
      <c r="AN864" s="53"/>
      <c r="AO864" s="53"/>
      <c r="AP864" s="53"/>
      <c r="AQ864" s="53"/>
      <c r="AR864" s="53"/>
      <c r="AS864" s="53"/>
      <c r="AT864" s="53"/>
      <c r="AU864" s="53"/>
      <c r="AV864" s="53"/>
      <c r="AW864" s="53"/>
      <c r="AX864" s="53"/>
      <c r="AY864" s="53"/>
      <c r="AZ864" s="53"/>
      <c r="BA864" s="53"/>
      <c r="BB864" s="53"/>
      <c r="BC864" s="53"/>
      <c r="BD864" s="53"/>
      <c r="BE864" s="53"/>
      <c r="BF864" s="53"/>
      <c r="BG864" s="53"/>
      <c r="BH864" s="53"/>
      <c r="BI864" s="53"/>
      <c r="BJ864" s="53"/>
      <c r="BK864" s="53"/>
      <c r="BL864" s="53"/>
      <c r="BM864" s="53"/>
      <c r="BN864" s="53"/>
      <c r="BO864" s="53"/>
      <c r="BP864" s="53"/>
      <c r="BQ864" s="53"/>
      <c r="BR864" s="53"/>
      <c r="BS864" s="53"/>
      <c r="BT864" s="53"/>
      <c r="BU864" s="53"/>
      <c r="BV864" s="53"/>
      <c r="BW864" s="53"/>
      <c r="BX864" s="53"/>
      <c r="BY864" s="53"/>
      <c r="BZ864" s="53"/>
      <c r="CA864" s="53"/>
      <c r="CB864" s="53"/>
      <c r="CC864" s="53"/>
      <c r="CD864" s="53"/>
      <c r="CE864" s="53"/>
      <c r="CF864" s="53"/>
      <c r="CG864" s="53"/>
      <c r="CH864" s="53"/>
      <c r="CI864" s="53"/>
      <c r="CJ864" s="53"/>
      <c r="CK864" s="53"/>
      <c r="CL864" s="53"/>
      <c r="CM864" s="53"/>
      <c r="CN864" s="53"/>
      <c r="CO864" s="53"/>
      <c r="CP864" s="53"/>
      <c r="CQ864" s="53"/>
      <c r="CR864" s="53"/>
      <c r="CS864" s="53"/>
      <c r="CT864" s="53"/>
      <c r="CU864" s="53"/>
      <c r="CV864" s="53"/>
      <c r="CW864" s="53"/>
      <c r="CX864" s="53"/>
      <c r="CY864" s="53"/>
      <c r="CZ864" s="53"/>
      <c r="DA864" s="53"/>
      <c r="DB864" s="53"/>
      <c r="DC864" s="53"/>
      <c r="DD864" s="53"/>
      <c r="DE864" s="53"/>
      <c r="DF864" s="53"/>
      <c r="DG864" s="53"/>
      <c r="DH864" s="53"/>
      <c r="DI864" s="53"/>
      <c r="DJ864" s="53"/>
      <c r="DK864" s="53"/>
      <c r="DL864" s="53"/>
      <c r="DM864" s="53"/>
      <c r="DN864" s="53"/>
      <c r="DO864" s="53"/>
      <c r="DP864" s="53"/>
      <c r="DQ864" s="53"/>
      <c r="DR864" s="53"/>
      <c r="DS864" s="53"/>
      <c r="DT864" s="53"/>
      <c r="DU864" s="53"/>
      <c r="DV864" s="53"/>
      <c r="DW864" s="53"/>
      <c r="DX864" s="53"/>
      <c r="DY864" s="53"/>
      <c r="DZ864" s="53"/>
      <c r="EA864" s="53"/>
      <c r="EB864" s="53"/>
      <c r="EC864" s="53"/>
      <c r="ED864" s="53"/>
      <c r="EE864" s="53"/>
      <c r="EF864" s="53"/>
      <c r="EG864" s="53"/>
      <c r="EH864" s="53"/>
      <c r="EI864" s="53"/>
      <c r="EJ864" s="53"/>
      <c r="EK864" s="53"/>
      <c r="EL864" s="53"/>
      <c r="EM864" s="53"/>
      <c r="EN864" s="53"/>
      <c r="EO864" s="53"/>
    </row>
    <row r="865" spans="4:145" x14ac:dyDescent="0.25">
      <c r="D865" s="57" t="s">
        <v>262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N865" s="53"/>
      <c r="AO865" s="53"/>
      <c r="AP865" s="53"/>
      <c r="AQ865" s="53"/>
      <c r="AR865" s="53"/>
      <c r="AS865" s="53"/>
      <c r="AT865" s="53"/>
      <c r="AU865" s="53"/>
      <c r="AV865" s="53"/>
      <c r="AW865" s="53"/>
      <c r="AX865" s="53"/>
      <c r="AY865" s="53"/>
      <c r="AZ865" s="53"/>
      <c r="BA865" s="53"/>
      <c r="BB865" s="53"/>
      <c r="BC865" s="53"/>
      <c r="BD865" s="53"/>
      <c r="BE865" s="53"/>
      <c r="BF865" s="53"/>
      <c r="BG865" s="53"/>
      <c r="BH865" s="53"/>
      <c r="BI865" s="53"/>
      <c r="BJ865" s="53"/>
      <c r="BK865" s="53"/>
      <c r="BL865" s="53"/>
      <c r="BM865" s="53"/>
      <c r="BN865" s="53"/>
      <c r="BO865" s="53"/>
      <c r="BP865" s="53"/>
      <c r="BQ865" s="53"/>
      <c r="BR865" s="53"/>
      <c r="BS865" s="53"/>
      <c r="BT865" s="53"/>
      <c r="BU865" s="53"/>
      <c r="BV865" s="53"/>
      <c r="BW865" s="53"/>
      <c r="BX865" s="53"/>
      <c r="BY865" s="53"/>
      <c r="BZ865" s="53"/>
      <c r="CA865" s="53"/>
      <c r="CB865" s="53"/>
      <c r="CC865" s="53"/>
      <c r="CD865" s="53"/>
      <c r="CE865" s="53"/>
      <c r="CF865" s="53"/>
      <c r="CG865" s="53"/>
      <c r="CH865" s="53"/>
      <c r="CI865" s="53"/>
      <c r="CJ865" s="53"/>
      <c r="CK865" s="53"/>
      <c r="CL865" s="53"/>
      <c r="CM865" s="53"/>
      <c r="CN865" s="53"/>
      <c r="CO865" s="53"/>
      <c r="CP865" s="53"/>
      <c r="CQ865" s="53"/>
      <c r="CR865" s="53"/>
      <c r="CS865" s="53"/>
      <c r="CT865" s="53"/>
      <c r="CU865" s="53"/>
      <c r="CV865" s="53"/>
      <c r="CW865" s="53"/>
      <c r="CX865" s="53"/>
      <c r="CY865" s="53"/>
      <c r="CZ865" s="53"/>
      <c r="DA865" s="53"/>
      <c r="DB865" s="53"/>
      <c r="DC865" s="53"/>
      <c r="DD865" s="53"/>
      <c r="DE865" s="53"/>
      <c r="DF865" s="53"/>
      <c r="DG865" s="53"/>
      <c r="DH865" s="53"/>
      <c r="DI865" s="53"/>
      <c r="DJ865" s="53"/>
      <c r="DK865" s="53"/>
      <c r="DL865" s="53"/>
      <c r="DM865" s="53"/>
      <c r="DN865" s="53"/>
      <c r="DO865" s="53"/>
      <c r="DP865" s="53"/>
      <c r="DQ865" s="53"/>
      <c r="DR865" s="53"/>
      <c r="DS865" s="53"/>
      <c r="DT865" s="53"/>
      <c r="DU865" s="53"/>
      <c r="DV865" s="53"/>
      <c r="DW865" s="53"/>
      <c r="DX865" s="53"/>
      <c r="DY865" s="53"/>
      <c r="DZ865" s="53"/>
      <c r="EA865" s="53"/>
      <c r="EB865" s="53"/>
      <c r="EC865" s="53"/>
      <c r="ED865" s="53"/>
      <c r="EE865" s="53"/>
      <c r="EF865" s="53"/>
      <c r="EG865" s="53"/>
      <c r="EH865" s="53"/>
      <c r="EI865" s="53"/>
      <c r="EJ865" s="53"/>
      <c r="EK865" s="53"/>
      <c r="EL865" s="53"/>
      <c r="EM865" s="53"/>
      <c r="EN865" s="53"/>
      <c r="EO865" s="53"/>
    </row>
    <row r="866" spans="4:145" x14ac:dyDescent="0.25">
      <c r="D866" s="57" t="s">
        <v>1391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N866" s="53"/>
      <c r="AO866" s="53"/>
      <c r="AP866" s="53"/>
      <c r="AQ866" s="53"/>
      <c r="AR866" s="53"/>
      <c r="AS866" s="53"/>
      <c r="AT866" s="53"/>
      <c r="AU866" s="53"/>
      <c r="AV866" s="53"/>
      <c r="AW866" s="53"/>
      <c r="AX866" s="53"/>
      <c r="AY866" s="53"/>
      <c r="AZ866" s="53"/>
      <c r="BA866" s="53"/>
      <c r="BB866" s="53"/>
      <c r="BC866" s="53"/>
      <c r="BD866" s="53"/>
      <c r="BE866" s="53"/>
      <c r="BF866" s="53"/>
      <c r="BG866" s="53"/>
      <c r="BH866" s="53"/>
      <c r="BI866" s="53"/>
      <c r="BJ866" s="53"/>
      <c r="BK866" s="53"/>
      <c r="BL866" s="53"/>
      <c r="BM866" s="53"/>
      <c r="BN866" s="53"/>
      <c r="BO866" s="53"/>
      <c r="BP866" s="53"/>
      <c r="BQ866" s="53"/>
      <c r="BR866" s="53"/>
      <c r="BS866" s="53"/>
      <c r="BT866" s="53"/>
      <c r="BU866" s="53"/>
      <c r="BV866" s="53"/>
      <c r="BW866" s="53"/>
      <c r="BX866" s="53"/>
      <c r="BY866" s="53"/>
      <c r="BZ866" s="53"/>
      <c r="CA866" s="53"/>
      <c r="CB866" s="53"/>
      <c r="CC866" s="53"/>
      <c r="CD866" s="53"/>
      <c r="CE866" s="53"/>
      <c r="CF866" s="53"/>
      <c r="CG866" s="53"/>
      <c r="CH866" s="53"/>
      <c r="CI866" s="53"/>
      <c r="CJ866" s="53"/>
      <c r="CK866" s="53"/>
      <c r="CL866" s="53"/>
      <c r="CM866" s="53"/>
      <c r="CN866" s="53"/>
      <c r="CO866" s="53"/>
      <c r="CP866" s="53"/>
      <c r="CQ866" s="53"/>
      <c r="CR866" s="53"/>
      <c r="CS866" s="53"/>
      <c r="CT866" s="53"/>
      <c r="CU866" s="53"/>
      <c r="CV866" s="53"/>
      <c r="CW866" s="53"/>
      <c r="CX866" s="53"/>
      <c r="CY866" s="53"/>
      <c r="CZ866" s="53"/>
      <c r="DA866" s="53"/>
      <c r="DB866" s="53"/>
      <c r="DC866" s="53"/>
      <c r="DD866" s="53"/>
      <c r="DE866" s="53"/>
      <c r="DF866" s="53"/>
      <c r="DG866" s="53"/>
      <c r="DH866" s="53"/>
      <c r="DI866" s="53"/>
      <c r="DJ866" s="53"/>
      <c r="DK866" s="53"/>
      <c r="DL866" s="53"/>
      <c r="DM866" s="53"/>
      <c r="DN866" s="53"/>
      <c r="DO866" s="53"/>
      <c r="DP866" s="53"/>
      <c r="DQ866" s="53"/>
      <c r="DR866" s="53"/>
      <c r="DS866" s="53"/>
      <c r="DT866" s="53"/>
      <c r="DU866" s="53"/>
      <c r="DV866" s="53"/>
      <c r="DW866" s="53"/>
      <c r="DX866" s="53"/>
      <c r="DY866" s="53"/>
      <c r="DZ866" s="53"/>
      <c r="EA866" s="53"/>
      <c r="EB866" s="53"/>
      <c r="EC866" s="53"/>
      <c r="ED866" s="53"/>
      <c r="EE866" s="53"/>
      <c r="EF866" s="53"/>
      <c r="EG866" s="53"/>
      <c r="EH866" s="53"/>
      <c r="EI866" s="53"/>
      <c r="EJ866" s="53"/>
      <c r="EK866" s="53"/>
      <c r="EL866" s="53"/>
      <c r="EM866" s="53"/>
      <c r="EN866" s="53"/>
      <c r="EO866" s="53"/>
    </row>
    <row r="867" spans="4:145" x14ac:dyDescent="0.25">
      <c r="D867" s="57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N867" s="53"/>
      <c r="AO867" s="53"/>
      <c r="AP867" s="53"/>
      <c r="AQ867" s="53"/>
      <c r="AR867" s="53"/>
      <c r="AS867" s="53"/>
      <c r="AT867" s="53"/>
      <c r="AU867" s="53"/>
      <c r="AV867" s="53"/>
      <c r="AW867" s="53"/>
      <c r="AX867" s="53"/>
      <c r="AY867" s="53"/>
      <c r="AZ867" s="53"/>
      <c r="BA867" s="53"/>
      <c r="BB867" s="53"/>
      <c r="BC867" s="53"/>
      <c r="BD867" s="53"/>
      <c r="BE867" s="53"/>
      <c r="BF867" s="53"/>
      <c r="BG867" s="53"/>
      <c r="BH867" s="53"/>
      <c r="BI867" s="53"/>
      <c r="BJ867" s="53"/>
      <c r="BK867" s="53"/>
      <c r="BL867" s="53"/>
      <c r="BM867" s="53"/>
      <c r="BN867" s="53"/>
      <c r="BO867" s="53"/>
      <c r="BP867" s="53"/>
      <c r="BQ867" s="53"/>
      <c r="BR867" s="53"/>
      <c r="BS867" s="53"/>
      <c r="BT867" s="53"/>
      <c r="BU867" s="53"/>
      <c r="BV867" s="53"/>
      <c r="BW867" s="53"/>
      <c r="BX867" s="53"/>
      <c r="BY867" s="53"/>
      <c r="BZ867" s="53"/>
      <c r="CA867" s="53"/>
      <c r="CB867" s="53"/>
      <c r="CC867" s="53"/>
      <c r="CD867" s="53"/>
      <c r="CE867" s="53"/>
      <c r="CF867" s="53"/>
      <c r="CG867" s="53"/>
      <c r="CH867" s="53"/>
      <c r="CI867" s="53"/>
      <c r="CJ867" s="53"/>
      <c r="CK867" s="53"/>
      <c r="CL867" s="53"/>
      <c r="CM867" s="53"/>
      <c r="CN867" s="53"/>
      <c r="CO867" s="53"/>
      <c r="CP867" s="53"/>
      <c r="CQ867" s="53"/>
      <c r="CR867" s="53"/>
      <c r="CS867" s="53"/>
      <c r="CT867" s="53"/>
      <c r="CU867" s="53"/>
      <c r="CV867" s="53"/>
      <c r="CW867" s="53"/>
      <c r="CX867" s="53"/>
      <c r="CY867" s="53"/>
      <c r="CZ867" s="53"/>
      <c r="DA867" s="53"/>
      <c r="DB867" s="53"/>
      <c r="DC867" s="53"/>
      <c r="DD867" s="53"/>
      <c r="DE867" s="53"/>
      <c r="DF867" s="53"/>
      <c r="DG867" s="53"/>
      <c r="DH867" s="53"/>
      <c r="DI867" s="53"/>
      <c r="DJ867" s="53"/>
      <c r="DK867" s="53"/>
      <c r="DL867" s="53"/>
      <c r="DM867" s="53"/>
      <c r="DN867" s="53"/>
      <c r="DO867" s="53"/>
      <c r="DP867" s="53"/>
      <c r="DQ867" s="53"/>
      <c r="DR867" s="53"/>
      <c r="DS867" s="53"/>
      <c r="DT867" s="53"/>
      <c r="DU867" s="53"/>
      <c r="DV867" s="53"/>
      <c r="DW867" s="53"/>
      <c r="DX867" s="53"/>
      <c r="DY867" s="53"/>
      <c r="DZ867" s="53"/>
      <c r="EA867" s="53"/>
      <c r="EB867" s="53"/>
      <c r="EC867" s="53"/>
      <c r="ED867" s="53"/>
      <c r="EE867" s="53"/>
      <c r="EF867" s="53"/>
      <c r="EG867" s="53"/>
      <c r="EH867" s="53"/>
      <c r="EI867" s="53"/>
      <c r="EJ867" s="53"/>
      <c r="EK867" s="53"/>
      <c r="EL867" s="53"/>
      <c r="EM867" s="53"/>
      <c r="EN867" s="53"/>
      <c r="EO867" s="53"/>
    </row>
    <row r="868" spans="4:145" x14ac:dyDescent="0.25">
      <c r="D868" s="57" t="s">
        <v>1049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53"/>
      <c r="AL868" s="53"/>
      <c r="AM868" s="53"/>
      <c r="AN868" s="53"/>
      <c r="AO868" s="53"/>
      <c r="AP868" s="53"/>
      <c r="AQ868" s="53"/>
      <c r="AR868" s="53"/>
      <c r="AS868" s="53"/>
      <c r="AT868" s="53"/>
      <c r="AU868" s="53"/>
      <c r="AV868" s="53"/>
      <c r="AW868" s="53"/>
      <c r="AX868" s="53"/>
      <c r="AY868" s="53"/>
      <c r="AZ868" s="53"/>
      <c r="BA868" s="53"/>
      <c r="BB868" s="53"/>
      <c r="BC868" s="53"/>
      <c r="BD868" s="53"/>
      <c r="BE868" s="53"/>
      <c r="BF868" s="53"/>
      <c r="BG868" s="53"/>
      <c r="BH868" s="53"/>
      <c r="BI868" s="53"/>
      <c r="BJ868" s="53"/>
      <c r="BK868" s="53"/>
      <c r="BL868" s="53"/>
      <c r="BM868" s="53"/>
      <c r="BN868" s="53"/>
      <c r="BO868" s="53"/>
      <c r="BP868" s="53"/>
      <c r="BQ868" s="53"/>
      <c r="BR868" s="53"/>
      <c r="BS868" s="53"/>
      <c r="BT868" s="53"/>
      <c r="BU868" s="53"/>
      <c r="BV868" s="53"/>
      <c r="BW868" s="53"/>
      <c r="BX868" s="53"/>
      <c r="BY868" s="53"/>
      <c r="BZ868" s="53"/>
      <c r="CA868" s="53"/>
      <c r="CB868" s="53"/>
      <c r="CC868" s="53"/>
      <c r="CD868" s="53"/>
      <c r="CE868" s="53"/>
      <c r="CF868" s="53"/>
      <c r="CG868" s="53"/>
      <c r="CH868" s="53"/>
      <c r="CI868" s="53"/>
      <c r="CJ868" s="53"/>
      <c r="CK868" s="53"/>
      <c r="CL868" s="53"/>
      <c r="CM868" s="53"/>
      <c r="CN868" s="53"/>
      <c r="CO868" s="53"/>
      <c r="CP868" s="53"/>
      <c r="CQ868" s="53"/>
      <c r="CR868" s="53"/>
      <c r="CS868" s="53"/>
      <c r="CT868" s="53"/>
      <c r="CU868" s="53"/>
      <c r="CV868" s="53"/>
      <c r="CW868" s="53"/>
      <c r="CX868" s="53"/>
      <c r="CY868" s="53"/>
      <c r="CZ868" s="53"/>
      <c r="DA868" s="53"/>
      <c r="DB868" s="53"/>
      <c r="DC868" s="53"/>
      <c r="DD868" s="53"/>
      <c r="DE868" s="53"/>
      <c r="DF868" s="53"/>
      <c r="DG868" s="53"/>
      <c r="DH868" s="53"/>
      <c r="DI868" s="53"/>
      <c r="DJ868" s="53"/>
      <c r="DK868" s="53"/>
      <c r="DL868" s="53"/>
      <c r="DM868" s="53"/>
      <c r="DN868" s="53"/>
      <c r="DO868" s="53"/>
      <c r="DP868" s="53"/>
      <c r="DQ868" s="53"/>
      <c r="DR868" s="53"/>
      <c r="DS868" s="53"/>
      <c r="DT868" s="53"/>
      <c r="DU868" s="53"/>
      <c r="DV868" s="53"/>
      <c r="DW868" s="53"/>
      <c r="DX868" s="53"/>
      <c r="DY868" s="53"/>
      <c r="DZ868" s="53"/>
      <c r="EA868" s="53"/>
      <c r="EB868" s="53"/>
      <c r="EC868" s="53"/>
      <c r="ED868" s="53"/>
      <c r="EE868" s="53"/>
      <c r="EF868" s="53"/>
      <c r="EG868" s="53"/>
      <c r="EH868" s="53"/>
      <c r="EI868" s="53"/>
      <c r="EJ868" s="53"/>
      <c r="EK868" s="53"/>
      <c r="EL868" s="53"/>
      <c r="EM868" s="53"/>
      <c r="EN868" s="53"/>
      <c r="EO868" s="53"/>
    </row>
    <row r="869" spans="4:145" x14ac:dyDescent="0.25">
      <c r="D869" s="57" t="s">
        <v>33</v>
      </c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N869" s="53"/>
      <c r="AO869" s="53"/>
      <c r="AP869" s="53"/>
      <c r="AQ869" s="53"/>
      <c r="AR869" s="53"/>
      <c r="AS869" s="53"/>
      <c r="AT869" s="53"/>
      <c r="AU869" s="53"/>
      <c r="AV869" s="53"/>
      <c r="AW869" s="53"/>
      <c r="AX869" s="53"/>
      <c r="AY869" s="53"/>
      <c r="AZ869" s="53"/>
      <c r="BA869" s="53"/>
      <c r="BB869" s="53"/>
      <c r="BC869" s="53"/>
      <c r="BD869" s="53"/>
      <c r="BE869" s="53"/>
      <c r="BF869" s="53"/>
      <c r="BG869" s="53"/>
      <c r="BH869" s="53"/>
      <c r="BI869" s="53"/>
      <c r="BJ869" s="53"/>
      <c r="BK869" s="53"/>
      <c r="BL869" s="53"/>
      <c r="BM869" s="53"/>
      <c r="BN869" s="53"/>
      <c r="BO869" s="53"/>
      <c r="BP869" s="53"/>
      <c r="BQ869" s="53"/>
      <c r="BR869" s="53"/>
      <c r="BS869" s="53"/>
      <c r="BT869" s="53"/>
      <c r="BU869" s="53"/>
      <c r="BV869" s="53"/>
      <c r="BW869" s="53"/>
      <c r="BX869" s="53"/>
      <c r="BY869" s="53"/>
      <c r="BZ869" s="53"/>
      <c r="CA869" s="53"/>
      <c r="CB869" s="53"/>
      <c r="CC869" s="53"/>
      <c r="CD869" s="53"/>
      <c r="CE869" s="53"/>
      <c r="CF869" s="53"/>
      <c r="CG869" s="53"/>
      <c r="CH869" s="53"/>
      <c r="CI869" s="53"/>
      <c r="CJ869" s="53"/>
      <c r="CK869" s="53"/>
      <c r="CL869" s="53"/>
      <c r="CM869" s="53"/>
      <c r="CN869" s="53"/>
      <c r="CO869" s="53"/>
      <c r="CP869" s="53"/>
      <c r="CQ869" s="53"/>
      <c r="CR869" s="53"/>
      <c r="CS869" s="53"/>
      <c r="CT869" s="53"/>
      <c r="CU869" s="53"/>
      <c r="CV869" s="53"/>
      <c r="CW869" s="53"/>
      <c r="CX869" s="53"/>
      <c r="CY869" s="53"/>
      <c r="CZ869" s="53"/>
      <c r="DA869" s="53"/>
      <c r="DB869" s="53"/>
      <c r="DC869" s="53"/>
      <c r="DD869" s="53"/>
      <c r="DE869" s="53"/>
      <c r="DF869" s="53"/>
      <c r="DG869" s="53"/>
      <c r="DH869" s="53"/>
      <c r="DI869" s="53"/>
      <c r="DJ869" s="53"/>
      <c r="DK869" s="53"/>
      <c r="DL869" s="53"/>
      <c r="DM869" s="53"/>
      <c r="DN869" s="53"/>
      <c r="DO869" s="53"/>
      <c r="DP869" s="53"/>
      <c r="DQ869" s="53"/>
      <c r="DR869" s="53"/>
      <c r="DS869" s="53"/>
      <c r="DT869" s="53"/>
      <c r="DU869" s="53"/>
      <c r="DV869" s="53"/>
      <c r="DW869" s="53"/>
      <c r="DX869" s="53"/>
      <c r="DY869" s="53"/>
      <c r="DZ869" s="53"/>
      <c r="EA869" s="53"/>
      <c r="EB869" s="53"/>
      <c r="EC869" s="53"/>
      <c r="ED869" s="53"/>
      <c r="EE869" s="53"/>
      <c r="EF869" s="53"/>
      <c r="EG869" s="53"/>
      <c r="EH869" s="53"/>
      <c r="EI869" s="53"/>
      <c r="EJ869" s="53"/>
      <c r="EK869" s="53"/>
      <c r="EL869" s="53"/>
      <c r="EM869" s="53"/>
      <c r="EN869" s="53"/>
      <c r="EO869" s="53"/>
    </row>
    <row r="870" spans="4:145" x14ac:dyDescent="0.25">
      <c r="D870" s="57" t="s">
        <v>809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  <c r="AK870" s="53"/>
      <c r="AL870" s="53"/>
      <c r="AM870" s="53"/>
      <c r="AN870" s="53"/>
      <c r="AO870" s="53"/>
      <c r="AP870" s="53"/>
      <c r="AQ870" s="53"/>
      <c r="AR870" s="53"/>
      <c r="AS870" s="53"/>
      <c r="AT870" s="53"/>
      <c r="AU870" s="53"/>
      <c r="AV870" s="53"/>
      <c r="AW870" s="53"/>
      <c r="AX870" s="53"/>
      <c r="AY870" s="53"/>
      <c r="AZ870" s="53"/>
      <c r="BA870" s="53"/>
      <c r="BB870" s="53"/>
      <c r="BC870" s="53"/>
      <c r="BD870" s="53"/>
      <c r="BE870" s="53"/>
      <c r="BF870" s="53"/>
      <c r="BG870" s="53"/>
      <c r="BH870" s="53"/>
      <c r="BI870" s="53"/>
      <c r="BJ870" s="53"/>
      <c r="BK870" s="53"/>
      <c r="BL870" s="53"/>
      <c r="BM870" s="53"/>
      <c r="BN870" s="53"/>
      <c r="BO870" s="53"/>
      <c r="BP870" s="53"/>
      <c r="BQ870" s="53"/>
      <c r="BR870" s="53"/>
      <c r="BS870" s="53"/>
      <c r="BT870" s="53"/>
      <c r="BU870" s="53"/>
      <c r="BV870" s="53"/>
      <c r="BW870" s="53"/>
      <c r="BX870" s="53"/>
      <c r="BY870" s="53"/>
      <c r="BZ870" s="53"/>
      <c r="CA870" s="53"/>
      <c r="CB870" s="53"/>
      <c r="CC870" s="53"/>
      <c r="CD870" s="53"/>
      <c r="CE870" s="53"/>
      <c r="CF870" s="53"/>
      <c r="CG870" s="53"/>
      <c r="CH870" s="53"/>
      <c r="CI870" s="53"/>
      <c r="CJ870" s="53"/>
      <c r="CK870" s="53"/>
      <c r="CL870" s="53"/>
      <c r="CM870" s="53"/>
      <c r="CN870" s="53"/>
      <c r="CO870" s="53"/>
      <c r="CP870" s="53"/>
      <c r="CQ870" s="53"/>
      <c r="CR870" s="53"/>
      <c r="CS870" s="53"/>
      <c r="CT870" s="53"/>
      <c r="CU870" s="53"/>
      <c r="CV870" s="53"/>
      <c r="CW870" s="53"/>
      <c r="CX870" s="53"/>
      <c r="CY870" s="53"/>
      <c r="CZ870" s="53"/>
      <c r="DA870" s="53"/>
      <c r="DB870" s="53"/>
      <c r="DC870" s="53"/>
      <c r="DD870" s="53"/>
      <c r="DE870" s="53"/>
      <c r="DF870" s="53"/>
      <c r="DG870" s="53"/>
      <c r="DH870" s="53"/>
      <c r="DI870" s="53"/>
      <c r="DJ870" s="53"/>
      <c r="DK870" s="53"/>
      <c r="DL870" s="53"/>
      <c r="DM870" s="53"/>
      <c r="DN870" s="53"/>
      <c r="DO870" s="53"/>
      <c r="DP870" s="53"/>
      <c r="DQ870" s="53"/>
      <c r="DR870" s="53"/>
      <c r="DS870" s="53"/>
      <c r="DT870" s="53"/>
      <c r="DU870" s="53"/>
      <c r="DV870" s="53"/>
      <c r="DW870" s="53"/>
      <c r="DX870" s="53"/>
      <c r="DY870" s="53"/>
      <c r="DZ870" s="53"/>
      <c r="EA870" s="53"/>
      <c r="EB870" s="53"/>
      <c r="EC870" s="53"/>
      <c r="ED870" s="53"/>
      <c r="EE870" s="53"/>
      <c r="EF870" s="53"/>
      <c r="EG870" s="53"/>
      <c r="EH870" s="53"/>
      <c r="EI870" s="53"/>
      <c r="EJ870" s="53"/>
      <c r="EK870" s="53"/>
      <c r="EL870" s="53"/>
      <c r="EM870" s="53"/>
      <c r="EN870" s="53"/>
      <c r="EO870" s="53"/>
    </row>
    <row r="871" spans="4:145" x14ac:dyDescent="0.25">
      <c r="D871" s="57" t="s">
        <v>810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53"/>
      <c r="AP871" s="53"/>
      <c r="AQ871" s="53"/>
      <c r="AR871" s="53"/>
      <c r="AS871" s="53"/>
      <c r="AT871" s="53"/>
      <c r="AU871" s="53"/>
      <c r="AV871" s="53"/>
      <c r="AW871" s="53"/>
      <c r="AX871" s="53"/>
      <c r="AY871" s="53"/>
      <c r="AZ871" s="53"/>
      <c r="BA871" s="53"/>
      <c r="BB871" s="53"/>
      <c r="BC871" s="53"/>
      <c r="BD871" s="53"/>
      <c r="BE871" s="53"/>
      <c r="BF871" s="53"/>
      <c r="BG871" s="53"/>
      <c r="BH871" s="53"/>
      <c r="BI871" s="53"/>
      <c r="BJ871" s="53"/>
      <c r="BK871" s="53"/>
      <c r="BL871" s="53"/>
      <c r="BM871" s="53"/>
      <c r="BN871" s="53"/>
      <c r="BO871" s="53"/>
      <c r="BP871" s="53"/>
      <c r="BQ871" s="53"/>
      <c r="BR871" s="53"/>
      <c r="BS871" s="53"/>
      <c r="BT871" s="53"/>
      <c r="BU871" s="53"/>
      <c r="BV871" s="53"/>
      <c r="BW871" s="53"/>
      <c r="BX871" s="53"/>
      <c r="BY871" s="53"/>
      <c r="BZ871" s="53"/>
      <c r="CA871" s="53"/>
      <c r="CB871" s="53"/>
      <c r="CC871" s="53"/>
      <c r="CD871" s="53"/>
      <c r="CE871" s="53"/>
      <c r="CF871" s="53"/>
      <c r="CG871" s="53"/>
      <c r="CH871" s="53"/>
      <c r="CI871" s="53"/>
      <c r="CJ871" s="53"/>
      <c r="CK871" s="53"/>
      <c r="CL871" s="53"/>
      <c r="CM871" s="53"/>
      <c r="CN871" s="53"/>
      <c r="CO871" s="53"/>
      <c r="CP871" s="53"/>
      <c r="CQ871" s="53"/>
      <c r="CR871" s="53"/>
      <c r="CS871" s="53"/>
      <c r="CT871" s="53"/>
      <c r="CU871" s="53"/>
      <c r="CV871" s="53"/>
      <c r="CW871" s="53"/>
      <c r="CX871" s="53"/>
      <c r="CY871" s="53"/>
      <c r="CZ871" s="53"/>
      <c r="DA871" s="53"/>
      <c r="DB871" s="53"/>
      <c r="DC871" s="53"/>
      <c r="DD871" s="53"/>
      <c r="DE871" s="53"/>
      <c r="DF871" s="53"/>
      <c r="DG871" s="53"/>
      <c r="DH871" s="53"/>
      <c r="DI871" s="53"/>
      <c r="DJ871" s="53"/>
      <c r="DK871" s="53"/>
      <c r="DL871" s="53"/>
      <c r="DM871" s="53"/>
      <c r="DN871" s="53"/>
      <c r="DO871" s="53"/>
      <c r="DP871" s="53"/>
      <c r="DQ871" s="53"/>
      <c r="DR871" s="53"/>
      <c r="DS871" s="53"/>
      <c r="DT871" s="53"/>
      <c r="DU871" s="53"/>
      <c r="DV871" s="53"/>
      <c r="DW871" s="53"/>
      <c r="DX871" s="53"/>
      <c r="DY871" s="53"/>
      <c r="DZ871" s="53"/>
      <c r="EA871" s="53"/>
      <c r="EB871" s="53"/>
      <c r="EC871" s="53"/>
      <c r="ED871" s="53"/>
      <c r="EE871" s="53"/>
      <c r="EF871" s="53"/>
      <c r="EG871" s="53"/>
      <c r="EH871" s="53"/>
      <c r="EI871" s="53"/>
      <c r="EJ871" s="53"/>
      <c r="EK871" s="53"/>
      <c r="EL871" s="53"/>
      <c r="EM871" s="53"/>
      <c r="EN871" s="53"/>
      <c r="EO871" s="53"/>
    </row>
    <row r="872" spans="4:145" x14ac:dyDescent="0.25">
      <c r="D872" s="57" t="s">
        <v>811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  <c r="AW872" s="53"/>
      <c r="AX872" s="53"/>
      <c r="AY872" s="53"/>
      <c r="AZ872" s="53"/>
      <c r="BA872" s="53"/>
      <c r="BB872" s="53"/>
      <c r="BC872" s="53"/>
      <c r="BD872" s="53"/>
      <c r="BE872" s="53"/>
      <c r="BF872" s="53"/>
      <c r="BG872" s="53"/>
      <c r="BH872" s="53"/>
      <c r="BI872" s="53"/>
      <c r="BJ872" s="53"/>
      <c r="BK872" s="53"/>
      <c r="BL872" s="53"/>
      <c r="BM872" s="53"/>
      <c r="BN872" s="53"/>
      <c r="BO872" s="53"/>
      <c r="BP872" s="53"/>
      <c r="BQ872" s="53"/>
      <c r="BR872" s="53"/>
      <c r="BS872" s="53"/>
      <c r="BT872" s="53"/>
      <c r="BU872" s="53"/>
      <c r="BV872" s="53"/>
      <c r="BW872" s="53"/>
      <c r="BX872" s="53"/>
      <c r="BY872" s="53"/>
      <c r="BZ872" s="53"/>
      <c r="CA872" s="53"/>
      <c r="CB872" s="53"/>
      <c r="CC872" s="53"/>
      <c r="CD872" s="53"/>
      <c r="CE872" s="53"/>
      <c r="CF872" s="53"/>
      <c r="CG872" s="53"/>
      <c r="CH872" s="53"/>
      <c r="CI872" s="53"/>
      <c r="CJ872" s="53"/>
      <c r="CK872" s="53"/>
      <c r="CL872" s="53"/>
      <c r="CM872" s="53"/>
      <c r="CN872" s="53"/>
      <c r="CO872" s="53"/>
      <c r="CP872" s="53"/>
      <c r="CQ872" s="53"/>
      <c r="CR872" s="53"/>
      <c r="CS872" s="53"/>
      <c r="CT872" s="53"/>
      <c r="CU872" s="53"/>
      <c r="CV872" s="53"/>
      <c r="CW872" s="53"/>
      <c r="CX872" s="53"/>
      <c r="CY872" s="53"/>
      <c r="CZ872" s="53"/>
      <c r="DA872" s="53"/>
      <c r="DB872" s="53"/>
      <c r="DC872" s="53"/>
      <c r="DD872" s="53"/>
      <c r="DE872" s="53"/>
      <c r="DF872" s="53"/>
      <c r="DG872" s="53"/>
      <c r="DH872" s="53"/>
      <c r="DI872" s="53"/>
      <c r="DJ872" s="53"/>
      <c r="DK872" s="53"/>
      <c r="DL872" s="53"/>
      <c r="DM872" s="53"/>
      <c r="DN872" s="53"/>
      <c r="DO872" s="53"/>
      <c r="DP872" s="53"/>
      <c r="DQ872" s="53"/>
      <c r="DR872" s="53"/>
      <c r="DS872" s="53"/>
      <c r="DT872" s="53"/>
      <c r="DU872" s="53"/>
      <c r="DV872" s="53"/>
      <c r="DW872" s="53"/>
      <c r="DX872" s="53"/>
      <c r="DY872" s="53"/>
      <c r="DZ872" s="53"/>
      <c r="EA872" s="53"/>
      <c r="EB872" s="53"/>
      <c r="EC872" s="53"/>
      <c r="ED872" s="53"/>
      <c r="EE872" s="53"/>
      <c r="EF872" s="53"/>
      <c r="EG872" s="53"/>
      <c r="EH872" s="53"/>
      <c r="EI872" s="53"/>
      <c r="EJ872" s="53"/>
      <c r="EK872" s="53"/>
      <c r="EL872" s="53"/>
      <c r="EM872" s="53"/>
      <c r="EN872" s="53"/>
      <c r="EO872" s="53"/>
    </row>
    <row r="873" spans="4:145" x14ac:dyDescent="0.25">
      <c r="D873" s="57" t="s">
        <v>812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  <c r="AW873" s="53"/>
      <c r="AX873" s="53"/>
      <c r="AY873" s="53"/>
      <c r="AZ873" s="53"/>
      <c r="BA873" s="53"/>
      <c r="BB873" s="53"/>
      <c r="BC873" s="53"/>
      <c r="BD873" s="53"/>
      <c r="BE873" s="53"/>
      <c r="BF873" s="53"/>
      <c r="BG873" s="53"/>
      <c r="BH873" s="53"/>
      <c r="BI873" s="53"/>
      <c r="BJ873" s="53"/>
      <c r="BK873" s="53"/>
      <c r="BL873" s="53"/>
      <c r="BM873" s="53"/>
      <c r="BN873" s="53"/>
      <c r="BO873" s="53"/>
      <c r="BP873" s="53"/>
      <c r="BQ873" s="53"/>
      <c r="BR873" s="53"/>
      <c r="BS873" s="53"/>
      <c r="BT873" s="53"/>
      <c r="BU873" s="53"/>
      <c r="BV873" s="53"/>
      <c r="BW873" s="53"/>
      <c r="BX873" s="53"/>
      <c r="BY873" s="53"/>
      <c r="BZ873" s="53"/>
      <c r="CA873" s="53"/>
      <c r="CB873" s="53"/>
      <c r="CC873" s="53"/>
      <c r="CD873" s="53"/>
      <c r="CE873" s="53"/>
      <c r="CF873" s="53"/>
      <c r="CG873" s="53"/>
      <c r="CH873" s="53"/>
      <c r="CI873" s="53"/>
      <c r="CJ873" s="53"/>
      <c r="CK873" s="53"/>
      <c r="CL873" s="53"/>
      <c r="CM873" s="53"/>
      <c r="CN873" s="53"/>
      <c r="CO873" s="53"/>
      <c r="CP873" s="53"/>
      <c r="CQ873" s="53"/>
      <c r="CR873" s="53"/>
      <c r="CS873" s="53"/>
      <c r="CT873" s="53"/>
      <c r="CU873" s="53"/>
      <c r="CV873" s="53"/>
      <c r="CW873" s="53"/>
      <c r="CX873" s="53"/>
      <c r="CY873" s="53"/>
      <c r="CZ873" s="53"/>
      <c r="DA873" s="53"/>
      <c r="DB873" s="53"/>
      <c r="DC873" s="53"/>
      <c r="DD873" s="53"/>
      <c r="DE873" s="53"/>
      <c r="DF873" s="53"/>
      <c r="DG873" s="53"/>
      <c r="DH873" s="53"/>
      <c r="DI873" s="53"/>
      <c r="DJ873" s="53"/>
      <c r="DK873" s="53"/>
      <c r="DL873" s="53"/>
      <c r="DM873" s="53"/>
      <c r="DN873" s="53"/>
      <c r="DO873" s="53"/>
      <c r="DP873" s="53"/>
      <c r="DQ873" s="53"/>
      <c r="DR873" s="53"/>
      <c r="DS873" s="53"/>
      <c r="DT873" s="53"/>
      <c r="DU873" s="53"/>
      <c r="DV873" s="53"/>
      <c r="DW873" s="53"/>
      <c r="DX873" s="53"/>
      <c r="DY873" s="53"/>
      <c r="DZ873" s="53"/>
      <c r="EA873" s="53"/>
      <c r="EB873" s="53"/>
      <c r="EC873" s="53"/>
      <c r="ED873" s="53"/>
      <c r="EE873" s="53"/>
      <c r="EF873" s="53"/>
      <c r="EG873" s="53"/>
      <c r="EH873" s="53"/>
      <c r="EI873" s="53"/>
      <c r="EJ873" s="53"/>
      <c r="EK873" s="53"/>
      <c r="EL873" s="53"/>
      <c r="EM873" s="53"/>
      <c r="EN873" s="53"/>
      <c r="EO873" s="53"/>
    </row>
    <row r="874" spans="4:145" x14ac:dyDescent="0.25">
      <c r="D874" s="57" t="s">
        <v>1050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  <c r="AW874" s="53"/>
      <c r="AX874" s="53"/>
      <c r="AY874" s="53"/>
      <c r="AZ874" s="53"/>
      <c r="BA874" s="53"/>
      <c r="BB874" s="53"/>
      <c r="BC874" s="53"/>
      <c r="BD874" s="53"/>
      <c r="BE874" s="53"/>
      <c r="BF874" s="53"/>
      <c r="BG874" s="53"/>
      <c r="BH874" s="53"/>
      <c r="BI874" s="53"/>
      <c r="BJ874" s="53"/>
      <c r="BK874" s="53"/>
      <c r="BL874" s="53"/>
      <c r="BM874" s="53"/>
      <c r="BN874" s="53"/>
      <c r="BO874" s="53"/>
      <c r="BP874" s="53"/>
      <c r="BQ874" s="53"/>
      <c r="BR874" s="53"/>
      <c r="BS874" s="53"/>
      <c r="BT874" s="53"/>
      <c r="BU874" s="53"/>
      <c r="BV874" s="53"/>
      <c r="BW874" s="53"/>
      <c r="BX874" s="53"/>
      <c r="BY874" s="53"/>
      <c r="BZ874" s="53"/>
      <c r="CA874" s="53"/>
      <c r="CB874" s="53"/>
      <c r="CC874" s="53"/>
      <c r="CD874" s="53"/>
      <c r="CE874" s="53"/>
      <c r="CF874" s="53"/>
      <c r="CG874" s="53"/>
      <c r="CH874" s="53"/>
      <c r="CI874" s="53"/>
      <c r="CJ874" s="53"/>
      <c r="CK874" s="53"/>
      <c r="CL874" s="53"/>
      <c r="CM874" s="53"/>
      <c r="CN874" s="53"/>
      <c r="CO874" s="53"/>
      <c r="CP874" s="53"/>
      <c r="CQ874" s="53"/>
      <c r="CR874" s="53"/>
      <c r="CS874" s="53"/>
      <c r="CT874" s="53"/>
      <c r="CU874" s="53"/>
      <c r="CV874" s="53"/>
      <c r="CW874" s="53"/>
      <c r="CX874" s="53"/>
      <c r="CY874" s="53"/>
      <c r="CZ874" s="53"/>
      <c r="DA874" s="53"/>
      <c r="DB874" s="53"/>
      <c r="DC874" s="53"/>
      <c r="DD874" s="53"/>
      <c r="DE874" s="53"/>
      <c r="DF874" s="53"/>
      <c r="DG874" s="53"/>
      <c r="DH874" s="53"/>
      <c r="DI874" s="53"/>
      <c r="DJ874" s="53"/>
      <c r="DK874" s="53"/>
      <c r="DL874" s="53"/>
      <c r="DM874" s="53"/>
      <c r="DN874" s="53"/>
      <c r="DO874" s="53"/>
      <c r="DP874" s="53"/>
      <c r="DQ874" s="53"/>
      <c r="DR874" s="53"/>
      <c r="DS874" s="53"/>
      <c r="DT874" s="53"/>
      <c r="DU874" s="53"/>
      <c r="DV874" s="53"/>
      <c r="DW874" s="53"/>
      <c r="DX874" s="53"/>
      <c r="DY874" s="53"/>
      <c r="DZ874" s="53"/>
      <c r="EA874" s="53"/>
      <c r="EB874" s="53"/>
      <c r="EC874" s="53"/>
      <c r="ED874" s="53"/>
      <c r="EE874" s="53"/>
      <c r="EF874" s="53"/>
      <c r="EG874" s="53"/>
      <c r="EH874" s="53"/>
      <c r="EI874" s="53"/>
      <c r="EJ874" s="53"/>
      <c r="EK874" s="53"/>
      <c r="EL874" s="53"/>
      <c r="EM874" s="53"/>
      <c r="EN874" s="53"/>
      <c r="EO874" s="53"/>
    </row>
    <row r="875" spans="4:145" x14ac:dyDescent="0.25">
      <c r="D875" s="57" t="s">
        <v>1051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3"/>
      <c r="AN875" s="53"/>
      <c r="AO875" s="53"/>
      <c r="AP875" s="53"/>
      <c r="AQ875" s="53"/>
      <c r="AR875" s="53"/>
      <c r="AS875" s="53"/>
      <c r="AT875" s="53"/>
      <c r="AU875" s="53"/>
      <c r="AV875" s="53"/>
      <c r="AW875" s="53"/>
      <c r="AX875" s="53"/>
      <c r="AY875" s="53"/>
      <c r="AZ875" s="53"/>
      <c r="BA875" s="53"/>
      <c r="BB875" s="53"/>
      <c r="BC875" s="53"/>
      <c r="BD875" s="53"/>
      <c r="BE875" s="53"/>
      <c r="BF875" s="53"/>
      <c r="BG875" s="53"/>
      <c r="BH875" s="53"/>
      <c r="BI875" s="53"/>
      <c r="BJ875" s="53"/>
      <c r="BK875" s="53"/>
      <c r="BL875" s="53"/>
      <c r="BM875" s="53"/>
      <c r="BN875" s="53"/>
      <c r="BO875" s="53"/>
      <c r="BP875" s="53"/>
      <c r="BQ875" s="53"/>
      <c r="BR875" s="53"/>
      <c r="BS875" s="53"/>
      <c r="BT875" s="53"/>
      <c r="BU875" s="53"/>
      <c r="BV875" s="53"/>
      <c r="BW875" s="53"/>
      <c r="BX875" s="53"/>
      <c r="BY875" s="53"/>
      <c r="BZ875" s="53"/>
      <c r="CA875" s="53"/>
      <c r="CB875" s="53"/>
      <c r="CC875" s="53"/>
      <c r="CD875" s="53"/>
      <c r="CE875" s="53"/>
      <c r="CF875" s="53"/>
      <c r="CG875" s="53"/>
      <c r="CH875" s="53"/>
      <c r="CI875" s="53"/>
      <c r="CJ875" s="53"/>
      <c r="CK875" s="53"/>
      <c r="CL875" s="53"/>
      <c r="CM875" s="53"/>
      <c r="CN875" s="53"/>
      <c r="CO875" s="53"/>
      <c r="CP875" s="53"/>
      <c r="CQ875" s="53"/>
      <c r="CR875" s="53"/>
      <c r="CS875" s="53"/>
      <c r="CT875" s="53"/>
      <c r="CU875" s="53"/>
      <c r="CV875" s="53"/>
      <c r="CW875" s="53"/>
      <c r="CX875" s="53"/>
      <c r="CY875" s="53"/>
      <c r="CZ875" s="53"/>
      <c r="DA875" s="53"/>
      <c r="DB875" s="53"/>
      <c r="DC875" s="53"/>
      <c r="DD875" s="53"/>
      <c r="DE875" s="53"/>
      <c r="DF875" s="53"/>
      <c r="DG875" s="53"/>
      <c r="DH875" s="53"/>
      <c r="DI875" s="53"/>
      <c r="DJ875" s="53"/>
      <c r="DK875" s="53"/>
      <c r="DL875" s="53"/>
      <c r="DM875" s="53"/>
      <c r="DN875" s="53"/>
      <c r="DO875" s="53"/>
      <c r="DP875" s="53"/>
      <c r="DQ875" s="53"/>
      <c r="DR875" s="53"/>
      <c r="DS875" s="53"/>
      <c r="DT875" s="53"/>
      <c r="DU875" s="53"/>
      <c r="DV875" s="53"/>
      <c r="DW875" s="53"/>
      <c r="DX875" s="53"/>
      <c r="DY875" s="53"/>
      <c r="DZ875" s="53"/>
      <c r="EA875" s="53"/>
      <c r="EB875" s="53"/>
      <c r="EC875" s="53"/>
      <c r="ED875" s="53"/>
      <c r="EE875" s="53"/>
      <c r="EF875" s="53"/>
      <c r="EG875" s="53"/>
      <c r="EH875" s="53"/>
      <c r="EI875" s="53"/>
      <c r="EJ875" s="53"/>
      <c r="EK875" s="53"/>
      <c r="EL875" s="53"/>
      <c r="EM875" s="53"/>
      <c r="EN875" s="53"/>
      <c r="EO875" s="53"/>
    </row>
    <row r="876" spans="4:145" x14ac:dyDescent="0.25">
      <c r="D876" s="57" t="s">
        <v>813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3"/>
      <c r="AN876" s="53"/>
      <c r="AO876" s="53"/>
      <c r="AP876" s="53"/>
      <c r="AQ876" s="53"/>
      <c r="AR876" s="53"/>
      <c r="AS876" s="53"/>
      <c r="AT876" s="53"/>
      <c r="AU876" s="53"/>
      <c r="AV876" s="53"/>
      <c r="AW876" s="53"/>
      <c r="AX876" s="53"/>
      <c r="AY876" s="53"/>
      <c r="AZ876" s="53"/>
      <c r="BA876" s="53"/>
      <c r="BB876" s="53"/>
      <c r="BC876" s="53"/>
      <c r="BD876" s="53"/>
      <c r="BE876" s="53"/>
      <c r="BF876" s="53"/>
      <c r="BG876" s="53"/>
      <c r="BH876" s="53"/>
      <c r="BI876" s="53"/>
      <c r="BJ876" s="53"/>
      <c r="BK876" s="53"/>
      <c r="BL876" s="53"/>
      <c r="BM876" s="53"/>
      <c r="BN876" s="53"/>
      <c r="BO876" s="53"/>
      <c r="BP876" s="53"/>
      <c r="BQ876" s="53"/>
      <c r="BR876" s="53"/>
      <c r="BS876" s="53"/>
      <c r="BT876" s="53"/>
      <c r="BU876" s="53"/>
      <c r="BV876" s="53"/>
      <c r="BW876" s="53"/>
      <c r="BX876" s="53"/>
      <c r="BY876" s="53"/>
      <c r="BZ876" s="53"/>
      <c r="CA876" s="53"/>
      <c r="CB876" s="53"/>
      <c r="CC876" s="53"/>
      <c r="CD876" s="53"/>
      <c r="CE876" s="53"/>
      <c r="CF876" s="53"/>
      <c r="CG876" s="53"/>
      <c r="CH876" s="53"/>
      <c r="CI876" s="53"/>
      <c r="CJ876" s="53"/>
      <c r="CK876" s="53"/>
      <c r="CL876" s="53"/>
      <c r="CM876" s="53"/>
      <c r="CN876" s="53"/>
      <c r="CO876" s="53"/>
      <c r="CP876" s="53"/>
      <c r="CQ876" s="53"/>
      <c r="CR876" s="53"/>
      <c r="CS876" s="53"/>
      <c r="CT876" s="53"/>
      <c r="CU876" s="53"/>
      <c r="CV876" s="53"/>
      <c r="CW876" s="53"/>
      <c r="CX876" s="53"/>
      <c r="CY876" s="53"/>
      <c r="CZ876" s="53"/>
      <c r="DA876" s="53"/>
      <c r="DB876" s="53"/>
      <c r="DC876" s="53"/>
      <c r="DD876" s="53"/>
      <c r="DE876" s="53"/>
      <c r="DF876" s="53"/>
      <c r="DG876" s="53"/>
      <c r="DH876" s="53"/>
      <c r="DI876" s="53"/>
      <c r="DJ876" s="53"/>
      <c r="DK876" s="53"/>
      <c r="DL876" s="53"/>
      <c r="DM876" s="53"/>
      <c r="DN876" s="53"/>
      <c r="DO876" s="53"/>
      <c r="DP876" s="53"/>
      <c r="DQ876" s="53"/>
      <c r="DR876" s="53"/>
      <c r="DS876" s="53"/>
      <c r="DT876" s="53"/>
      <c r="DU876" s="53"/>
      <c r="DV876" s="53"/>
      <c r="DW876" s="53"/>
      <c r="DX876" s="53"/>
      <c r="DY876" s="53"/>
      <c r="DZ876" s="53"/>
      <c r="EA876" s="53"/>
      <c r="EB876" s="53"/>
      <c r="EC876" s="53"/>
      <c r="ED876" s="53"/>
      <c r="EE876" s="53"/>
      <c r="EF876" s="53"/>
      <c r="EG876" s="53"/>
      <c r="EH876" s="53"/>
      <c r="EI876" s="53"/>
      <c r="EJ876" s="53"/>
      <c r="EK876" s="53"/>
      <c r="EL876" s="53"/>
      <c r="EM876" s="53"/>
      <c r="EN876" s="53"/>
      <c r="EO876" s="53"/>
    </row>
    <row r="877" spans="4:145" x14ac:dyDescent="0.25">
      <c r="D877" s="57" t="s">
        <v>1386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  <c r="AW877" s="53"/>
      <c r="AX877" s="53"/>
      <c r="AY877" s="53"/>
      <c r="AZ877" s="53"/>
      <c r="BA877" s="53"/>
      <c r="BB877" s="53"/>
      <c r="BC877" s="53"/>
      <c r="BD877" s="53"/>
      <c r="BE877" s="53"/>
      <c r="BF877" s="53"/>
      <c r="BG877" s="53"/>
      <c r="BH877" s="53"/>
      <c r="BI877" s="53"/>
      <c r="BJ877" s="53"/>
      <c r="BK877" s="53"/>
      <c r="BL877" s="53"/>
      <c r="BM877" s="53"/>
      <c r="BN877" s="53"/>
      <c r="BO877" s="53"/>
      <c r="BP877" s="53"/>
      <c r="BQ877" s="53"/>
      <c r="BR877" s="53"/>
      <c r="BS877" s="53"/>
      <c r="BT877" s="53"/>
      <c r="BU877" s="53"/>
      <c r="BV877" s="53"/>
      <c r="BW877" s="53"/>
      <c r="BX877" s="53"/>
      <c r="BY877" s="53"/>
      <c r="BZ877" s="53"/>
      <c r="CA877" s="53"/>
      <c r="CB877" s="53"/>
      <c r="CC877" s="53"/>
      <c r="CD877" s="53"/>
      <c r="CE877" s="53"/>
      <c r="CF877" s="53"/>
      <c r="CG877" s="53"/>
      <c r="CH877" s="53"/>
      <c r="CI877" s="53"/>
      <c r="CJ877" s="53"/>
      <c r="CK877" s="53"/>
      <c r="CL877" s="53"/>
      <c r="CM877" s="53"/>
      <c r="CN877" s="53"/>
      <c r="CO877" s="53"/>
      <c r="CP877" s="53"/>
      <c r="CQ877" s="53"/>
      <c r="CR877" s="53"/>
      <c r="CS877" s="53"/>
      <c r="CT877" s="53"/>
      <c r="CU877" s="53"/>
      <c r="CV877" s="53"/>
      <c r="CW877" s="53"/>
      <c r="CX877" s="53"/>
      <c r="CY877" s="53"/>
      <c r="CZ877" s="53"/>
      <c r="DA877" s="53"/>
      <c r="DB877" s="53"/>
      <c r="DC877" s="53"/>
      <c r="DD877" s="53"/>
      <c r="DE877" s="53"/>
      <c r="DF877" s="53"/>
      <c r="DG877" s="53"/>
      <c r="DH877" s="53"/>
      <c r="DI877" s="53"/>
      <c r="DJ877" s="53"/>
      <c r="DK877" s="53"/>
      <c r="DL877" s="53"/>
      <c r="DM877" s="53"/>
      <c r="DN877" s="53"/>
      <c r="DO877" s="53"/>
      <c r="DP877" s="53"/>
      <c r="DQ877" s="53"/>
      <c r="DR877" s="53"/>
      <c r="DS877" s="53"/>
      <c r="DT877" s="53"/>
      <c r="DU877" s="53"/>
      <c r="DV877" s="53"/>
      <c r="DW877" s="53"/>
      <c r="DX877" s="53"/>
      <c r="DY877" s="53"/>
      <c r="DZ877" s="53"/>
      <c r="EA877" s="53"/>
      <c r="EB877" s="53"/>
      <c r="EC877" s="53"/>
      <c r="ED877" s="53"/>
      <c r="EE877" s="53"/>
      <c r="EF877" s="53"/>
      <c r="EG877" s="53"/>
      <c r="EH877" s="53"/>
      <c r="EI877" s="53"/>
      <c r="EJ877" s="53"/>
      <c r="EK877" s="53"/>
      <c r="EL877" s="53"/>
      <c r="EM877" s="53"/>
      <c r="EN877" s="53"/>
      <c r="EO877" s="53"/>
    </row>
    <row r="878" spans="4:145" x14ac:dyDescent="0.25">
      <c r="D878" s="57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  <c r="AW878" s="53"/>
      <c r="AX878" s="53"/>
      <c r="AY878" s="53"/>
      <c r="AZ878" s="53"/>
      <c r="BA878" s="53"/>
      <c r="BB878" s="53"/>
      <c r="BC878" s="53"/>
      <c r="BD878" s="53"/>
      <c r="BE878" s="53"/>
      <c r="BF878" s="53"/>
      <c r="BG878" s="53"/>
      <c r="BH878" s="53"/>
      <c r="BI878" s="53"/>
      <c r="BJ878" s="53"/>
      <c r="BK878" s="53"/>
      <c r="BL878" s="53"/>
      <c r="BM878" s="53"/>
      <c r="BN878" s="53"/>
      <c r="BO878" s="53"/>
      <c r="BP878" s="53"/>
      <c r="BQ878" s="53"/>
      <c r="BR878" s="53"/>
      <c r="BS878" s="53"/>
      <c r="BT878" s="53"/>
      <c r="BU878" s="53"/>
      <c r="BV878" s="53"/>
      <c r="BW878" s="53"/>
      <c r="BX878" s="53"/>
      <c r="BY878" s="53"/>
      <c r="BZ878" s="53"/>
      <c r="CA878" s="53"/>
      <c r="CB878" s="53"/>
      <c r="CC878" s="53"/>
      <c r="CD878" s="53"/>
      <c r="CE878" s="53"/>
      <c r="CF878" s="53"/>
      <c r="CG878" s="53"/>
      <c r="CH878" s="53"/>
      <c r="CI878" s="53"/>
      <c r="CJ878" s="53"/>
      <c r="CK878" s="53"/>
      <c r="CL878" s="53"/>
      <c r="CM878" s="53"/>
      <c r="CN878" s="53"/>
      <c r="CO878" s="53"/>
      <c r="CP878" s="53"/>
      <c r="CQ878" s="53"/>
      <c r="CR878" s="53"/>
      <c r="CS878" s="53"/>
      <c r="CT878" s="53"/>
      <c r="CU878" s="53"/>
      <c r="CV878" s="53"/>
      <c r="CW878" s="53"/>
      <c r="CX878" s="53"/>
      <c r="CY878" s="53"/>
      <c r="CZ878" s="53"/>
      <c r="DA878" s="53"/>
      <c r="DB878" s="53"/>
      <c r="DC878" s="53"/>
      <c r="DD878" s="53"/>
      <c r="DE878" s="53"/>
      <c r="DF878" s="53"/>
      <c r="DG878" s="53"/>
      <c r="DH878" s="53"/>
      <c r="DI878" s="53"/>
      <c r="DJ878" s="53"/>
      <c r="DK878" s="53"/>
      <c r="DL878" s="53"/>
      <c r="DM878" s="53"/>
      <c r="DN878" s="53"/>
      <c r="DO878" s="53"/>
      <c r="DP878" s="53"/>
      <c r="DQ878" s="53"/>
      <c r="DR878" s="53"/>
      <c r="DS878" s="53"/>
      <c r="DT878" s="53"/>
      <c r="DU878" s="53"/>
      <c r="DV878" s="53"/>
      <c r="DW878" s="53"/>
      <c r="DX878" s="53"/>
      <c r="DY878" s="53"/>
      <c r="DZ878" s="53"/>
      <c r="EA878" s="53"/>
      <c r="EB878" s="53"/>
      <c r="EC878" s="53"/>
      <c r="ED878" s="53"/>
      <c r="EE878" s="53"/>
      <c r="EF878" s="53"/>
      <c r="EG878" s="53"/>
      <c r="EH878" s="53"/>
      <c r="EI878" s="53"/>
      <c r="EJ878" s="53"/>
      <c r="EK878" s="53"/>
      <c r="EL878" s="53"/>
      <c r="EM878" s="53"/>
      <c r="EN878" s="53"/>
      <c r="EO878" s="53"/>
    </row>
    <row r="879" spans="4:145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  <c r="AW879" s="53"/>
      <c r="AX879" s="53"/>
      <c r="AY879" s="53"/>
      <c r="AZ879" s="53"/>
      <c r="BA879" s="53"/>
      <c r="BB879" s="53"/>
      <c r="BC879" s="53"/>
      <c r="BD879" s="53"/>
      <c r="BE879" s="53"/>
      <c r="BF879" s="53"/>
      <c r="BG879" s="53"/>
      <c r="BH879" s="53"/>
      <c r="BI879" s="53"/>
      <c r="BJ879" s="53"/>
      <c r="BK879" s="53"/>
      <c r="BL879" s="53"/>
      <c r="BM879" s="53"/>
      <c r="BN879" s="53"/>
      <c r="BO879" s="53"/>
      <c r="BP879" s="53"/>
      <c r="BQ879" s="53"/>
      <c r="BR879" s="53"/>
      <c r="BS879" s="53"/>
      <c r="BT879" s="53"/>
      <c r="BU879" s="53"/>
      <c r="BV879" s="53"/>
      <c r="BW879" s="53"/>
      <c r="BX879" s="53"/>
      <c r="BY879" s="53"/>
      <c r="BZ879" s="53"/>
      <c r="CA879" s="53"/>
      <c r="CB879" s="53"/>
      <c r="CC879" s="53"/>
      <c r="CD879" s="53"/>
      <c r="CE879" s="53"/>
      <c r="CF879" s="53"/>
      <c r="CG879" s="53"/>
      <c r="CH879" s="53"/>
      <c r="CI879" s="53"/>
      <c r="CJ879" s="53"/>
      <c r="CK879" s="53"/>
      <c r="CL879" s="53"/>
      <c r="CM879" s="53"/>
      <c r="CN879" s="53"/>
      <c r="CO879" s="53"/>
      <c r="CP879" s="53"/>
      <c r="CQ879" s="53"/>
      <c r="CR879" s="53"/>
      <c r="CS879" s="53"/>
      <c r="CT879" s="53"/>
      <c r="CU879" s="53"/>
      <c r="CV879" s="53"/>
      <c r="CW879" s="53"/>
      <c r="CX879" s="53"/>
      <c r="CY879" s="53"/>
      <c r="CZ879" s="53"/>
      <c r="DA879" s="53"/>
      <c r="DB879" s="53"/>
      <c r="DC879" s="53"/>
      <c r="DD879" s="53"/>
      <c r="DE879" s="53"/>
      <c r="DF879" s="53"/>
      <c r="DG879" s="53"/>
      <c r="DH879" s="53"/>
      <c r="DI879" s="53"/>
      <c r="DJ879" s="53"/>
      <c r="DK879" s="53"/>
      <c r="DL879" s="53"/>
      <c r="DM879" s="53"/>
      <c r="DN879" s="53"/>
      <c r="DO879" s="53"/>
      <c r="DP879" s="53"/>
      <c r="DQ879" s="53"/>
      <c r="DR879" s="53"/>
      <c r="DS879" s="53"/>
      <c r="DT879" s="53"/>
      <c r="DU879" s="53"/>
      <c r="DV879" s="53"/>
      <c r="DW879" s="53"/>
      <c r="DX879" s="53"/>
      <c r="DY879" s="53"/>
      <c r="DZ879" s="53"/>
      <c r="EA879" s="53"/>
      <c r="EB879" s="53"/>
      <c r="EC879" s="53"/>
      <c r="ED879" s="53"/>
      <c r="EE879" s="53"/>
      <c r="EF879" s="53"/>
      <c r="EG879" s="53"/>
      <c r="EH879" s="53"/>
      <c r="EI879" s="53"/>
      <c r="EJ879" s="53"/>
      <c r="EK879" s="53"/>
      <c r="EL879" s="53"/>
      <c r="EM879" s="53"/>
      <c r="EN879" s="53"/>
      <c r="EO879" s="53"/>
    </row>
    <row r="880" spans="4:145" x14ac:dyDescent="0.25">
      <c r="D880" s="57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  <c r="AW880" s="53"/>
      <c r="AX880" s="53"/>
      <c r="AY880" s="53"/>
      <c r="AZ880" s="53"/>
      <c r="BA880" s="53"/>
      <c r="BB880" s="53"/>
      <c r="BC880" s="53"/>
      <c r="BD880" s="53"/>
      <c r="BE880" s="53"/>
      <c r="BF880" s="53"/>
      <c r="BG880" s="53"/>
      <c r="BH880" s="53"/>
      <c r="BI880" s="53"/>
      <c r="BJ880" s="53"/>
      <c r="BK880" s="53"/>
      <c r="BL880" s="53"/>
      <c r="BM880" s="53"/>
      <c r="BN880" s="53"/>
      <c r="BO880" s="53"/>
      <c r="BP880" s="53"/>
      <c r="BQ880" s="53"/>
      <c r="BR880" s="53"/>
      <c r="BS880" s="53"/>
      <c r="BT880" s="53"/>
      <c r="BU880" s="53"/>
      <c r="BV880" s="53"/>
      <c r="BW880" s="53"/>
      <c r="BX880" s="53"/>
      <c r="BY880" s="53"/>
      <c r="BZ880" s="53"/>
      <c r="CA880" s="53"/>
      <c r="CB880" s="53"/>
      <c r="CC880" s="53"/>
      <c r="CD880" s="53"/>
      <c r="CE880" s="53"/>
      <c r="CF880" s="53"/>
      <c r="CG880" s="53"/>
      <c r="CH880" s="53"/>
      <c r="CI880" s="53"/>
      <c r="CJ880" s="53"/>
      <c r="CK880" s="53"/>
      <c r="CL880" s="53"/>
      <c r="CM880" s="53"/>
      <c r="CN880" s="53"/>
      <c r="CO880" s="53"/>
      <c r="CP880" s="53"/>
      <c r="CQ880" s="53"/>
      <c r="CR880" s="53"/>
      <c r="CS880" s="53"/>
      <c r="CT880" s="53"/>
      <c r="CU880" s="53"/>
      <c r="CV880" s="53"/>
      <c r="CW880" s="53"/>
      <c r="CX880" s="53"/>
      <c r="CY880" s="53"/>
      <c r="CZ880" s="53"/>
      <c r="DA880" s="53"/>
      <c r="DB880" s="53"/>
      <c r="DC880" s="53"/>
      <c r="DD880" s="53"/>
      <c r="DE880" s="53"/>
      <c r="DF880" s="53"/>
      <c r="DG880" s="53"/>
      <c r="DH880" s="53"/>
      <c r="DI880" s="53"/>
      <c r="DJ880" s="53"/>
      <c r="DK880" s="53"/>
      <c r="DL880" s="53"/>
      <c r="DM880" s="53"/>
      <c r="DN880" s="53"/>
      <c r="DO880" s="53"/>
      <c r="DP880" s="53"/>
      <c r="DQ880" s="53"/>
      <c r="DR880" s="53"/>
      <c r="DS880" s="53"/>
      <c r="DT880" s="53"/>
      <c r="DU880" s="53"/>
      <c r="DV880" s="53"/>
      <c r="DW880" s="53"/>
      <c r="DX880" s="53"/>
      <c r="DY880" s="53"/>
      <c r="DZ880" s="53"/>
      <c r="EA880" s="53"/>
      <c r="EB880" s="53"/>
      <c r="EC880" s="53"/>
      <c r="ED880" s="53"/>
      <c r="EE880" s="53"/>
      <c r="EF880" s="53"/>
      <c r="EG880" s="53"/>
      <c r="EH880" s="53"/>
      <c r="EI880" s="53"/>
      <c r="EJ880" s="53"/>
      <c r="EK880" s="53"/>
      <c r="EL880" s="53"/>
      <c r="EM880" s="53"/>
      <c r="EN880" s="53"/>
      <c r="EO880" s="53"/>
    </row>
    <row r="881" spans="4:145" x14ac:dyDescent="0.25">
      <c r="D881" s="37" t="s">
        <v>263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  <c r="AW881" s="53"/>
      <c r="AX881" s="53"/>
      <c r="AY881" s="53"/>
      <c r="AZ881" s="53"/>
      <c r="BA881" s="53"/>
      <c r="BB881" s="53"/>
      <c r="BC881" s="53"/>
      <c r="BD881" s="53"/>
      <c r="BE881" s="53"/>
      <c r="BF881" s="53"/>
      <c r="BG881" s="53"/>
      <c r="BH881" s="53"/>
      <c r="BI881" s="53"/>
      <c r="BJ881" s="53"/>
      <c r="BK881" s="53"/>
      <c r="BL881" s="53"/>
      <c r="BM881" s="53"/>
      <c r="BN881" s="53"/>
      <c r="BO881" s="53"/>
      <c r="BP881" s="53"/>
      <c r="BQ881" s="53"/>
      <c r="BR881" s="53"/>
      <c r="BS881" s="53"/>
      <c r="BT881" s="53"/>
      <c r="BU881" s="53"/>
      <c r="BV881" s="53"/>
      <c r="BW881" s="53"/>
      <c r="BX881" s="53"/>
      <c r="BY881" s="53"/>
      <c r="BZ881" s="53"/>
      <c r="CA881" s="53"/>
      <c r="CB881" s="53"/>
      <c r="CC881" s="53"/>
      <c r="CD881" s="53"/>
      <c r="CE881" s="53"/>
      <c r="CF881" s="53"/>
      <c r="CG881" s="53"/>
      <c r="CH881" s="53"/>
      <c r="CI881" s="53"/>
      <c r="CJ881" s="53"/>
      <c r="CK881" s="53"/>
      <c r="CL881" s="53"/>
      <c r="CM881" s="53"/>
      <c r="CN881" s="53"/>
      <c r="CO881" s="53"/>
      <c r="CP881" s="53"/>
      <c r="CQ881" s="53"/>
      <c r="CR881" s="53"/>
      <c r="CS881" s="53"/>
      <c r="CT881" s="53"/>
      <c r="CU881" s="53"/>
      <c r="CV881" s="53"/>
      <c r="CW881" s="53"/>
      <c r="CX881" s="53"/>
      <c r="CY881" s="53"/>
      <c r="CZ881" s="53"/>
      <c r="DA881" s="53"/>
      <c r="DB881" s="53"/>
      <c r="DC881" s="53"/>
      <c r="DD881" s="53"/>
      <c r="DE881" s="53"/>
      <c r="DF881" s="53"/>
      <c r="DG881" s="53"/>
      <c r="DH881" s="53"/>
      <c r="DI881" s="53"/>
      <c r="DJ881" s="53"/>
      <c r="DK881" s="53"/>
      <c r="DL881" s="53"/>
      <c r="DM881" s="53"/>
      <c r="DN881" s="53"/>
      <c r="DO881" s="53"/>
      <c r="DP881" s="53"/>
      <c r="DQ881" s="53"/>
      <c r="DR881" s="53"/>
      <c r="DS881" s="53"/>
      <c r="DT881" s="53"/>
      <c r="DU881" s="53"/>
      <c r="DV881" s="53"/>
      <c r="DW881" s="53"/>
      <c r="DX881" s="53"/>
      <c r="DY881" s="53"/>
      <c r="DZ881" s="53"/>
      <c r="EA881" s="53"/>
      <c r="EB881" s="53"/>
      <c r="EC881" s="53"/>
      <c r="ED881" s="53"/>
      <c r="EE881" s="53"/>
      <c r="EF881" s="53"/>
      <c r="EG881" s="53"/>
      <c r="EH881" s="53"/>
      <c r="EI881" s="53"/>
      <c r="EJ881" s="53"/>
      <c r="EK881" s="53"/>
      <c r="EL881" s="53"/>
      <c r="EM881" s="53"/>
      <c r="EN881" s="53"/>
      <c r="EO881" s="53"/>
    </row>
    <row r="882" spans="4:145" x14ac:dyDescent="0.25">
      <c r="D882" s="37" t="s">
        <v>264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  <c r="AW882" s="53"/>
      <c r="AX882" s="53"/>
      <c r="AY882" s="53"/>
      <c r="AZ882" s="53"/>
      <c r="BA882" s="53"/>
      <c r="BB882" s="53"/>
      <c r="BC882" s="53"/>
      <c r="BD882" s="53"/>
      <c r="BE882" s="53"/>
      <c r="BF882" s="53"/>
      <c r="BG882" s="53"/>
      <c r="BH882" s="53"/>
      <c r="BI882" s="53"/>
      <c r="BJ882" s="53"/>
      <c r="BK882" s="53"/>
      <c r="BL882" s="53"/>
      <c r="BM882" s="53"/>
      <c r="BN882" s="53"/>
      <c r="BO882" s="53"/>
      <c r="BP882" s="53"/>
      <c r="BQ882" s="53"/>
      <c r="BR882" s="53"/>
      <c r="BS882" s="53"/>
      <c r="BT882" s="53"/>
      <c r="BU882" s="53"/>
      <c r="BV882" s="53"/>
      <c r="BW882" s="53"/>
      <c r="BX882" s="53"/>
      <c r="BY882" s="53"/>
      <c r="BZ882" s="53"/>
      <c r="CA882" s="53"/>
      <c r="CB882" s="53"/>
      <c r="CC882" s="53"/>
      <c r="CD882" s="53"/>
      <c r="CE882" s="53"/>
      <c r="CF882" s="53"/>
      <c r="CG882" s="53"/>
      <c r="CH882" s="53"/>
      <c r="CI882" s="53"/>
      <c r="CJ882" s="53"/>
      <c r="CK882" s="53"/>
      <c r="CL882" s="53"/>
      <c r="CM882" s="53"/>
      <c r="CN882" s="53"/>
      <c r="CO882" s="53"/>
      <c r="CP882" s="53"/>
      <c r="CQ882" s="53"/>
      <c r="CR882" s="53"/>
      <c r="CS882" s="53"/>
      <c r="CT882" s="53"/>
      <c r="CU882" s="53"/>
      <c r="CV882" s="53"/>
      <c r="CW882" s="53"/>
      <c r="CX882" s="53"/>
      <c r="CY882" s="53"/>
      <c r="CZ882" s="53"/>
      <c r="DA882" s="53"/>
      <c r="DB882" s="53"/>
      <c r="DC882" s="53"/>
      <c r="DD882" s="53"/>
      <c r="DE882" s="53"/>
      <c r="DF882" s="53"/>
      <c r="DG882" s="53"/>
      <c r="DH882" s="53"/>
      <c r="DI882" s="53"/>
      <c r="DJ882" s="53"/>
      <c r="DK882" s="53"/>
      <c r="DL882" s="53"/>
      <c r="DM882" s="53"/>
      <c r="DN882" s="53"/>
      <c r="DO882" s="53"/>
      <c r="DP882" s="53"/>
      <c r="DQ882" s="53"/>
      <c r="DR882" s="53"/>
      <c r="DS882" s="53"/>
      <c r="DT882" s="53"/>
      <c r="DU882" s="53"/>
      <c r="DV882" s="53"/>
      <c r="DW882" s="53"/>
      <c r="DX882" s="53"/>
      <c r="DY882" s="53"/>
      <c r="DZ882" s="53"/>
      <c r="EA882" s="53"/>
      <c r="EB882" s="53"/>
      <c r="EC882" s="53"/>
      <c r="ED882" s="53"/>
      <c r="EE882" s="53"/>
      <c r="EF882" s="53"/>
      <c r="EG882" s="53"/>
      <c r="EH882" s="53"/>
      <c r="EI882" s="53"/>
      <c r="EJ882" s="53"/>
      <c r="EK882" s="53"/>
      <c r="EL882" s="53"/>
      <c r="EM882" s="53"/>
      <c r="EN882" s="53"/>
      <c r="EO882" s="53"/>
    </row>
    <row r="883" spans="4:145" x14ac:dyDescent="0.25">
      <c r="D883" s="37" t="s">
        <v>358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3"/>
      <c r="AN883" s="53"/>
      <c r="AO883" s="53"/>
      <c r="AP883" s="53"/>
      <c r="AQ883" s="53"/>
      <c r="AR883" s="53"/>
      <c r="AS883" s="53"/>
      <c r="AT883" s="53"/>
      <c r="AU883" s="53"/>
      <c r="AV883" s="53"/>
      <c r="AW883" s="53"/>
      <c r="AX883" s="53"/>
      <c r="AY883" s="53"/>
      <c r="AZ883" s="53"/>
      <c r="BA883" s="53"/>
      <c r="BB883" s="53"/>
      <c r="BC883" s="53"/>
      <c r="BD883" s="53"/>
      <c r="BE883" s="53"/>
      <c r="BF883" s="53"/>
      <c r="BG883" s="53"/>
      <c r="BH883" s="53"/>
      <c r="BI883" s="53"/>
      <c r="BJ883" s="53"/>
      <c r="BK883" s="53"/>
      <c r="BL883" s="53"/>
      <c r="BM883" s="53"/>
      <c r="BN883" s="53"/>
      <c r="BO883" s="53"/>
      <c r="BP883" s="53"/>
      <c r="BQ883" s="53"/>
      <c r="BR883" s="53"/>
      <c r="BS883" s="53"/>
      <c r="BT883" s="53"/>
      <c r="BU883" s="53"/>
      <c r="BV883" s="53"/>
      <c r="BW883" s="53"/>
      <c r="BX883" s="53"/>
      <c r="BY883" s="53"/>
      <c r="BZ883" s="53"/>
      <c r="CA883" s="53"/>
      <c r="CB883" s="53"/>
      <c r="CC883" s="53"/>
      <c r="CD883" s="53"/>
      <c r="CE883" s="53"/>
      <c r="CF883" s="53"/>
      <c r="CG883" s="53"/>
      <c r="CH883" s="53"/>
      <c r="CI883" s="53"/>
      <c r="CJ883" s="53"/>
      <c r="CK883" s="53"/>
      <c r="CL883" s="53"/>
      <c r="CM883" s="53"/>
      <c r="CN883" s="53"/>
      <c r="CO883" s="53"/>
      <c r="CP883" s="53"/>
      <c r="CQ883" s="53"/>
      <c r="CR883" s="53"/>
      <c r="CS883" s="53"/>
      <c r="CT883" s="53"/>
      <c r="CU883" s="53"/>
      <c r="CV883" s="53"/>
      <c r="CW883" s="53"/>
      <c r="CX883" s="53"/>
      <c r="CY883" s="53"/>
      <c r="CZ883" s="53"/>
      <c r="DA883" s="53"/>
      <c r="DB883" s="53"/>
      <c r="DC883" s="53"/>
      <c r="DD883" s="53"/>
      <c r="DE883" s="53"/>
      <c r="DF883" s="53"/>
      <c r="DG883" s="53"/>
      <c r="DH883" s="53"/>
      <c r="DI883" s="53"/>
      <c r="DJ883" s="53"/>
      <c r="DK883" s="53"/>
      <c r="DL883" s="53"/>
      <c r="DM883" s="53"/>
      <c r="DN883" s="53"/>
      <c r="DO883" s="53"/>
      <c r="DP883" s="53"/>
      <c r="DQ883" s="53"/>
      <c r="DR883" s="53"/>
      <c r="DS883" s="53"/>
      <c r="DT883" s="53"/>
      <c r="DU883" s="53"/>
      <c r="DV883" s="53"/>
      <c r="DW883" s="53"/>
      <c r="DX883" s="53"/>
      <c r="DY883" s="53"/>
      <c r="DZ883" s="53"/>
      <c r="EA883" s="53"/>
      <c r="EB883" s="53"/>
      <c r="EC883" s="53"/>
      <c r="ED883" s="53"/>
      <c r="EE883" s="53"/>
      <c r="EF883" s="53"/>
      <c r="EG883" s="53"/>
      <c r="EH883" s="53"/>
      <c r="EI883" s="53"/>
      <c r="EJ883" s="53"/>
      <c r="EK883" s="53"/>
      <c r="EL883" s="53"/>
      <c r="EM883" s="53"/>
      <c r="EN883" s="53"/>
      <c r="EO883" s="53"/>
    </row>
    <row r="885" spans="4:145" x14ac:dyDescent="0.25">
      <c r="D885" s="56" t="s">
        <v>1379</v>
      </c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</row>
    <row r="886" spans="4:145" x14ac:dyDescent="0.25">
      <c r="D886" s="56" t="s">
        <v>1380</v>
      </c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</row>
    <row r="887" spans="4:145" x14ac:dyDescent="0.25">
      <c r="D887" s="56" t="s">
        <v>1381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</row>
    <row r="888" spans="4:145" x14ac:dyDescent="0.25">
      <c r="D888" s="56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</row>
    <row r="889" spans="4:145" x14ac:dyDescent="0.25">
      <c r="D889" s="56" t="s">
        <v>1382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</row>
    <row r="890" spans="4:145" x14ac:dyDescent="0.25">
      <c r="D890" s="56" t="s">
        <v>1383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</row>
    <row r="891" spans="4:145" x14ac:dyDescent="0.25">
      <c r="D891" s="56" t="s">
        <v>1384</v>
      </c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</row>
    <row r="893" spans="4:145" x14ac:dyDescent="0.25">
      <c r="D893" s="68" t="s">
        <v>1400</v>
      </c>
    </row>
    <row r="895" spans="4:145" x14ac:dyDescent="0.25">
      <c r="D895" s="56" t="s">
        <v>1393</v>
      </c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</row>
    <row r="896" spans="4:145" x14ac:dyDescent="0.25">
      <c r="D896" s="56" t="s">
        <v>1394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</row>
    <row r="897" spans="4:26" x14ac:dyDescent="0.25">
      <c r="D897" s="56" t="s">
        <v>1395</v>
      </c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</row>
    <row r="898" spans="4:26" x14ac:dyDescent="0.25">
      <c r="D898" s="56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</row>
    <row r="899" spans="4:26" x14ac:dyDescent="0.25">
      <c r="D899" s="56" t="s">
        <v>1396</v>
      </c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</row>
    <row r="900" spans="4:26" x14ac:dyDescent="0.25">
      <c r="D900" s="56" t="s">
        <v>1397</v>
      </c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</row>
    <row r="901" spans="4:26" x14ac:dyDescent="0.25">
      <c r="D901" s="56" t="s">
        <v>1398</v>
      </c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</row>
    <row r="903" spans="4:26" x14ac:dyDescent="0.25">
      <c r="D903" s="47" t="s">
        <v>1401</v>
      </c>
    </row>
    <row r="950" spans="2:4" x14ac:dyDescent="0.25">
      <c r="B950" s="50">
        <v>0</v>
      </c>
      <c r="D950" s="51" t="s">
        <v>1360</v>
      </c>
    </row>
    <row r="951" spans="2:4" x14ac:dyDescent="0.25">
      <c r="D951" s="59" t="s">
        <v>304</v>
      </c>
    </row>
    <row r="953" spans="2:4" x14ac:dyDescent="0.25">
      <c r="D953" s="47" t="s">
        <v>36</v>
      </c>
    </row>
    <row r="954" spans="2:4" x14ac:dyDescent="0.25">
      <c r="D954" s="54" t="s">
        <v>1362</v>
      </c>
    </row>
    <row r="956" spans="2:4" x14ac:dyDescent="0.25">
      <c r="D956" s="47" t="s">
        <v>1361</v>
      </c>
    </row>
    <row r="997" spans="4:39" x14ac:dyDescent="0.25">
      <c r="D997" s="47" t="s">
        <v>269</v>
      </c>
    </row>
    <row r="998" spans="4:39" x14ac:dyDescent="0.25">
      <c r="D998" s="51" t="s">
        <v>1363</v>
      </c>
    </row>
    <row r="1000" spans="4:39" x14ac:dyDescent="0.25">
      <c r="D1000" s="56" t="s">
        <v>736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Z1000" s="57" t="s">
        <v>357</v>
      </c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</row>
    <row r="1001" spans="4:39" x14ac:dyDescent="0.25">
      <c r="D1001" s="56" t="s">
        <v>816</v>
      </c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Z1001" s="57" t="s">
        <v>322</v>
      </c>
      <c r="AA1001" s="53"/>
      <c r="AB1001" s="53"/>
      <c r="AC1001" s="53"/>
      <c r="AD1001" s="53"/>
      <c r="AE1001" s="53"/>
      <c r="AF1001" s="53"/>
      <c r="AG1001" s="53"/>
      <c r="AH1001" s="53"/>
      <c r="AI1001" s="53"/>
      <c r="AJ1001" s="53"/>
      <c r="AK1001" s="53"/>
      <c r="AL1001" s="53"/>
      <c r="AM1001" s="53"/>
    </row>
    <row r="1002" spans="4:39" x14ac:dyDescent="0.25">
      <c r="D1002" s="38" t="s">
        <v>594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Z1002" s="57"/>
      <c r="AA1002" s="53"/>
      <c r="AB1002" s="53"/>
      <c r="AC1002" s="53"/>
      <c r="AD1002" s="53"/>
      <c r="AE1002" s="53"/>
      <c r="AF1002" s="53"/>
      <c r="AG1002" s="53"/>
      <c r="AH1002" s="53"/>
      <c r="AI1002" s="53"/>
      <c r="AJ1002" s="53"/>
      <c r="AK1002" s="53"/>
      <c r="AL1002" s="53"/>
      <c r="AM1002" s="53"/>
    </row>
    <row r="1003" spans="4:39" x14ac:dyDescent="0.25">
      <c r="D1003" s="38" t="s">
        <v>817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Z1003" s="57" t="s">
        <v>819</v>
      </c>
      <c r="AA1003" s="53"/>
      <c r="AB1003" s="53"/>
      <c r="AC1003" s="53"/>
      <c r="AD1003" s="53"/>
      <c r="AE1003" s="53"/>
      <c r="AF1003" s="53"/>
      <c r="AG1003" s="53"/>
      <c r="AH1003" s="53"/>
      <c r="AI1003" s="53"/>
      <c r="AJ1003" s="53"/>
      <c r="AK1003" s="53"/>
      <c r="AL1003" s="53"/>
      <c r="AM1003" s="53"/>
    </row>
    <row r="1004" spans="4:39" x14ac:dyDescent="0.25">
      <c r="D1004" s="56" t="s">
        <v>821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Z1004" s="57" t="s">
        <v>282</v>
      </c>
      <c r="AA1004" s="53"/>
      <c r="AB1004" s="53"/>
      <c r="AC1004" s="53"/>
      <c r="AD1004" s="53"/>
      <c r="AE1004" s="53"/>
      <c r="AF1004" s="53"/>
      <c r="AG1004" s="53"/>
      <c r="AH1004" s="53"/>
      <c r="AI1004" s="53"/>
      <c r="AJ1004" s="53"/>
      <c r="AK1004" s="53"/>
      <c r="AL1004" s="53"/>
      <c r="AM1004" s="53"/>
    </row>
    <row r="1005" spans="4:39" x14ac:dyDescent="0.25">
      <c r="D1005" s="56" t="s">
        <v>820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Z1005" s="57" t="s">
        <v>818</v>
      </c>
      <c r="AA1005" s="53"/>
      <c r="AB1005" s="53"/>
      <c r="AC1005" s="53"/>
      <c r="AD1005" s="53"/>
      <c r="AE1005" s="53"/>
      <c r="AF1005" s="53"/>
      <c r="AG1005" s="53"/>
      <c r="AH1005" s="53"/>
      <c r="AI1005" s="53"/>
      <c r="AJ1005" s="53"/>
      <c r="AK1005" s="53"/>
      <c r="AL1005" s="53"/>
      <c r="AM1005" s="53"/>
    </row>
    <row r="1006" spans="4:39" x14ac:dyDescent="0.25">
      <c r="D1006" s="56" t="s">
        <v>273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Z1006" s="57" t="s">
        <v>1365</v>
      </c>
      <c r="AA1006" s="53"/>
      <c r="AB1006" s="53"/>
      <c r="AC1006" s="53"/>
      <c r="AD1006" s="53"/>
      <c r="AE1006" s="53"/>
      <c r="AF1006" s="53"/>
      <c r="AG1006" s="53"/>
      <c r="AH1006" s="53"/>
      <c r="AI1006" s="53"/>
      <c r="AJ1006" s="53"/>
      <c r="AK1006" s="53"/>
      <c r="AL1006" s="53"/>
      <c r="AM1006" s="53"/>
    </row>
    <row r="1007" spans="4:39" x14ac:dyDescent="0.25">
      <c r="D1007" s="38" t="s">
        <v>497</v>
      </c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Z1007" s="57"/>
      <c r="AA1007" s="53"/>
      <c r="AB1007" s="53"/>
      <c r="AC1007" s="53"/>
      <c r="AD1007" s="53"/>
      <c r="AE1007" s="53"/>
      <c r="AF1007" s="53"/>
      <c r="AG1007" s="53"/>
      <c r="AH1007" s="53"/>
      <c r="AI1007" s="53"/>
      <c r="AJ1007" s="53"/>
      <c r="AK1007" s="53"/>
      <c r="AL1007" s="53"/>
      <c r="AM1007" s="53"/>
    </row>
    <row r="1008" spans="4:39" x14ac:dyDescent="0.25">
      <c r="D1008" s="56" t="s">
        <v>822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Z1008" s="57" t="s">
        <v>263</v>
      </c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  <c r="AK1008" s="53"/>
      <c r="AL1008" s="53"/>
      <c r="AM1008" s="53"/>
    </row>
    <row r="1009" spans="4:39" x14ac:dyDescent="0.25">
      <c r="D1009" s="56" t="s">
        <v>328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Z1009" s="57" t="s">
        <v>264</v>
      </c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  <c r="AK1009" s="53"/>
      <c r="AL1009" s="53"/>
      <c r="AM1009" s="53"/>
    </row>
    <row r="1010" spans="4:39" x14ac:dyDescent="0.25">
      <c r="D1010" s="56" t="s">
        <v>1364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Z1010" s="57" t="s">
        <v>358</v>
      </c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  <c r="AK1010" s="53"/>
      <c r="AL1010" s="53"/>
      <c r="AM1010" s="53"/>
    </row>
    <row r="1011" spans="4:39" x14ac:dyDescent="0.25">
      <c r="D1011" s="56" t="s">
        <v>487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</row>
    <row r="1013" spans="4:39" x14ac:dyDescent="0.25">
      <c r="D1013" s="47" t="s">
        <v>1390</v>
      </c>
    </row>
    <row r="1029" spans="4:4" x14ac:dyDescent="0.25">
      <c r="D1029" s="51" t="s">
        <v>2261</v>
      </c>
    </row>
    <row r="1031" spans="4:4" x14ac:dyDescent="0.25">
      <c r="D1031" s="47" t="s">
        <v>1390</v>
      </c>
    </row>
    <row r="1059" spans="2:4" x14ac:dyDescent="0.25">
      <c r="B1059" s="48">
        <v>0</v>
      </c>
      <c r="D1059" s="51" t="s">
        <v>362</v>
      </c>
    </row>
    <row r="1071" spans="2:4" x14ac:dyDescent="0.25">
      <c r="D1071" s="47" t="s">
        <v>336</v>
      </c>
    </row>
    <row r="1072" spans="2:4" x14ac:dyDescent="0.25">
      <c r="D1072" s="51" t="s">
        <v>1447</v>
      </c>
    </row>
    <row r="1074" spans="4:25" x14ac:dyDescent="0.25">
      <c r="D1074" s="56" t="s">
        <v>341</v>
      </c>
      <c r="E1074" s="52"/>
      <c r="F1074" s="52"/>
      <c r="G1074" s="52"/>
      <c r="H1074" s="52"/>
      <c r="I1074" s="52"/>
      <c r="J1074" s="52"/>
      <c r="K1074" s="52"/>
      <c r="L1074" s="52"/>
      <c r="M1074" s="52"/>
      <c r="N1074" s="52"/>
      <c r="O1074" s="52"/>
      <c r="P1074" s="52"/>
      <c r="Q1074" s="52"/>
      <c r="R1074" s="52"/>
      <c r="S1074" s="52"/>
      <c r="T1074" s="52"/>
      <c r="U1074" s="52"/>
      <c r="V1074" s="52"/>
      <c r="W1074" s="52"/>
      <c r="X1074" s="52"/>
      <c r="Y1074" s="52"/>
    </row>
    <row r="1075" spans="4:25" x14ac:dyDescent="0.25">
      <c r="D1075" s="56" t="s">
        <v>349</v>
      </c>
      <c r="E1075" s="52"/>
      <c r="F1075" s="52"/>
      <c r="G1075" s="52"/>
      <c r="H1075" s="52"/>
      <c r="I1075" s="52"/>
      <c r="J1075" s="52"/>
      <c r="K1075" s="52"/>
      <c r="L1075" s="52"/>
      <c r="M1075" s="52"/>
      <c r="N1075" s="52"/>
      <c r="O1075" s="52"/>
      <c r="P1075" s="52"/>
      <c r="Q1075" s="52"/>
      <c r="R1075" s="52"/>
      <c r="S1075" s="52"/>
      <c r="T1075" s="52"/>
      <c r="U1075" s="52"/>
      <c r="V1075" s="52"/>
      <c r="W1075" s="52"/>
      <c r="X1075" s="52"/>
      <c r="Y1075" s="52"/>
    </row>
    <row r="1076" spans="4:25" x14ac:dyDescent="0.25">
      <c r="D1076" s="56" t="s">
        <v>832</v>
      </c>
      <c r="E1076" s="52"/>
      <c r="F1076" s="52"/>
      <c r="G1076" s="52"/>
      <c r="H1076" s="52"/>
      <c r="I1076" s="52"/>
      <c r="J1076" s="52"/>
      <c r="K1076" s="52"/>
      <c r="L1076" s="52"/>
      <c r="M1076" s="52"/>
      <c r="N1076" s="52"/>
      <c r="O1076" s="52"/>
      <c r="P1076" s="52"/>
      <c r="Q1076" s="52"/>
      <c r="R1076" s="52"/>
      <c r="S1076" s="52"/>
      <c r="T1076" s="52"/>
      <c r="U1076" s="52"/>
      <c r="V1076" s="52"/>
      <c r="W1076" s="52"/>
      <c r="X1076" s="52"/>
      <c r="Y1076" s="52"/>
    </row>
    <row r="1077" spans="4:25" x14ac:dyDescent="0.25">
      <c r="D1077" s="56" t="s">
        <v>1446</v>
      </c>
      <c r="E1077" s="52"/>
      <c r="F1077" s="52"/>
      <c r="G1077" s="52"/>
      <c r="H1077" s="52"/>
      <c r="I1077" s="52"/>
      <c r="J1077" s="52"/>
      <c r="K1077" s="52"/>
      <c r="L1077" s="52"/>
      <c r="M1077" s="52"/>
      <c r="N1077" s="52"/>
      <c r="O1077" s="52"/>
      <c r="P1077" s="52"/>
      <c r="Q1077" s="52"/>
      <c r="R1077" s="52"/>
      <c r="S1077" s="52"/>
      <c r="T1077" s="52"/>
      <c r="U1077" s="52"/>
      <c r="V1077" s="52"/>
      <c r="W1077" s="52"/>
      <c r="X1077" s="52"/>
      <c r="Y1077" s="52"/>
    </row>
    <row r="1079" spans="4:25" x14ac:dyDescent="0.25">
      <c r="D1079" s="57" t="s">
        <v>357</v>
      </c>
      <c r="E1079" s="53"/>
      <c r="F1079" s="53"/>
      <c r="G1079" s="53"/>
      <c r="H1079" s="53"/>
      <c r="I1079" s="53"/>
      <c r="J1079" s="53"/>
      <c r="K1079" s="53"/>
      <c r="L1079" s="53"/>
      <c r="M1079" s="53"/>
      <c r="N1079" s="53"/>
      <c r="O1079" s="53"/>
      <c r="P1079" s="53"/>
      <c r="Q1079" s="53"/>
      <c r="R1079" s="53"/>
      <c r="S1079" s="53"/>
    </row>
    <row r="1080" spans="4:25" x14ac:dyDescent="0.25">
      <c r="D1080" s="57" t="s">
        <v>322</v>
      </c>
      <c r="E1080" s="53"/>
      <c r="F1080" s="53"/>
      <c r="G1080" s="53"/>
      <c r="H1080" s="53"/>
      <c r="I1080" s="53"/>
      <c r="J1080" s="53"/>
      <c r="K1080" s="53"/>
      <c r="L1080" s="53"/>
      <c r="M1080" s="53"/>
      <c r="N1080" s="53"/>
      <c r="O1080" s="53"/>
      <c r="P1080" s="53"/>
      <c r="Q1080" s="53"/>
      <c r="R1080" s="53"/>
      <c r="S1080" s="53"/>
    </row>
    <row r="1081" spans="4:25" x14ac:dyDescent="0.25">
      <c r="D1081" s="57"/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</row>
    <row r="1082" spans="4:25" x14ac:dyDescent="0.25">
      <c r="D1082" s="57" t="s">
        <v>836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</row>
    <row r="1083" spans="4:25" x14ac:dyDescent="0.25">
      <c r="D1083" s="57" t="s">
        <v>282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</row>
    <row r="1084" spans="4:25" x14ac:dyDescent="0.25">
      <c r="D1084" s="57" t="s">
        <v>834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</row>
    <row r="1085" spans="4:25" x14ac:dyDescent="0.25">
      <c r="D1085" s="57" t="s">
        <v>835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</row>
    <row r="1086" spans="4:25" x14ac:dyDescent="0.25">
      <c r="D1086" s="57" t="s">
        <v>1445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</row>
    <row r="1087" spans="4:25" x14ac:dyDescent="0.25">
      <c r="D1087" s="57"/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</row>
    <row r="1088" spans="4:25" x14ac:dyDescent="0.25">
      <c r="D1088" s="57" t="s">
        <v>263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</row>
    <row r="1089" spans="2:19" x14ac:dyDescent="0.25">
      <c r="D1089" s="57" t="s">
        <v>264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</row>
    <row r="1090" spans="2:19" x14ac:dyDescent="0.25">
      <c r="D1090" s="57" t="s">
        <v>358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</row>
    <row r="1098" spans="2:19" x14ac:dyDescent="0.25">
      <c r="B109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0D9AB-B4BD-403C-A0C8-48C743ACA49B}">
  <sheetPr codeName="Sheet14"/>
  <dimension ref="A2:J21"/>
  <sheetViews>
    <sheetView topLeftCell="A8" workbookViewId="0">
      <selection activeCell="A21" sqref="A21"/>
    </sheetView>
  </sheetViews>
  <sheetFormatPr defaultColWidth="2.85546875" defaultRowHeight="15" x14ac:dyDescent="0.25"/>
  <cols>
    <col min="1" max="1" width="9.140625" style="120" bestFit="1" customWidth="1"/>
    <col min="2" max="2" width="39.85546875" style="120" bestFit="1" customWidth="1"/>
    <col min="3" max="3" width="12.140625" style="120" bestFit="1" customWidth="1"/>
    <col min="4" max="4" width="17" style="120" bestFit="1" customWidth="1"/>
    <col min="5" max="5" width="18.85546875" style="120" bestFit="1" customWidth="1"/>
    <col min="6" max="7" width="10.7109375" style="120" bestFit="1" customWidth="1"/>
    <col min="8" max="8" width="8.5703125" style="120" bestFit="1" customWidth="1"/>
    <col min="9" max="9" width="7.5703125" style="120" bestFit="1" customWidth="1"/>
    <col min="10" max="10" width="10.7109375" style="120" bestFit="1" customWidth="1"/>
    <col min="11" max="16384" width="2.85546875" style="120"/>
  </cols>
  <sheetData>
    <row r="2" spans="1:10" ht="18.75" x14ac:dyDescent="0.25">
      <c r="A2" s="447" t="s">
        <v>854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1353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60" x14ac:dyDescent="0.25">
      <c r="A11" s="84" t="s">
        <v>997</v>
      </c>
      <c r="B11" s="84" t="s">
        <v>996</v>
      </c>
      <c r="C11" s="84" t="s">
        <v>920</v>
      </c>
      <c r="D11" s="84" t="s">
        <v>330</v>
      </c>
      <c r="E11" s="84" t="s">
        <v>276</v>
      </c>
      <c r="F11" s="85">
        <v>44914.665972221999</v>
      </c>
      <c r="G11" s="85">
        <v>45344.624305555997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1073</v>
      </c>
      <c r="B12" s="86" t="s">
        <v>1074</v>
      </c>
      <c r="C12" s="86" t="s">
        <v>501</v>
      </c>
      <c r="D12" s="86" t="s">
        <v>330</v>
      </c>
      <c r="E12" s="86" t="s">
        <v>347</v>
      </c>
      <c r="F12" s="87">
        <v>44916.581944443999</v>
      </c>
      <c r="G12" s="87">
        <v>45348.581944443999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1121</v>
      </c>
      <c r="B13" s="84" t="s">
        <v>1122</v>
      </c>
      <c r="C13" s="84" t="s">
        <v>356</v>
      </c>
      <c r="D13" s="84" t="s">
        <v>330</v>
      </c>
      <c r="E13" s="84" t="s">
        <v>276</v>
      </c>
      <c r="F13" s="85">
        <v>44916.658333332998</v>
      </c>
      <c r="G13" s="85">
        <v>45348.616666667003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1148</v>
      </c>
      <c r="B14" s="86" t="s">
        <v>1150</v>
      </c>
      <c r="C14" s="86" t="s">
        <v>1181</v>
      </c>
      <c r="D14" s="86" t="s">
        <v>330</v>
      </c>
      <c r="E14" s="86" t="s">
        <v>276</v>
      </c>
      <c r="F14" s="87">
        <v>44917.408333332998</v>
      </c>
      <c r="G14" s="87">
        <v>45349.366666667003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84" t="s">
        <v>1177</v>
      </c>
      <c r="B15" s="84" t="s">
        <v>1178</v>
      </c>
      <c r="C15" s="84" t="s">
        <v>356</v>
      </c>
      <c r="D15" s="84" t="s">
        <v>330</v>
      </c>
      <c r="E15" s="84" t="s">
        <v>276</v>
      </c>
      <c r="F15" s="85">
        <v>44917.661111111003</v>
      </c>
      <c r="G15" s="85">
        <v>45349.619444443997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86" t="s">
        <v>1207</v>
      </c>
      <c r="B16" s="86" t="s">
        <v>1211</v>
      </c>
      <c r="C16" s="86" t="s">
        <v>925</v>
      </c>
      <c r="D16" s="86" t="s">
        <v>330</v>
      </c>
      <c r="E16" s="86" t="s">
        <v>276</v>
      </c>
      <c r="F16" s="87">
        <v>44918.409027777998</v>
      </c>
      <c r="G16" s="87">
        <v>45351.367361110999</v>
      </c>
      <c r="H16" s="86" t="s">
        <v>23</v>
      </c>
      <c r="I16" s="86" t="s">
        <v>18</v>
      </c>
      <c r="J16" s="86" t="s">
        <v>260</v>
      </c>
    </row>
    <row r="17" spans="1:10" ht="105" x14ac:dyDescent="0.25">
      <c r="A17" s="67" t="s">
        <v>1332</v>
      </c>
      <c r="B17" s="67" t="s">
        <v>861</v>
      </c>
      <c r="C17" s="67" t="s">
        <v>998</v>
      </c>
      <c r="D17" s="67" t="s">
        <v>330</v>
      </c>
      <c r="E17" s="67" t="s">
        <v>276</v>
      </c>
      <c r="F17" s="75">
        <v>44922.436111110997</v>
      </c>
      <c r="G17" s="75">
        <v>45355.394444443999</v>
      </c>
      <c r="H17" s="67" t="s">
        <v>23</v>
      </c>
      <c r="I17" s="67" t="s">
        <v>18</v>
      </c>
      <c r="J17" s="67" t="s">
        <v>255</v>
      </c>
    </row>
    <row r="19" spans="1:10" ht="45" x14ac:dyDescent="0.25">
      <c r="A19" s="86" t="s">
        <v>1354</v>
      </c>
      <c r="B19" s="86" t="s">
        <v>1355</v>
      </c>
      <c r="C19" s="86"/>
      <c r="D19" s="86"/>
      <c r="E19" s="86"/>
      <c r="F19" s="87"/>
      <c r="G19" s="87"/>
      <c r="H19" s="86"/>
      <c r="I19" s="86"/>
      <c r="J19" s="86" t="s">
        <v>346</v>
      </c>
    </row>
    <row r="20" spans="1:10" ht="30" x14ac:dyDescent="0.25">
      <c r="A20" s="62" t="s">
        <v>1356</v>
      </c>
      <c r="B20" s="62" t="s">
        <v>1357</v>
      </c>
      <c r="C20" s="62"/>
      <c r="D20" s="62"/>
      <c r="E20" s="62"/>
      <c r="F20" s="81"/>
      <c r="G20" s="81"/>
      <c r="H20" s="62"/>
      <c r="I20" s="62"/>
      <c r="J20" s="62" t="s">
        <v>346</v>
      </c>
    </row>
    <row r="21" spans="1:10" ht="30" x14ac:dyDescent="0.25">
      <c r="A21" s="132" t="s">
        <v>1441</v>
      </c>
      <c r="B21" s="132" t="s">
        <v>1442</v>
      </c>
      <c r="C21" s="132"/>
      <c r="D21" s="132"/>
      <c r="E21" s="132"/>
      <c r="F21" s="133"/>
      <c r="G21" s="133"/>
      <c r="H21" s="132"/>
      <c r="I21" s="132"/>
      <c r="J21" s="13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0B730-A6E2-4B60-935A-D32F35418BAE}">
  <sheetPr codeName="Sheet15"/>
  <dimension ref="B2:AY1151"/>
  <sheetViews>
    <sheetView topLeftCell="A536" zoomScaleNormal="100" workbookViewId="0">
      <selection activeCell="D548" sqref="D548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22" width="2.85546875" style="47"/>
    <col min="23" max="23" width="2.85546875" style="47" customWidth="1"/>
    <col min="24" max="16384" width="2.85546875" style="47"/>
  </cols>
  <sheetData>
    <row r="2" spans="2:4" x14ac:dyDescent="0.25">
      <c r="B2" s="51" t="s">
        <v>1345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1342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1343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1344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1443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153" spans="2:4" x14ac:dyDescent="0.25">
      <c r="B153" s="50">
        <v>0</v>
      </c>
      <c r="D153" s="51" t="s">
        <v>1468</v>
      </c>
    </row>
    <row r="154" spans="2:4" x14ac:dyDescent="0.25">
      <c r="D154" s="59" t="s">
        <v>304</v>
      </c>
    </row>
    <row r="156" spans="2:4" x14ac:dyDescent="0.25">
      <c r="D156" s="47" t="s">
        <v>36</v>
      </c>
    </row>
    <row r="157" spans="2:4" x14ac:dyDescent="0.25">
      <c r="D157" s="82" t="s">
        <v>1493</v>
      </c>
    </row>
    <row r="159" spans="2:4" x14ac:dyDescent="0.25">
      <c r="D159" s="47" t="s">
        <v>1460</v>
      </c>
    </row>
    <row r="180" spans="4:23" x14ac:dyDescent="0.25">
      <c r="D180" s="47" t="s">
        <v>309</v>
      </c>
      <c r="M180" s="47" t="s">
        <v>646</v>
      </c>
    </row>
    <row r="181" spans="4:23" x14ac:dyDescent="0.25">
      <c r="D181" s="51" t="s">
        <v>1499</v>
      </c>
      <c r="M181" s="136" t="s">
        <v>1500</v>
      </c>
      <c r="R181" s="46" t="s">
        <v>475</v>
      </c>
      <c r="T181" s="28" t="s">
        <v>1501</v>
      </c>
    </row>
    <row r="183" spans="4:23" x14ac:dyDescent="0.25">
      <c r="D183" s="56" t="s">
        <v>342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</row>
    <row r="184" spans="4:23" x14ac:dyDescent="0.25">
      <c r="D184" s="56" t="s">
        <v>1502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</row>
    <row r="185" spans="4:23" x14ac:dyDescent="0.25">
      <c r="D185" s="56" t="s">
        <v>828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</row>
    <row r="186" spans="4:23" x14ac:dyDescent="0.25">
      <c r="D186" s="56" t="s">
        <v>1503</v>
      </c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</row>
    <row r="188" spans="4:23" x14ac:dyDescent="0.25">
      <c r="D188" s="57" t="s">
        <v>357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</row>
    <row r="189" spans="4:23" x14ac:dyDescent="0.25">
      <c r="D189" s="57" t="s">
        <v>322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</row>
    <row r="190" spans="4:23" x14ac:dyDescent="0.25">
      <c r="D190" s="57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</row>
    <row r="191" spans="4:23" x14ac:dyDescent="0.25">
      <c r="D191" s="57" t="s">
        <v>280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</row>
    <row r="192" spans="4:23" x14ac:dyDescent="0.25">
      <c r="D192" s="57" t="s">
        <v>282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</row>
    <row r="193" spans="4:15" x14ac:dyDescent="0.25">
      <c r="D193" s="57" t="s">
        <v>1504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</row>
    <row r="194" spans="4:15" x14ac:dyDescent="0.25">
      <c r="D194" s="57" t="s">
        <v>1505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</row>
    <row r="195" spans="4:15" x14ac:dyDescent="0.25">
      <c r="D195" s="57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</row>
    <row r="196" spans="4:15" x14ac:dyDescent="0.25">
      <c r="D196" s="57" t="s">
        <v>263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</row>
    <row r="197" spans="4:15" x14ac:dyDescent="0.25">
      <c r="D197" s="57" t="s">
        <v>264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</row>
    <row r="198" spans="4:15" x14ac:dyDescent="0.25">
      <c r="D198" s="57" t="s">
        <v>358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</row>
    <row r="200" spans="4:15" x14ac:dyDescent="0.25">
      <c r="D200" s="47" t="s">
        <v>1506</v>
      </c>
    </row>
    <row r="216" spans="4:4" x14ac:dyDescent="0.25">
      <c r="D216" s="51" t="s">
        <v>1234</v>
      </c>
    </row>
    <row r="218" spans="4:4" x14ac:dyDescent="0.25">
      <c r="D218" s="47" t="s">
        <v>1506</v>
      </c>
    </row>
    <row r="232" spans="4:4" s="285" customFormat="1" x14ac:dyDescent="0.25">
      <c r="D232" s="51" t="s">
        <v>3940</v>
      </c>
    </row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/>
    <row r="240" spans="4:4" s="285" customFormat="1" x14ac:dyDescent="0.25"/>
    <row r="241" s="285" customFormat="1" x14ac:dyDescent="0.25"/>
    <row r="242" s="285" customFormat="1" x14ac:dyDescent="0.25"/>
    <row r="243" s="285" customFormat="1" x14ac:dyDescent="0.25"/>
    <row r="244" s="285" customFormat="1" x14ac:dyDescent="0.25"/>
    <row r="245" s="285" customFormat="1" x14ac:dyDescent="0.25"/>
    <row r="246" s="285" customFormat="1" x14ac:dyDescent="0.25"/>
    <row r="247" s="285" customFormat="1" x14ac:dyDescent="0.25"/>
    <row r="248" s="285" customFormat="1" x14ac:dyDescent="0.25"/>
    <row r="249" s="285" customFormat="1" x14ac:dyDescent="0.25"/>
    <row r="250" s="285" customFormat="1" x14ac:dyDescent="0.25"/>
    <row r="251" s="285" customFormat="1" x14ac:dyDescent="0.25"/>
    <row r="252" s="285" customFormat="1" x14ac:dyDescent="0.25"/>
    <row r="253" s="285" customFormat="1" x14ac:dyDescent="0.25"/>
    <row r="254" s="285" customFormat="1" x14ac:dyDescent="0.25"/>
    <row r="255" s="285" customFormat="1" x14ac:dyDescent="0.25"/>
    <row r="256" s="285" customFormat="1" x14ac:dyDescent="0.25"/>
    <row r="257" s="285" customFormat="1" x14ac:dyDescent="0.25"/>
    <row r="258" s="285" customFormat="1" x14ac:dyDescent="0.25"/>
    <row r="259" s="285" customFormat="1" x14ac:dyDescent="0.25"/>
    <row r="260" s="285" customFormat="1" x14ac:dyDescent="0.25"/>
    <row r="261" s="285" customFormat="1" x14ac:dyDescent="0.25"/>
    <row r="262" s="285" customFormat="1" x14ac:dyDescent="0.25"/>
    <row r="263" s="285" customFormat="1" x14ac:dyDescent="0.25"/>
    <row r="264" s="285" customFormat="1" x14ac:dyDescent="0.25"/>
    <row r="265" s="285" customFormat="1" x14ac:dyDescent="0.25"/>
    <row r="266" s="285" customFormat="1" x14ac:dyDescent="0.25"/>
    <row r="267" s="285" customFormat="1" x14ac:dyDescent="0.25"/>
    <row r="268" s="285" customFormat="1" x14ac:dyDescent="0.25"/>
    <row r="269" s="285" customFormat="1" x14ac:dyDescent="0.25"/>
    <row r="270" s="285" customFormat="1" x14ac:dyDescent="0.25"/>
    <row r="271" s="285" customFormat="1" x14ac:dyDescent="0.25"/>
    <row r="272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289" spans="4:23" s="285" customFormat="1" x14ac:dyDescent="0.25"/>
    <row r="290" spans="4:23" s="285" customFormat="1" x14ac:dyDescent="0.25"/>
    <row r="291" spans="4:23" s="285" customFormat="1" x14ac:dyDescent="0.25"/>
    <row r="292" spans="4:23" s="285" customFormat="1" x14ac:dyDescent="0.25"/>
    <row r="293" spans="4:23" s="285" customFormat="1" x14ac:dyDescent="0.25"/>
    <row r="294" spans="4:23" s="285" customFormat="1" x14ac:dyDescent="0.25"/>
    <row r="295" spans="4:23" s="285" customFormat="1" x14ac:dyDescent="0.25"/>
    <row r="297" spans="4:23" s="285" customFormat="1" x14ac:dyDescent="0.25">
      <c r="D297" s="285" t="s">
        <v>309</v>
      </c>
      <c r="M297" s="285" t="s">
        <v>646</v>
      </c>
    </row>
    <row r="298" spans="4:23" s="285" customFormat="1" x14ac:dyDescent="0.25">
      <c r="D298" s="51" t="s">
        <v>1499</v>
      </c>
      <c r="M298" s="136" t="s">
        <v>1501</v>
      </c>
      <c r="R298" s="46" t="s">
        <v>475</v>
      </c>
      <c r="T298" s="28" t="s">
        <v>1500</v>
      </c>
    </row>
    <row r="299" spans="4:23" s="285" customFormat="1" x14ac:dyDescent="0.25"/>
    <row r="300" spans="4:23" x14ac:dyDescent="0.25">
      <c r="D300" s="56" t="s">
        <v>342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</row>
    <row r="301" spans="4:23" x14ac:dyDescent="0.25">
      <c r="D301" s="56" t="s">
        <v>1502</v>
      </c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</row>
    <row r="302" spans="4:23" x14ac:dyDescent="0.25">
      <c r="D302" s="56" t="s">
        <v>828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</row>
    <row r="303" spans="4:23" x14ac:dyDescent="0.25">
      <c r="D303" s="56" t="s">
        <v>1503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</row>
    <row r="304" spans="4:23" x14ac:dyDescent="0.25">
      <c r="D304" s="285"/>
      <c r="E304" s="285"/>
      <c r="F304" s="285"/>
      <c r="G304" s="285"/>
      <c r="H304" s="285"/>
      <c r="I304" s="285"/>
      <c r="J304" s="285"/>
      <c r="K304" s="285"/>
      <c r="L304" s="285"/>
      <c r="M304" s="285"/>
      <c r="N304" s="285"/>
      <c r="O304" s="285"/>
      <c r="P304" s="285"/>
      <c r="Q304" s="285"/>
      <c r="R304" s="285"/>
      <c r="S304" s="285"/>
      <c r="T304" s="285"/>
      <c r="U304" s="285"/>
      <c r="V304" s="285"/>
      <c r="W304" s="285"/>
    </row>
    <row r="305" spans="4:23" x14ac:dyDescent="0.25">
      <c r="D305" s="57" t="s">
        <v>357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285"/>
      <c r="Q305" s="285"/>
      <c r="R305" s="285"/>
      <c r="S305" s="285"/>
      <c r="T305" s="285"/>
      <c r="U305" s="285"/>
      <c r="V305" s="285"/>
      <c r="W305" s="285"/>
    </row>
    <row r="306" spans="4:23" x14ac:dyDescent="0.25">
      <c r="D306" s="57" t="s">
        <v>322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285"/>
      <c r="Q306" s="285"/>
      <c r="R306" s="285"/>
      <c r="S306" s="285"/>
      <c r="T306" s="285"/>
      <c r="U306" s="285"/>
      <c r="V306" s="285"/>
      <c r="W306" s="285"/>
    </row>
    <row r="307" spans="4:23" x14ac:dyDescent="0.25">
      <c r="D307" s="57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285"/>
      <c r="Q307" s="285"/>
      <c r="R307" s="285"/>
      <c r="S307" s="285"/>
      <c r="T307" s="285"/>
      <c r="U307" s="285"/>
      <c r="V307" s="285"/>
      <c r="W307" s="285"/>
    </row>
    <row r="308" spans="4:23" x14ac:dyDescent="0.25">
      <c r="D308" s="57" t="s">
        <v>280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285"/>
      <c r="Q308" s="285"/>
      <c r="R308" s="285"/>
      <c r="S308" s="285"/>
      <c r="T308" s="285"/>
      <c r="U308" s="285"/>
      <c r="V308" s="285"/>
      <c r="W308" s="285"/>
    </row>
    <row r="309" spans="4:23" x14ac:dyDescent="0.25">
      <c r="D309" s="57" t="s">
        <v>282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285"/>
      <c r="Q309" s="285"/>
      <c r="R309" s="285"/>
      <c r="S309" s="285"/>
      <c r="T309" s="285"/>
      <c r="U309" s="285"/>
      <c r="V309" s="285"/>
      <c r="W309" s="285"/>
    </row>
    <row r="310" spans="4:23" x14ac:dyDescent="0.25">
      <c r="D310" s="57" t="s">
        <v>4025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285"/>
      <c r="Q310" s="285"/>
      <c r="R310" s="285"/>
      <c r="S310" s="285"/>
      <c r="T310" s="285"/>
      <c r="U310" s="285"/>
      <c r="V310" s="285"/>
      <c r="W310" s="285"/>
    </row>
    <row r="311" spans="4:23" x14ac:dyDescent="0.25">
      <c r="D311" s="57" t="s">
        <v>1505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285"/>
      <c r="Q311" s="285"/>
      <c r="R311" s="285"/>
      <c r="S311" s="285"/>
      <c r="T311" s="285"/>
      <c r="U311" s="285"/>
      <c r="V311" s="285"/>
      <c r="W311" s="285"/>
    </row>
    <row r="312" spans="4:23" x14ac:dyDescent="0.25">
      <c r="D312" s="57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285"/>
      <c r="Q312" s="285"/>
      <c r="R312" s="285"/>
      <c r="S312" s="285"/>
      <c r="T312" s="285"/>
      <c r="U312" s="285"/>
      <c r="V312" s="285"/>
      <c r="W312" s="285"/>
    </row>
    <row r="313" spans="4:23" x14ac:dyDescent="0.25">
      <c r="D313" s="57" t="s">
        <v>263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285"/>
      <c r="Q313" s="285"/>
      <c r="R313" s="285"/>
      <c r="S313" s="285"/>
      <c r="T313" s="285"/>
      <c r="U313" s="285"/>
      <c r="V313" s="285"/>
      <c r="W313" s="285"/>
    </row>
    <row r="314" spans="4:23" x14ac:dyDescent="0.25">
      <c r="D314" s="57" t="s">
        <v>264</v>
      </c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285"/>
      <c r="Q314" s="285"/>
      <c r="R314" s="285"/>
      <c r="S314" s="285"/>
      <c r="T314" s="285"/>
      <c r="U314" s="285"/>
      <c r="V314" s="285"/>
      <c r="W314" s="285"/>
    </row>
    <row r="315" spans="4:23" x14ac:dyDescent="0.25">
      <c r="D315" s="57" t="s">
        <v>358</v>
      </c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285"/>
      <c r="Q315" s="285"/>
      <c r="R315" s="285"/>
      <c r="S315" s="285"/>
      <c r="T315" s="285"/>
      <c r="U315" s="285"/>
      <c r="V315" s="285"/>
      <c r="W315" s="285"/>
    </row>
    <row r="318" spans="4:23" s="285" customFormat="1" x14ac:dyDescent="0.25"/>
    <row r="319" spans="4:23" s="285" customFormat="1" x14ac:dyDescent="0.25"/>
    <row r="320" spans="4:23" s="285" customFormat="1" x14ac:dyDescent="0.25"/>
    <row r="321" spans="2:4" s="285" customFormat="1" x14ac:dyDescent="0.25"/>
    <row r="322" spans="2:4" s="285" customFormat="1" x14ac:dyDescent="0.25"/>
    <row r="323" spans="2:4" s="285" customFormat="1" x14ac:dyDescent="0.25"/>
    <row r="324" spans="2:4" s="285" customFormat="1" x14ac:dyDescent="0.25"/>
    <row r="325" spans="2:4" s="285" customFormat="1" x14ac:dyDescent="0.25"/>
    <row r="326" spans="2:4" x14ac:dyDescent="0.25">
      <c r="B326" s="50">
        <v>0</v>
      </c>
      <c r="D326" s="51" t="s">
        <v>1472</v>
      </c>
    </row>
    <row r="327" spans="2:4" x14ac:dyDescent="0.25">
      <c r="D327" s="59" t="s">
        <v>304</v>
      </c>
    </row>
    <row r="329" spans="2:4" x14ac:dyDescent="0.25">
      <c r="D329" s="47" t="s">
        <v>36</v>
      </c>
    </row>
    <row r="330" spans="2:4" x14ac:dyDescent="0.25">
      <c r="D330" s="82" t="s">
        <v>1507</v>
      </c>
    </row>
    <row r="332" spans="2:4" x14ac:dyDescent="0.25">
      <c r="D332" s="47" t="s">
        <v>1461</v>
      </c>
    </row>
    <row r="355" spans="4:20" x14ac:dyDescent="0.25">
      <c r="D355" s="47" t="s">
        <v>309</v>
      </c>
    </row>
    <row r="356" spans="4:20" x14ac:dyDescent="0.25">
      <c r="D356" s="51" t="s">
        <v>1508</v>
      </c>
      <c r="M356" s="58" t="s">
        <v>1511</v>
      </c>
      <c r="R356" s="46" t="s">
        <v>475</v>
      </c>
      <c r="T356" s="28" t="s">
        <v>1514</v>
      </c>
    </row>
    <row r="371" spans="4:23" x14ac:dyDescent="0.25">
      <c r="D371" s="56" t="s">
        <v>342</v>
      </c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</row>
    <row r="372" spans="4:23" x14ac:dyDescent="0.25">
      <c r="D372" s="56" t="s">
        <v>1512</v>
      </c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</row>
    <row r="373" spans="4:23" x14ac:dyDescent="0.25">
      <c r="D373" s="56" t="s">
        <v>257</v>
      </c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</row>
    <row r="374" spans="4:23" x14ac:dyDescent="0.25">
      <c r="D374" s="56" t="s">
        <v>1513</v>
      </c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</row>
    <row r="376" spans="4:23" x14ac:dyDescent="0.25">
      <c r="D376" s="57" t="s">
        <v>357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</row>
    <row r="377" spans="4:23" x14ac:dyDescent="0.25">
      <c r="D377" s="57" t="s">
        <v>322</v>
      </c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</row>
    <row r="378" spans="4:23" x14ac:dyDescent="0.25">
      <c r="D378" s="57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</row>
    <row r="379" spans="4:23" x14ac:dyDescent="0.25">
      <c r="D379" s="57" t="s">
        <v>280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</row>
    <row r="380" spans="4:23" x14ac:dyDescent="0.25">
      <c r="D380" s="57" t="s">
        <v>282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</row>
    <row r="381" spans="4:23" x14ac:dyDescent="0.25">
      <c r="D381" s="57" t="s">
        <v>1515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</row>
    <row r="382" spans="4:23" x14ac:dyDescent="0.25">
      <c r="D382" s="57" t="s">
        <v>1516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</row>
    <row r="383" spans="4:23" x14ac:dyDescent="0.25">
      <c r="D383" s="57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</row>
    <row r="384" spans="4:23" x14ac:dyDescent="0.25">
      <c r="D384" s="57" t="s">
        <v>263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</row>
    <row r="385" spans="4:16" x14ac:dyDescent="0.25">
      <c r="D385" s="57" t="s">
        <v>264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</row>
    <row r="386" spans="4:16" x14ac:dyDescent="0.25">
      <c r="D386" s="57" t="s">
        <v>358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</row>
    <row r="388" spans="4:16" x14ac:dyDescent="0.25">
      <c r="D388" s="47" t="s">
        <v>1517</v>
      </c>
    </row>
    <row r="404" spans="4:4" x14ac:dyDescent="0.25">
      <c r="D404" s="51" t="s">
        <v>1346</v>
      </c>
    </row>
    <row r="406" spans="4:4" x14ac:dyDescent="0.25">
      <c r="D406" s="47" t="s">
        <v>1517</v>
      </c>
    </row>
    <row r="434" spans="2:4" x14ac:dyDescent="0.25">
      <c r="B434" s="50">
        <v>0</v>
      </c>
      <c r="D434" s="51" t="s">
        <v>1473</v>
      </c>
    </row>
    <row r="435" spans="2:4" x14ac:dyDescent="0.25">
      <c r="D435" s="59" t="s">
        <v>304</v>
      </c>
    </row>
    <row r="437" spans="2:4" x14ac:dyDescent="0.25">
      <c r="D437" s="47" t="s">
        <v>36</v>
      </c>
    </row>
    <row r="438" spans="2:4" x14ac:dyDescent="0.25">
      <c r="D438" s="82" t="s">
        <v>1509</v>
      </c>
    </row>
    <row r="440" spans="2:4" x14ac:dyDescent="0.25">
      <c r="D440" s="47" t="s">
        <v>1462</v>
      </c>
    </row>
    <row r="464" spans="4:13" x14ac:dyDescent="0.25">
      <c r="D464" s="47" t="s">
        <v>309</v>
      </c>
      <c r="M464" s="47" t="s">
        <v>275</v>
      </c>
    </row>
    <row r="465" spans="4:23" x14ac:dyDescent="0.25">
      <c r="D465" s="51" t="s">
        <v>1510</v>
      </c>
      <c r="M465" s="28" t="s">
        <v>1518</v>
      </c>
    </row>
    <row r="467" spans="4:23" x14ac:dyDescent="0.25">
      <c r="D467" s="56" t="s">
        <v>342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</row>
    <row r="468" spans="4:23" x14ac:dyDescent="0.25">
      <c r="D468" s="56" t="s">
        <v>1502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</row>
    <row r="469" spans="4:23" x14ac:dyDescent="0.25">
      <c r="D469" s="56" t="s">
        <v>257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</row>
    <row r="470" spans="4:23" x14ac:dyDescent="0.25">
      <c r="D470" s="56" t="s">
        <v>1519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</row>
    <row r="472" spans="4:23" x14ac:dyDescent="0.25">
      <c r="D472" s="47" t="s">
        <v>1520</v>
      </c>
    </row>
    <row r="489" spans="4:4" x14ac:dyDescent="0.25">
      <c r="D489" s="51" t="s">
        <v>1346</v>
      </c>
    </row>
    <row r="491" spans="4:4" x14ac:dyDescent="0.25">
      <c r="D491" s="47" t="s">
        <v>1520</v>
      </c>
    </row>
    <row r="516" spans="2:4" x14ac:dyDescent="0.25">
      <c r="B516" s="50">
        <v>0</v>
      </c>
      <c r="D516" s="51" t="s">
        <v>1478</v>
      </c>
    </row>
    <row r="517" spans="2:4" x14ac:dyDescent="0.25">
      <c r="D517" s="59" t="s">
        <v>304</v>
      </c>
    </row>
    <row r="519" spans="2:4" x14ac:dyDescent="0.25">
      <c r="D519" s="47" t="s">
        <v>36</v>
      </c>
    </row>
    <row r="520" spans="2:4" x14ac:dyDescent="0.25">
      <c r="D520" s="82" t="s">
        <v>1479</v>
      </c>
    </row>
    <row r="522" spans="2:4" x14ac:dyDescent="0.25">
      <c r="D522" s="47" t="s">
        <v>1474</v>
      </c>
    </row>
    <row r="544" spans="4:15" x14ac:dyDescent="0.25">
      <c r="D544" s="47" t="s">
        <v>309</v>
      </c>
      <c r="O544" s="47" t="s">
        <v>275</v>
      </c>
    </row>
    <row r="545" spans="4:28" x14ac:dyDescent="0.25">
      <c r="D545" s="51" t="s">
        <v>1475</v>
      </c>
      <c r="O545" s="28" t="s">
        <v>1483</v>
      </c>
    </row>
    <row r="547" spans="4:28" x14ac:dyDescent="0.25">
      <c r="D547" s="56" t="s">
        <v>1480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  <c r="AA547" s="52"/>
      <c r="AB547" s="52"/>
    </row>
    <row r="548" spans="4:28" x14ac:dyDescent="0.25">
      <c r="D548" s="56" t="s">
        <v>1481</v>
      </c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  <c r="AA548" s="52"/>
      <c r="AB548" s="52"/>
    </row>
    <row r="549" spans="4:28" x14ac:dyDescent="0.25">
      <c r="D549" s="56" t="s">
        <v>828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  <c r="AA549" s="52"/>
      <c r="AB549" s="52"/>
    </row>
    <row r="550" spans="4:28" x14ac:dyDescent="0.25">
      <c r="D550" s="56" t="s">
        <v>928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  <c r="AA550" s="52"/>
      <c r="AB550" s="52"/>
    </row>
    <row r="551" spans="4:28" x14ac:dyDescent="0.25">
      <c r="D551" s="56" t="s">
        <v>279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  <c r="AA551" s="52"/>
      <c r="AB551" s="52"/>
    </row>
    <row r="552" spans="4:28" x14ac:dyDescent="0.25">
      <c r="D552" s="56" t="s">
        <v>1482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  <c r="AA552" s="52"/>
      <c r="AB552" s="52"/>
    </row>
    <row r="554" spans="4:28" x14ac:dyDescent="0.25">
      <c r="D554" s="57" t="s">
        <v>357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</row>
    <row r="555" spans="4:28" x14ac:dyDescent="0.25">
      <c r="D555" s="57" t="s">
        <v>322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</row>
    <row r="556" spans="4:28" x14ac:dyDescent="0.25">
      <c r="D556" s="57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</row>
    <row r="557" spans="4:28" x14ac:dyDescent="0.25">
      <c r="D557" s="57" t="s">
        <v>280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</row>
    <row r="558" spans="4:28" x14ac:dyDescent="0.25">
      <c r="D558" s="57" t="s">
        <v>282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</row>
    <row r="559" spans="4:28" x14ac:dyDescent="0.25">
      <c r="D559" s="57" t="s">
        <v>1484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</row>
    <row r="560" spans="4:28" x14ac:dyDescent="0.25">
      <c r="D560" s="57" t="s">
        <v>1485</v>
      </c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</row>
    <row r="561" spans="4:17" x14ac:dyDescent="0.25">
      <c r="D561" s="57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</row>
    <row r="562" spans="4:17" x14ac:dyDescent="0.25">
      <c r="D562" s="57" t="s">
        <v>1486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</row>
    <row r="563" spans="4:17" x14ac:dyDescent="0.25">
      <c r="D563" s="57" t="s">
        <v>282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</row>
    <row r="564" spans="4:17" x14ac:dyDescent="0.25">
      <c r="D564" s="57" t="s">
        <v>1487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</row>
    <row r="565" spans="4:17" x14ac:dyDescent="0.25">
      <c r="D565" s="57" t="s">
        <v>1488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</row>
    <row r="566" spans="4:17" x14ac:dyDescent="0.25">
      <c r="D566" s="57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</row>
    <row r="567" spans="4:17" x14ac:dyDescent="0.25">
      <c r="D567" s="57" t="s">
        <v>263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</row>
    <row r="568" spans="4:17" x14ac:dyDescent="0.25">
      <c r="D568" s="57" t="s">
        <v>264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</row>
    <row r="569" spans="4:17" x14ac:dyDescent="0.25">
      <c r="D569" s="57" t="s">
        <v>358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</row>
    <row r="571" spans="4:17" x14ac:dyDescent="0.25">
      <c r="D571" s="47" t="s">
        <v>1489</v>
      </c>
    </row>
    <row r="586" spans="4:4" x14ac:dyDescent="0.25">
      <c r="D586" s="51" t="s">
        <v>2261</v>
      </c>
    </row>
    <row r="588" spans="4:4" x14ac:dyDescent="0.25">
      <c r="D588" s="47" t="s">
        <v>1489</v>
      </c>
    </row>
    <row r="625" spans="2:4" x14ac:dyDescent="0.25">
      <c r="B625" s="50">
        <v>0</v>
      </c>
      <c r="D625" s="51" t="s">
        <v>1497</v>
      </c>
    </row>
    <row r="626" spans="2:4" x14ac:dyDescent="0.25">
      <c r="D626" s="59" t="s">
        <v>304</v>
      </c>
    </row>
    <row r="628" spans="2:4" x14ac:dyDescent="0.25">
      <c r="D628" s="47" t="s">
        <v>36</v>
      </c>
    </row>
    <row r="629" spans="2:4" x14ac:dyDescent="0.25">
      <c r="D629" s="54" t="s">
        <v>1523</v>
      </c>
    </row>
    <row r="631" spans="2:4" x14ac:dyDescent="0.25">
      <c r="D631" s="47" t="s">
        <v>1494</v>
      </c>
    </row>
    <row r="683" spans="4:51" x14ac:dyDescent="0.25">
      <c r="D683" s="47" t="s">
        <v>269</v>
      </c>
    </row>
    <row r="684" spans="4:51" x14ac:dyDescent="0.25">
      <c r="D684" s="51" t="s">
        <v>1498</v>
      </c>
      <c r="M684" s="47" t="s">
        <v>1521</v>
      </c>
      <c r="U684" s="47" t="s">
        <v>1522</v>
      </c>
    </row>
    <row r="686" spans="4:51" x14ac:dyDescent="0.25">
      <c r="D686" s="56" t="s">
        <v>575</v>
      </c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X686" s="57" t="s">
        <v>357</v>
      </c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L686" s="56" t="s">
        <v>1526</v>
      </c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</row>
    <row r="687" spans="4:51" x14ac:dyDescent="0.25">
      <c r="D687" s="56" t="s">
        <v>554</v>
      </c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X687" s="57" t="s">
        <v>322</v>
      </c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L687" s="56" t="s">
        <v>323</v>
      </c>
      <c r="AM687" s="52"/>
      <c r="AN687" s="52"/>
      <c r="AO687" s="52"/>
      <c r="AP687" s="52"/>
      <c r="AQ687" s="52"/>
      <c r="AR687" s="52"/>
      <c r="AS687" s="52"/>
      <c r="AT687" s="52"/>
      <c r="AU687" s="52"/>
      <c r="AV687" s="52"/>
      <c r="AW687" s="52"/>
      <c r="AX687" s="52"/>
      <c r="AY687" s="52"/>
    </row>
    <row r="688" spans="4:51" x14ac:dyDescent="0.25">
      <c r="D688" s="56" t="s">
        <v>555</v>
      </c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X688" s="57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L688" s="56" t="s">
        <v>1525</v>
      </c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</row>
    <row r="689" spans="4:36" x14ac:dyDescent="0.25">
      <c r="D689" s="56" t="s">
        <v>542</v>
      </c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X689" s="57" t="s">
        <v>267</v>
      </c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</row>
    <row r="690" spans="4:36" x14ac:dyDescent="0.25">
      <c r="D690" s="56" t="s">
        <v>375</v>
      </c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X690" s="57" t="s">
        <v>282</v>
      </c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</row>
    <row r="691" spans="4:36" x14ac:dyDescent="0.25">
      <c r="D691" s="56" t="s">
        <v>556</v>
      </c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X691" s="57" t="s">
        <v>1527</v>
      </c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</row>
    <row r="692" spans="4:36" x14ac:dyDescent="0.25">
      <c r="D692" s="56" t="s">
        <v>266</v>
      </c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X692" s="57" t="s">
        <v>1528</v>
      </c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</row>
    <row r="693" spans="4:36" x14ac:dyDescent="0.25">
      <c r="D693" s="56" t="s">
        <v>277</v>
      </c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X693" s="57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</row>
    <row r="694" spans="4:36" x14ac:dyDescent="0.25">
      <c r="D694" s="56" t="s">
        <v>273</v>
      </c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X694" s="57" t="s">
        <v>263</v>
      </c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</row>
    <row r="695" spans="4:36" x14ac:dyDescent="0.25">
      <c r="D695" s="56" t="s">
        <v>327</v>
      </c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X695" s="57" t="s">
        <v>264</v>
      </c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</row>
    <row r="696" spans="4:36" x14ac:dyDescent="0.25">
      <c r="D696" s="56" t="s">
        <v>543</v>
      </c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X696" s="57" t="s">
        <v>358</v>
      </c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</row>
    <row r="697" spans="4:36" x14ac:dyDescent="0.25">
      <c r="D697" s="56" t="s">
        <v>544</v>
      </c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</row>
    <row r="698" spans="4:36" x14ac:dyDescent="0.25">
      <c r="D698" s="56" t="s">
        <v>545</v>
      </c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</row>
    <row r="699" spans="4:36" x14ac:dyDescent="0.25">
      <c r="D699" s="56" t="s">
        <v>1524</v>
      </c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</row>
    <row r="701" spans="4:36" x14ac:dyDescent="0.25">
      <c r="D701" s="47" t="s">
        <v>1529</v>
      </c>
    </row>
    <row r="717" spans="4:4" x14ac:dyDescent="0.25">
      <c r="D717" s="51" t="s">
        <v>2261</v>
      </c>
    </row>
    <row r="719" spans="4:4" x14ac:dyDescent="0.25">
      <c r="D719" s="47" t="s">
        <v>1529</v>
      </c>
    </row>
    <row r="752" spans="2:4" x14ac:dyDescent="0.25">
      <c r="B752" s="50">
        <v>0</v>
      </c>
      <c r="D752" s="51" t="s">
        <v>786</v>
      </c>
    </row>
    <row r="753" spans="4:4" x14ac:dyDescent="0.25">
      <c r="D753" s="59" t="s">
        <v>304</v>
      </c>
    </row>
    <row r="755" spans="4:4" x14ac:dyDescent="0.25">
      <c r="D755" s="47" t="s">
        <v>36</v>
      </c>
    </row>
    <row r="756" spans="4:4" x14ac:dyDescent="0.25">
      <c r="D756" s="54" t="s">
        <v>805</v>
      </c>
    </row>
    <row r="758" spans="4:4" x14ac:dyDescent="0.25">
      <c r="D758" s="47" t="s">
        <v>782</v>
      </c>
    </row>
    <row r="813" spans="4:26" x14ac:dyDescent="0.25">
      <c r="D813" s="51" t="s">
        <v>692</v>
      </c>
    </row>
    <row r="815" spans="4:26" x14ac:dyDescent="0.25">
      <c r="D815" s="47" t="s">
        <v>269</v>
      </c>
      <c r="L815" s="47" t="s">
        <v>309</v>
      </c>
      <c r="T815" s="47" t="s">
        <v>792</v>
      </c>
    </row>
    <row r="816" spans="4:26" x14ac:dyDescent="0.25">
      <c r="D816" s="51" t="s">
        <v>790</v>
      </c>
      <c r="L816" s="51" t="s">
        <v>791</v>
      </c>
      <c r="T816" s="28" t="s">
        <v>793</v>
      </c>
      <c r="X816" s="46" t="s">
        <v>475</v>
      </c>
      <c r="Z816" s="82" t="s">
        <v>766</v>
      </c>
    </row>
    <row r="818" spans="4:45" x14ac:dyDescent="0.25">
      <c r="D818" s="56" t="s">
        <v>794</v>
      </c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</row>
    <row r="819" spans="4:45" x14ac:dyDescent="0.25">
      <c r="D819" s="56" t="s">
        <v>479</v>
      </c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</row>
    <row r="820" spans="4:45" x14ac:dyDescent="0.25">
      <c r="D820" s="56" t="s">
        <v>444</v>
      </c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</row>
    <row r="821" spans="4:45" x14ac:dyDescent="0.25">
      <c r="D821" s="56" t="s">
        <v>795</v>
      </c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</row>
    <row r="822" spans="4:45" x14ac:dyDescent="0.25">
      <c r="D822" s="56" t="s">
        <v>796</v>
      </c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</row>
    <row r="824" spans="4:45" x14ac:dyDescent="0.25">
      <c r="D824" s="47" t="s">
        <v>540</v>
      </c>
      <c r="I824" s="28" t="s">
        <v>799</v>
      </c>
    </row>
    <row r="825" spans="4:45" x14ac:dyDescent="0.25">
      <c r="D825" s="47" t="s">
        <v>480</v>
      </c>
      <c r="I825" s="51" t="s">
        <v>797</v>
      </c>
    </row>
    <row r="826" spans="4:45" x14ac:dyDescent="0.25">
      <c r="D826" s="47" t="s">
        <v>541</v>
      </c>
      <c r="I826" s="51" t="s">
        <v>798</v>
      </c>
    </row>
    <row r="827" spans="4:45" x14ac:dyDescent="0.25">
      <c r="D827" s="47" t="s">
        <v>792</v>
      </c>
      <c r="I827" s="28" t="s">
        <v>766</v>
      </c>
    </row>
    <row r="830" spans="4:45" x14ac:dyDescent="0.25">
      <c r="D830" s="56" t="s">
        <v>33</v>
      </c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  <c r="AA830" s="52"/>
      <c r="AC830" s="57" t="s">
        <v>357</v>
      </c>
      <c r="AD830" s="53"/>
      <c r="AE830" s="53"/>
      <c r="AF830" s="53"/>
      <c r="AG830" s="53"/>
      <c r="AH830" s="53"/>
      <c r="AI830" s="53"/>
      <c r="AJ830" s="53"/>
      <c r="AK830" s="53"/>
      <c r="AL830" s="53"/>
      <c r="AM830" s="53"/>
      <c r="AN830" s="53"/>
      <c r="AO830" s="53"/>
      <c r="AP830" s="53"/>
      <c r="AQ830" s="53"/>
      <c r="AR830" s="53"/>
      <c r="AS830" s="53"/>
    </row>
    <row r="831" spans="4:45" x14ac:dyDescent="0.25">
      <c r="D831" s="38" t="s">
        <v>804</v>
      </c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  <c r="Z831" s="52"/>
      <c r="AA831" s="52"/>
      <c r="AC831" s="57" t="s">
        <v>322</v>
      </c>
      <c r="AD831" s="53"/>
      <c r="AE831" s="53"/>
      <c r="AF831" s="53"/>
      <c r="AG831" s="53"/>
      <c r="AH831" s="53"/>
      <c r="AI831" s="53"/>
      <c r="AJ831" s="53"/>
      <c r="AK831" s="53"/>
      <c r="AL831" s="53"/>
      <c r="AM831" s="53"/>
      <c r="AN831" s="53"/>
      <c r="AO831" s="53"/>
      <c r="AP831" s="53"/>
      <c r="AQ831" s="53"/>
      <c r="AR831" s="53"/>
      <c r="AS831" s="53"/>
    </row>
    <row r="832" spans="4:45" x14ac:dyDescent="0.25">
      <c r="D832" s="56" t="s">
        <v>688</v>
      </c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  <c r="AA832" s="52"/>
      <c r="AC832" s="57"/>
      <c r="AD832" s="53"/>
      <c r="AE832" s="53"/>
      <c r="AF832" s="53"/>
      <c r="AG832" s="53"/>
      <c r="AH832" s="53"/>
      <c r="AI832" s="53"/>
      <c r="AJ832" s="53"/>
      <c r="AK832" s="53"/>
      <c r="AL832" s="53"/>
      <c r="AM832" s="53"/>
      <c r="AN832" s="53"/>
      <c r="AO832" s="53"/>
      <c r="AP832" s="53"/>
      <c r="AQ832" s="53"/>
      <c r="AR832" s="53"/>
      <c r="AS832" s="53"/>
    </row>
    <row r="833" spans="4:45" x14ac:dyDescent="0.25">
      <c r="D833" s="56" t="s">
        <v>800</v>
      </c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  <c r="AA833" s="52"/>
      <c r="AC833" s="57" t="s">
        <v>267</v>
      </c>
      <c r="AD833" s="53"/>
      <c r="AE833" s="53"/>
      <c r="AF833" s="53"/>
      <c r="AG833" s="53"/>
      <c r="AH833" s="53"/>
      <c r="AI833" s="53"/>
      <c r="AJ833" s="53"/>
      <c r="AK833" s="53"/>
      <c r="AL833" s="53"/>
      <c r="AM833" s="53"/>
      <c r="AN833" s="53"/>
      <c r="AO833" s="53"/>
      <c r="AP833" s="53"/>
      <c r="AQ833" s="53"/>
      <c r="AR833" s="53"/>
      <c r="AS833" s="53"/>
    </row>
    <row r="834" spans="4:45" x14ac:dyDescent="0.25">
      <c r="D834" s="56" t="s">
        <v>266</v>
      </c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  <c r="AA834" s="52"/>
      <c r="AC834" s="57" t="s">
        <v>282</v>
      </c>
      <c r="AD834" s="53"/>
      <c r="AE834" s="53"/>
      <c r="AF834" s="53"/>
      <c r="AG834" s="53"/>
      <c r="AH834" s="53"/>
      <c r="AI834" s="53"/>
      <c r="AJ834" s="53"/>
      <c r="AK834" s="53"/>
      <c r="AL834" s="53"/>
      <c r="AM834" s="53"/>
      <c r="AN834" s="53"/>
      <c r="AO834" s="53"/>
      <c r="AP834" s="53"/>
      <c r="AQ834" s="53"/>
      <c r="AR834" s="53"/>
      <c r="AS834" s="53"/>
    </row>
    <row r="835" spans="4:45" x14ac:dyDescent="0.25">
      <c r="D835" s="56" t="s">
        <v>277</v>
      </c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  <c r="AA835" s="52"/>
      <c r="AC835" s="37" t="s">
        <v>806</v>
      </c>
      <c r="AD835" s="53"/>
      <c r="AE835" s="53"/>
      <c r="AF835" s="53"/>
      <c r="AG835" s="53"/>
      <c r="AH835" s="53"/>
      <c r="AI835" s="53"/>
      <c r="AJ835" s="53"/>
      <c r="AK835" s="53"/>
      <c r="AL835" s="53"/>
      <c r="AM835" s="53"/>
      <c r="AN835" s="53"/>
      <c r="AO835" s="53"/>
      <c r="AP835" s="53"/>
      <c r="AQ835" s="53"/>
      <c r="AR835" s="53"/>
      <c r="AS835" s="53"/>
    </row>
    <row r="836" spans="4:45" x14ac:dyDescent="0.25">
      <c r="D836" s="56" t="s">
        <v>273</v>
      </c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  <c r="AA836" s="52"/>
      <c r="AC836" s="57" t="s">
        <v>807</v>
      </c>
      <c r="AD836" s="53"/>
      <c r="AE836" s="53"/>
      <c r="AF836" s="53"/>
      <c r="AG836" s="53"/>
      <c r="AH836" s="53"/>
      <c r="AI836" s="53"/>
      <c r="AJ836" s="53"/>
      <c r="AK836" s="53"/>
      <c r="AL836" s="53"/>
      <c r="AM836" s="53"/>
      <c r="AN836" s="53"/>
      <c r="AO836" s="53"/>
      <c r="AP836" s="53"/>
      <c r="AQ836" s="53"/>
      <c r="AR836" s="53"/>
      <c r="AS836" s="53"/>
    </row>
    <row r="837" spans="4:45" x14ac:dyDescent="0.25">
      <c r="D837" s="56" t="s">
        <v>801</v>
      </c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  <c r="AA837" s="52"/>
      <c r="AC837" s="57" t="s">
        <v>780</v>
      </c>
      <c r="AD837" s="53"/>
      <c r="AE837" s="53"/>
      <c r="AF837" s="53"/>
      <c r="AG837" s="53"/>
      <c r="AH837" s="53"/>
      <c r="AI837" s="53"/>
      <c r="AJ837" s="53"/>
      <c r="AK837" s="53"/>
      <c r="AL837" s="53"/>
      <c r="AM837" s="53"/>
      <c r="AN837" s="53"/>
      <c r="AO837" s="53"/>
      <c r="AP837" s="53"/>
      <c r="AQ837" s="53"/>
      <c r="AR837" s="53"/>
      <c r="AS837" s="53"/>
    </row>
    <row r="838" spans="4:45" x14ac:dyDescent="0.25">
      <c r="D838" s="56" t="s">
        <v>802</v>
      </c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  <c r="AA838" s="52"/>
      <c r="AC838" s="57"/>
      <c r="AD838" s="53"/>
      <c r="AE838" s="53"/>
      <c r="AF838" s="53"/>
      <c r="AG838" s="53"/>
      <c r="AH838" s="53"/>
      <c r="AI838" s="53"/>
      <c r="AJ838" s="53"/>
      <c r="AK838" s="53"/>
      <c r="AL838" s="53"/>
      <c r="AM838" s="53"/>
      <c r="AN838" s="53"/>
      <c r="AO838" s="53"/>
      <c r="AP838" s="53"/>
      <c r="AQ838" s="53"/>
      <c r="AR838" s="53"/>
      <c r="AS838" s="53"/>
    </row>
    <row r="839" spans="4:45" x14ac:dyDescent="0.25">
      <c r="D839" s="56" t="s">
        <v>803</v>
      </c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  <c r="AA839" s="52"/>
      <c r="AC839" s="57" t="s">
        <v>263</v>
      </c>
      <c r="AD839" s="53"/>
      <c r="AE839" s="53"/>
      <c r="AF839" s="53"/>
      <c r="AG839" s="53"/>
      <c r="AH839" s="53"/>
      <c r="AI839" s="53"/>
      <c r="AJ839" s="53"/>
      <c r="AK839" s="53"/>
      <c r="AL839" s="53"/>
      <c r="AM839" s="53"/>
      <c r="AN839" s="53"/>
      <c r="AO839" s="53"/>
      <c r="AP839" s="53"/>
      <c r="AQ839" s="53"/>
      <c r="AR839" s="53"/>
      <c r="AS839" s="53"/>
    </row>
    <row r="840" spans="4:45" x14ac:dyDescent="0.25">
      <c r="AC840" s="57" t="s">
        <v>264</v>
      </c>
      <c r="AD840" s="53"/>
      <c r="AE840" s="53"/>
      <c r="AF840" s="53"/>
      <c r="AG840" s="53"/>
      <c r="AH840" s="53"/>
      <c r="AI840" s="53"/>
      <c r="AJ840" s="53"/>
      <c r="AK840" s="53"/>
      <c r="AL840" s="53"/>
      <c r="AM840" s="53"/>
      <c r="AN840" s="53"/>
      <c r="AO840" s="53"/>
      <c r="AP840" s="53"/>
      <c r="AQ840" s="53"/>
      <c r="AR840" s="53"/>
      <c r="AS840" s="53"/>
    </row>
    <row r="841" spans="4:45" x14ac:dyDescent="0.25">
      <c r="AC841" s="57" t="s">
        <v>358</v>
      </c>
      <c r="AD841" s="53"/>
      <c r="AE841" s="53"/>
      <c r="AF841" s="53"/>
      <c r="AG841" s="53"/>
      <c r="AH841" s="53"/>
      <c r="AI841" s="53"/>
      <c r="AJ841" s="53"/>
      <c r="AK841" s="53"/>
      <c r="AL841" s="53"/>
      <c r="AM841" s="53"/>
      <c r="AN841" s="53"/>
      <c r="AO841" s="53"/>
      <c r="AP841" s="53"/>
      <c r="AQ841" s="53"/>
      <c r="AR841" s="53"/>
      <c r="AS841" s="53"/>
    </row>
    <row r="842" spans="4:45" x14ac:dyDescent="0.25">
      <c r="D842" s="47" t="s">
        <v>808</v>
      </c>
    </row>
    <row r="858" spans="4:4" x14ac:dyDescent="0.25">
      <c r="D858" s="51" t="s">
        <v>779</v>
      </c>
    </row>
    <row r="860" spans="4:4" x14ac:dyDescent="0.25">
      <c r="D860" s="47" t="s">
        <v>808</v>
      </c>
    </row>
    <row r="893" spans="4:18" x14ac:dyDescent="0.25">
      <c r="D893" s="51" t="s">
        <v>781</v>
      </c>
    </row>
    <row r="895" spans="4:18" x14ac:dyDescent="0.25">
      <c r="D895" s="56" t="s">
        <v>823</v>
      </c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</row>
    <row r="896" spans="4:18" x14ac:dyDescent="0.25">
      <c r="D896" s="56" t="s">
        <v>824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</row>
    <row r="897" spans="4:20" x14ac:dyDescent="0.25">
      <c r="D897" s="56" t="s">
        <v>826</v>
      </c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</row>
    <row r="899" spans="4:20" x14ac:dyDescent="0.25">
      <c r="D899" s="57" t="s">
        <v>357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</row>
    <row r="900" spans="4:20" x14ac:dyDescent="0.25">
      <c r="D900" s="57" t="s">
        <v>322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</row>
    <row r="901" spans="4:20" x14ac:dyDescent="0.25">
      <c r="D901" s="57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</row>
    <row r="902" spans="4:20" x14ac:dyDescent="0.25">
      <c r="D902" s="57" t="s">
        <v>825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</row>
    <row r="903" spans="4:20" x14ac:dyDescent="0.25">
      <c r="D903" s="57" t="s">
        <v>282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</row>
    <row r="904" spans="4:20" x14ac:dyDescent="0.25">
      <c r="D904" s="37" t="s">
        <v>806</v>
      </c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</row>
    <row r="905" spans="4:20" x14ac:dyDescent="0.25">
      <c r="D905" s="57" t="s">
        <v>827</v>
      </c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</row>
    <row r="906" spans="4:20" x14ac:dyDescent="0.25">
      <c r="D906" s="57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</row>
    <row r="907" spans="4:20" x14ac:dyDescent="0.25">
      <c r="D907" s="57" t="s">
        <v>263</v>
      </c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</row>
    <row r="908" spans="4:20" x14ac:dyDescent="0.25">
      <c r="D908" s="57" t="s">
        <v>264</v>
      </c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</row>
    <row r="909" spans="4:20" x14ac:dyDescent="0.25">
      <c r="D909" s="57" t="s">
        <v>358</v>
      </c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</row>
    <row r="911" spans="4:20" x14ac:dyDescent="0.25">
      <c r="D911" s="47" t="s">
        <v>808</v>
      </c>
    </row>
    <row r="927" spans="4:4" x14ac:dyDescent="0.25">
      <c r="D927" s="51" t="s">
        <v>785</v>
      </c>
    </row>
    <row r="929" spans="4:4" x14ac:dyDescent="0.25">
      <c r="D929" s="47" t="s">
        <v>808</v>
      </c>
    </row>
    <row r="942" spans="4:4" x14ac:dyDescent="0.25">
      <c r="D942" s="51" t="s">
        <v>1345</v>
      </c>
    </row>
    <row r="944" spans="4:4" x14ac:dyDescent="0.25">
      <c r="D944" s="47" t="s">
        <v>316</v>
      </c>
    </row>
    <row r="945" spans="4:48" x14ac:dyDescent="0.25">
      <c r="D945" s="51" t="s">
        <v>1530</v>
      </c>
    </row>
    <row r="947" spans="4:48" x14ac:dyDescent="0.25">
      <c r="D947" s="56" t="s">
        <v>1531</v>
      </c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AA947" s="57" t="s">
        <v>357</v>
      </c>
      <c r="AB947" s="53"/>
      <c r="AC947" s="53"/>
      <c r="AD947" s="53"/>
      <c r="AE947" s="53"/>
      <c r="AF947" s="53"/>
      <c r="AG947" s="53"/>
      <c r="AH947" s="53"/>
      <c r="AI947" s="53"/>
      <c r="AJ947" s="53"/>
      <c r="AK947" s="53"/>
      <c r="AL947" s="53"/>
      <c r="AM947" s="53"/>
      <c r="AN947" s="53"/>
      <c r="AO947" s="53"/>
      <c r="AP947" s="53"/>
      <c r="AQ947" s="53"/>
      <c r="AR947" s="53"/>
      <c r="AS947" s="53"/>
      <c r="AT947" s="53"/>
      <c r="AU947" s="53"/>
      <c r="AV947" s="53"/>
    </row>
    <row r="948" spans="4:48" x14ac:dyDescent="0.25">
      <c r="D948" s="56" t="s">
        <v>1532</v>
      </c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AA948" s="57" t="s">
        <v>322</v>
      </c>
      <c r="AB948" s="53"/>
      <c r="AC948" s="53"/>
      <c r="AD948" s="53"/>
      <c r="AE948" s="53"/>
      <c r="AF948" s="53"/>
      <c r="AG948" s="53"/>
      <c r="AH948" s="53"/>
      <c r="AI948" s="53"/>
      <c r="AJ948" s="53"/>
      <c r="AK948" s="53"/>
      <c r="AL948" s="53"/>
      <c r="AM948" s="53"/>
      <c r="AN948" s="53"/>
      <c r="AO948" s="53"/>
      <c r="AP948" s="53"/>
      <c r="AQ948" s="53"/>
      <c r="AR948" s="53"/>
      <c r="AS948" s="53"/>
      <c r="AT948" s="53"/>
      <c r="AU948" s="53"/>
      <c r="AV948" s="53"/>
    </row>
    <row r="949" spans="4:48" x14ac:dyDescent="0.25">
      <c r="D949" s="56" t="s">
        <v>1533</v>
      </c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AA949" s="57"/>
      <c r="AB949" s="53"/>
      <c r="AC949" s="53"/>
      <c r="AD949" s="53"/>
      <c r="AE949" s="53"/>
      <c r="AF949" s="53"/>
      <c r="AG949" s="53"/>
      <c r="AH949" s="53"/>
      <c r="AI949" s="53"/>
      <c r="AJ949" s="53"/>
      <c r="AK949" s="53"/>
      <c r="AL949" s="53"/>
      <c r="AM949" s="53"/>
      <c r="AN949" s="53"/>
      <c r="AO949" s="53"/>
      <c r="AP949" s="53"/>
      <c r="AQ949" s="53"/>
      <c r="AR949" s="53"/>
      <c r="AS949" s="53"/>
      <c r="AT949" s="53"/>
      <c r="AU949" s="53"/>
      <c r="AV949" s="53"/>
    </row>
    <row r="950" spans="4:48" x14ac:dyDescent="0.25">
      <c r="D950" s="56" t="s">
        <v>256</v>
      </c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AA950" s="57" t="s">
        <v>268</v>
      </c>
      <c r="AB950" s="53"/>
      <c r="AC950" s="53"/>
      <c r="AD950" s="53"/>
      <c r="AE950" s="53"/>
      <c r="AF950" s="53"/>
      <c r="AG950" s="53"/>
      <c r="AH950" s="53"/>
      <c r="AI950" s="53"/>
      <c r="AJ950" s="53"/>
      <c r="AK950" s="53"/>
      <c r="AL950" s="53"/>
      <c r="AM950" s="53"/>
      <c r="AN950" s="53"/>
      <c r="AO950" s="53"/>
      <c r="AP950" s="53"/>
      <c r="AQ950" s="53"/>
      <c r="AR950" s="53"/>
      <c r="AS950" s="53"/>
      <c r="AT950" s="53"/>
      <c r="AU950" s="53"/>
      <c r="AV950" s="53"/>
    </row>
    <row r="951" spans="4:48" x14ac:dyDescent="0.25">
      <c r="D951" s="56" t="s">
        <v>1534</v>
      </c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AA951" s="57" t="s">
        <v>282</v>
      </c>
      <c r="AB951" s="53"/>
      <c r="AC951" s="53"/>
      <c r="AD951" s="53"/>
      <c r="AE951" s="53"/>
      <c r="AF951" s="53"/>
      <c r="AG951" s="53"/>
      <c r="AH951" s="53"/>
      <c r="AI951" s="53"/>
      <c r="AJ951" s="53"/>
      <c r="AK951" s="53"/>
      <c r="AL951" s="53"/>
      <c r="AM951" s="53"/>
      <c r="AN951" s="53"/>
      <c r="AO951" s="53"/>
      <c r="AP951" s="53"/>
      <c r="AQ951" s="53"/>
      <c r="AR951" s="53"/>
      <c r="AS951" s="53"/>
      <c r="AT951" s="53"/>
      <c r="AU951" s="53"/>
      <c r="AV951" s="53"/>
    </row>
    <row r="952" spans="4:48" x14ac:dyDescent="0.25">
      <c r="D952" s="56" t="s">
        <v>1077</v>
      </c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AA952" s="57" t="s">
        <v>1538</v>
      </c>
      <c r="AB952" s="53"/>
      <c r="AC952" s="53"/>
      <c r="AD952" s="53"/>
      <c r="AE952" s="53"/>
      <c r="AF952" s="53"/>
      <c r="AG952" s="53"/>
      <c r="AH952" s="53"/>
      <c r="AI952" s="53"/>
      <c r="AJ952" s="53"/>
      <c r="AK952" s="53"/>
      <c r="AL952" s="53"/>
      <c r="AM952" s="53"/>
      <c r="AN952" s="53"/>
      <c r="AO952" s="53"/>
      <c r="AP952" s="53"/>
      <c r="AQ952" s="53"/>
      <c r="AR952" s="53"/>
      <c r="AS952" s="53"/>
      <c r="AT952" s="53"/>
      <c r="AU952" s="53"/>
      <c r="AV952" s="53"/>
    </row>
    <row r="953" spans="4:48" x14ac:dyDescent="0.25">
      <c r="D953" s="56" t="s">
        <v>1535</v>
      </c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AA953" s="57" t="s">
        <v>1539</v>
      </c>
      <c r="AB953" s="53"/>
      <c r="AC953" s="53"/>
      <c r="AD953" s="53"/>
      <c r="AE953" s="53"/>
      <c r="AF953" s="53"/>
      <c r="AG953" s="53"/>
      <c r="AH953" s="53"/>
      <c r="AI953" s="53"/>
      <c r="AJ953" s="53"/>
      <c r="AK953" s="53"/>
      <c r="AL953" s="53"/>
      <c r="AM953" s="53"/>
      <c r="AN953" s="53"/>
      <c r="AO953" s="53"/>
      <c r="AP953" s="53"/>
      <c r="AQ953" s="53"/>
      <c r="AR953" s="53"/>
      <c r="AS953" s="53"/>
      <c r="AT953" s="53"/>
      <c r="AU953" s="53"/>
      <c r="AV953" s="53"/>
    </row>
    <row r="954" spans="4:48" x14ac:dyDescent="0.25">
      <c r="D954" s="56" t="s">
        <v>478</v>
      </c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AA954" s="57"/>
      <c r="AB954" s="53"/>
      <c r="AC954" s="53"/>
      <c r="AD954" s="53"/>
      <c r="AE954" s="53"/>
      <c r="AF954" s="53"/>
      <c r="AG954" s="53"/>
      <c r="AH954" s="53"/>
      <c r="AI954" s="53"/>
      <c r="AJ954" s="53"/>
      <c r="AK954" s="53"/>
      <c r="AL954" s="53"/>
      <c r="AM954" s="53"/>
      <c r="AN954" s="53"/>
      <c r="AO954" s="53"/>
      <c r="AP954" s="53"/>
      <c r="AQ954" s="53"/>
      <c r="AR954" s="53"/>
      <c r="AS954" s="53"/>
      <c r="AT954" s="53"/>
      <c r="AU954" s="53"/>
      <c r="AV954" s="53"/>
    </row>
    <row r="955" spans="4:48" x14ac:dyDescent="0.25">
      <c r="D955" s="56" t="s">
        <v>476</v>
      </c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AA955" s="57" t="s">
        <v>263</v>
      </c>
      <c r="AB955" s="53"/>
      <c r="AC955" s="53"/>
      <c r="AD955" s="53"/>
      <c r="AE955" s="53"/>
      <c r="AF955" s="53"/>
      <c r="AG955" s="53"/>
      <c r="AH955" s="53"/>
      <c r="AI955" s="53"/>
      <c r="AJ955" s="53"/>
      <c r="AK955" s="53"/>
      <c r="AL955" s="53"/>
      <c r="AM955" s="53"/>
      <c r="AN955" s="53"/>
      <c r="AO955" s="53"/>
      <c r="AP955" s="53"/>
      <c r="AQ955" s="53"/>
      <c r="AR955" s="53"/>
      <c r="AS955" s="53"/>
      <c r="AT955" s="53"/>
      <c r="AU955" s="53"/>
      <c r="AV955" s="53"/>
    </row>
    <row r="956" spans="4:48" x14ac:dyDescent="0.25">
      <c r="D956" s="56" t="s">
        <v>1536</v>
      </c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AA956" s="57" t="s">
        <v>264</v>
      </c>
      <c r="AB956" s="53"/>
      <c r="AC956" s="53"/>
      <c r="AD956" s="53"/>
      <c r="AE956" s="53"/>
      <c r="AF956" s="53"/>
      <c r="AG956" s="53"/>
      <c r="AH956" s="53"/>
      <c r="AI956" s="53"/>
      <c r="AJ956" s="53"/>
      <c r="AK956" s="53"/>
      <c r="AL956" s="53"/>
      <c r="AM956" s="53"/>
      <c r="AN956" s="53"/>
      <c r="AO956" s="53"/>
      <c r="AP956" s="53"/>
      <c r="AQ956" s="53"/>
      <c r="AR956" s="53"/>
      <c r="AS956" s="53"/>
      <c r="AT956" s="53"/>
      <c r="AU956" s="53"/>
      <c r="AV956" s="53"/>
    </row>
    <row r="957" spans="4:48" x14ac:dyDescent="0.25">
      <c r="D957" s="56" t="s">
        <v>1537</v>
      </c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AA957" s="57" t="s">
        <v>358</v>
      </c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53"/>
      <c r="AP957" s="53"/>
      <c r="AQ957" s="53"/>
      <c r="AR957" s="53"/>
      <c r="AS957" s="53"/>
      <c r="AT957" s="53"/>
      <c r="AU957" s="53"/>
      <c r="AV957" s="53"/>
    </row>
    <row r="959" spans="4:48" x14ac:dyDescent="0.25">
      <c r="D959" s="56" t="s">
        <v>1540</v>
      </c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W959" s="57" t="s">
        <v>357</v>
      </c>
      <c r="X959" s="53"/>
      <c r="Y959" s="53"/>
      <c r="Z959" s="53"/>
      <c r="AA959" s="53"/>
      <c r="AB959" s="53"/>
      <c r="AC959" s="53"/>
      <c r="AD959" s="53"/>
      <c r="AE959" s="53"/>
      <c r="AF959" s="53"/>
    </row>
    <row r="960" spans="4:48" x14ac:dyDescent="0.25">
      <c r="D960" s="56" t="s">
        <v>1541</v>
      </c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W960" s="57" t="s">
        <v>322</v>
      </c>
      <c r="X960" s="53"/>
      <c r="Y960" s="53"/>
      <c r="Z960" s="53"/>
      <c r="AA960" s="53"/>
      <c r="AB960" s="53"/>
      <c r="AC960" s="53"/>
      <c r="AD960" s="53"/>
      <c r="AE960" s="53"/>
      <c r="AF960" s="53"/>
    </row>
    <row r="961" spans="4:32" x14ac:dyDescent="0.25">
      <c r="D961" s="56" t="s">
        <v>488</v>
      </c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W961" s="57"/>
      <c r="X961" s="53"/>
      <c r="Y961" s="53"/>
      <c r="Z961" s="53"/>
      <c r="AA961" s="53"/>
      <c r="AB961" s="53"/>
      <c r="AC961" s="53"/>
      <c r="AD961" s="53"/>
      <c r="AE961" s="53"/>
      <c r="AF961" s="53"/>
    </row>
    <row r="962" spans="4:32" x14ac:dyDescent="0.25">
      <c r="D962" s="56" t="s">
        <v>1542</v>
      </c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W962" s="57" t="s">
        <v>301</v>
      </c>
      <c r="X962" s="53"/>
      <c r="Y962" s="53"/>
      <c r="Z962" s="53"/>
      <c r="AA962" s="53"/>
      <c r="AB962" s="53"/>
      <c r="AC962" s="53"/>
      <c r="AD962" s="53"/>
      <c r="AE962" s="53"/>
      <c r="AF962" s="53"/>
    </row>
    <row r="963" spans="4:32" x14ac:dyDescent="0.25">
      <c r="D963" s="56" t="s">
        <v>1543</v>
      </c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W963" s="57" t="s">
        <v>282</v>
      </c>
      <c r="X963" s="53"/>
      <c r="Y963" s="53"/>
      <c r="Z963" s="53"/>
      <c r="AA963" s="53"/>
      <c r="AB963" s="53"/>
      <c r="AC963" s="53"/>
      <c r="AD963" s="53"/>
      <c r="AE963" s="53"/>
      <c r="AF963" s="53"/>
    </row>
    <row r="964" spans="4:32" x14ac:dyDescent="0.25">
      <c r="D964" s="56" t="s">
        <v>1544</v>
      </c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W964" s="57" t="s">
        <v>1562</v>
      </c>
      <c r="X964" s="53"/>
      <c r="Y964" s="53"/>
      <c r="Z964" s="53"/>
      <c r="AA964" s="53"/>
      <c r="AB964" s="53"/>
      <c r="AC964" s="53"/>
      <c r="AD964" s="53"/>
      <c r="AE964" s="53"/>
      <c r="AF964" s="53"/>
    </row>
    <row r="965" spans="4:32" x14ac:dyDescent="0.25">
      <c r="D965" s="56" t="s">
        <v>1545</v>
      </c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W965" s="57" t="s">
        <v>1563</v>
      </c>
      <c r="X965" s="53"/>
      <c r="Y965" s="53"/>
      <c r="Z965" s="53"/>
      <c r="AA965" s="53"/>
      <c r="AB965" s="53"/>
      <c r="AC965" s="53"/>
      <c r="AD965" s="53"/>
      <c r="AE965" s="53"/>
      <c r="AF965" s="53"/>
    </row>
    <row r="966" spans="4:32" x14ac:dyDescent="0.25">
      <c r="D966" s="56" t="s">
        <v>1546</v>
      </c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W966" s="57" t="s">
        <v>1545</v>
      </c>
      <c r="X966" s="53"/>
      <c r="Y966" s="53"/>
      <c r="Z966" s="53"/>
      <c r="AA966" s="53"/>
      <c r="AB966" s="53"/>
      <c r="AC966" s="53"/>
      <c r="AD966" s="53"/>
      <c r="AE966" s="53"/>
      <c r="AF966" s="53"/>
    </row>
    <row r="967" spans="4:32" x14ac:dyDescent="0.25">
      <c r="D967" s="56" t="s">
        <v>1547</v>
      </c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W967" s="57" t="s">
        <v>1546</v>
      </c>
      <c r="X967" s="53"/>
      <c r="Y967" s="53"/>
      <c r="Z967" s="53"/>
      <c r="AA967" s="53"/>
      <c r="AB967" s="53"/>
      <c r="AC967" s="53"/>
      <c r="AD967" s="53"/>
      <c r="AE967" s="53"/>
      <c r="AF967" s="53"/>
    </row>
    <row r="968" spans="4:32" x14ac:dyDescent="0.25">
      <c r="D968" s="56" t="s">
        <v>1548</v>
      </c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W968" s="57" t="s">
        <v>1547</v>
      </c>
      <c r="X968" s="53"/>
      <c r="Y968" s="53"/>
      <c r="Z968" s="53"/>
      <c r="AA968" s="53"/>
      <c r="AB968" s="53"/>
      <c r="AC968" s="53"/>
      <c r="AD968" s="53"/>
      <c r="AE968" s="53"/>
      <c r="AF968" s="53"/>
    </row>
    <row r="969" spans="4:32" x14ac:dyDescent="0.25">
      <c r="D969" s="56" t="s">
        <v>1549</v>
      </c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W969" s="57" t="s">
        <v>1548</v>
      </c>
      <c r="X969" s="53"/>
      <c r="Y969" s="53"/>
      <c r="Z969" s="53"/>
      <c r="AA969" s="53"/>
      <c r="AB969" s="53"/>
      <c r="AC969" s="53"/>
      <c r="AD969" s="53"/>
      <c r="AE969" s="53"/>
      <c r="AF969" s="53"/>
    </row>
    <row r="970" spans="4:32" x14ac:dyDescent="0.25">
      <c r="D970" s="56" t="s">
        <v>1550</v>
      </c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W970" s="57" t="s">
        <v>1549</v>
      </c>
      <c r="X970" s="53"/>
      <c r="Y970" s="53"/>
      <c r="Z970" s="53"/>
      <c r="AA970" s="53"/>
      <c r="AB970" s="53"/>
      <c r="AC970" s="53"/>
      <c r="AD970" s="53"/>
      <c r="AE970" s="53"/>
      <c r="AF970" s="53"/>
    </row>
    <row r="971" spans="4:32" x14ac:dyDescent="0.25">
      <c r="D971" s="56" t="s">
        <v>1551</v>
      </c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W971" s="57" t="s">
        <v>1550</v>
      </c>
      <c r="X971" s="53"/>
      <c r="Y971" s="53"/>
      <c r="Z971" s="53"/>
      <c r="AA971" s="53"/>
      <c r="AB971" s="53"/>
      <c r="AC971" s="53"/>
      <c r="AD971" s="53"/>
      <c r="AE971" s="53"/>
      <c r="AF971" s="53"/>
    </row>
    <row r="972" spans="4:32" x14ac:dyDescent="0.25">
      <c r="D972" s="56" t="s">
        <v>1552</v>
      </c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W972" s="57" t="s">
        <v>1551</v>
      </c>
      <c r="X972" s="53"/>
      <c r="Y972" s="53"/>
      <c r="Z972" s="53"/>
      <c r="AA972" s="53"/>
      <c r="AB972" s="53"/>
      <c r="AC972" s="53"/>
      <c r="AD972" s="53"/>
      <c r="AE972" s="53"/>
      <c r="AF972" s="53"/>
    </row>
    <row r="973" spans="4:32" x14ac:dyDescent="0.25">
      <c r="D973" s="56" t="s">
        <v>1553</v>
      </c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W973" s="57" t="s">
        <v>1552</v>
      </c>
      <c r="X973" s="53"/>
      <c r="Y973" s="53"/>
      <c r="Z973" s="53"/>
      <c r="AA973" s="53"/>
      <c r="AB973" s="53"/>
      <c r="AC973" s="53"/>
      <c r="AD973" s="53"/>
      <c r="AE973" s="53"/>
      <c r="AF973" s="53"/>
    </row>
    <row r="974" spans="4:32" x14ac:dyDescent="0.25">
      <c r="D974" s="56" t="s">
        <v>1554</v>
      </c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W974" s="57" t="s">
        <v>1553</v>
      </c>
      <c r="X974" s="53"/>
      <c r="Y974" s="53"/>
      <c r="Z974" s="53"/>
      <c r="AA974" s="53"/>
      <c r="AB974" s="53"/>
      <c r="AC974" s="53"/>
      <c r="AD974" s="53"/>
      <c r="AE974" s="53"/>
      <c r="AF974" s="53"/>
    </row>
    <row r="975" spans="4:32" x14ac:dyDescent="0.25">
      <c r="D975" s="56" t="s">
        <v>1555</v>
      </c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W975" s="57" t="s">
        <v>1554</v>
      </c>
      <c r="X975" s="53"/>
      <c r="Y975" s="53"/>
      <c r="Z975" s="53"/>
      <c r="AA975" s="53"/>
      <c r="AB975" s="53"/>
      <c r="AC975" s="53"/>
      <c r="AD975" s="53"/>
      <c r="AE975" s="53"/>
      <c r="AF975" s="53"/>
    </row>
    <row r="976" spans="4:32" x14ac:dyDescent="0.25">
      <c r="D976" s="56" t="s">
        <v>1556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W976" s="57" t="s">
        <v>1555</v>
      </c>
      <c r="X976" s="53"/>
      <c r="Y976" s="53"/>
      <c r="Z976" s="53"/>
      <c r="AA976" s="53"/>
      <c r="AB976" s="53"/>
      <c r="AC976" s="53"/>
      <c r="AD976" s="53"/>
      <c r="AE976" s="53"/>
      <c r="AF976" s="53"/>
    </row>
    <row r="977" spans="4:32" x14ac:dyDescent="0.25">
      <c r="D977" s="56" t="s">
        <v>1557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W977" s="57" t="s">
        <v>1556</v>
      </c>
      <c r="X977" s="53"/>
      <c r="Y977" s="53"/>
      <c r="Z977" s="53"/>
      <c r="AA977" s="53"/>
      <c r="AB977" s="53"/>
      <c r="AC977" s="53"/>
      <c r="AD977" s="53"/>
      <c r="AE977" s="53"/>
      <c r="AF977" s="53"/>
    </row>
    <row r="978" spans="4:32" x14ac:dyDescent="0.25">
      <c r="D978" s="56" t="s">
        <v>1558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W978" s="57" t="s">
        <v>1557</v>
      </c>
      <c r="X978" s="53"/>
      <c r="Y978" s="53"/>
      <c r="Z978" s="53"/>
      <c r="AA978" s="53"/>
      <c r="AB978" s="53"/>
      <c r="AC978" s="53"/>
      <c r="AD978" s="53"/>
      <c r="AE978" s="53"/>
      <c r="AF978" s="53"/>
    </row>
    <row r="979" spans="4:32" x14ac:dyDescent="0.25">
      <c r="D979" s="56" t="s">
        <v>1559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W979" s="57" t="s">
        <v>1558</v>
      </c>
      <c r="X979" s="53"/>
      <c r="Y979" s="53"/>
      <c r="Z979" s="53"/>
      <c r="AA979" s="53"/>
      <c r="AB979" s="53"/>
      <c r="AC979" s="53"/>
      <c r="AD979" s="53"/>
      <c r="AE979" s="53"/>
      <c r="AF979" s="53"/>
    </row>
    <row r="980" spans="4:32" x14ac:dyDescent="0.25">
      <c r="D980" s="56" t="s">
        <v>1560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W980" s="57" t="s">
        <v>1559</v>
      </c>
      <c r="X980" s="53"/>
      <c r="Y980" s="53"/>
      <c r="Z980" s="53"/>
      <c r="AA980" s="53"/>
      <c r="AB980" s="53"/>
      <c r="AC980" s="53"/>
      <c r="AD980" s="53"/>
      <c r="AE980" s="53"/>
      <c r="AF980" s="53"/>
    </row>
    <row r="981" spans="4:32" x14ac:dyDescent="0.25">
      <c r="D981" s="38" t="s">
        <v>1561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W981" s="37" t="s">
        <v>1564</v>
      </c>
      <c r="X981" s="53"/>
      <c r="Y981" s="53"/>
      <c r="Z981" s="53"/>
      <c r="AA981" s="53"/>
      <c r="AB981" s="53"/>
      <c r="AC981" s="53"/>
      <c r="AD981" s="53"/>
      <c r="AE981" s="53"/>
      <c r="AF981" s="53"/>
    </row>
    <row r="982" spans="4:32" x14ac:dyDescent="0.25">
      <c r="D982" s="56" t="s">
        <v>259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W982" s="57" t="s">
        <v>259</v>
      </c>
      <c r="X982" s="53"/>
      <c r="Y982" s="53"/>
      <c r="Z982" s="53"/>
      <c r="AA982" s="53"/>
      <c r="AB982" s="53"/>
      <c r="AC982" s="53"/>
      <c r="AD982" s="53"/>
      <c r="AE982" s="53"/>
      <c r="AF982" s="53"/>
    </row>
    <row r="983" spans="4:32" x14ac:dyDescent="0.25">
      <c r="W983" s="57"/>
      <c r="X983" s="53"/>
      <c r="Y983" s="53"/>
      <c r="Z983" s="53"/>
      <c r="AA983" s="53"/>
      <c r="AB983" s="53"/>
      <c r="AC983" s="53"/>
      <c r="AD983" s="53"/>
      <c r="AE983" s="53"/>
      <c r="AF983" s="53"/>
    </row>
    <row r="984" spans="4:32" x14ac:dyDescent="0.25">
      <c r="W984" s="57" t="s">
        <v>263</v>
      </c>
      <c r="X984" s="53"/>
      <c r="Y984" s="53"/>
      <c r="Z984" s="53"/>
      <c r="AA984" s="53"/>
      <c r="AB984" s="53"/>
      <c r="AC984" s="53"/>
      <c r="AD984" s="53"/>
      <c r="AE984" s="53"/>
      <c r="AF984" s="53"/>
    </row>
    <row r="985" spans="4:32" x14ac:dyDescent="0.25">
      <c r="W985" s="57" t="s">
        <v>264</v>
      </c>
      <c r="X985" s="53"/>
      <c r="Y985" s="53"/>
      <c r="Z985" s="53"/>
      <c r="AA985" s="53"/>
      <c r="AB985" s="53"/>
      <c r="AC985" s="53"/>
      <c r="AD985" s="53"/>
      <c r="AE985" s="53"/>
      <c r="AF985" s="53"/>
    </row>
    <row r="986" spans="4:32" x14ac:dyDescent="0.25">
      <c r="W986" s="57" t="s">
        <v>358</v>
      </c>
      <c r="X986" s="53"/>
      <c r="Y986" s="53"/>
      <c r="Z986" s="53"/>
      <c r="AA986" s="53"/>
      <c r="AB986" s="53"/>
      <c r="AC986" s="53"/>
      <c r="AD986" s="53"/>
      <c r="AE986" s="53"/>
      <c r="AF986" s="53"/>
    </row>
    <row r="999" spans="2:4" x14ac:dyDescent="0.25">
      <c r="B999" s="49">
        <v>0</v>
      </c>
      <c r="D999" s="51" t="s">
        <v>1571</v>
      </c>
    </row>
    <row r="1000" spans="2:4" x14ac:dyDescent="0.25">
      <c r="D1000" s="59" t="s">
        <v>304</v>
      </c>
    </row>
    <row r="1001" spans="2:4" x14ac:dyDescent="0.25">
      <c r="D1001" s="55" t="s">
        <v>1565</v>
      </c>
    </row>
    <row r="1003" spans="2:4" x14ac:dyDescent="0.25">
      <c r="D1003" s="47" t="s">
        <v>1565</v>
      </c>
    </row>
    <row r="1031" spans="4:4" x14ac:dyDescent="0.25">
      <c r="D1031" s="47" t="s">
        <v>1566</v>
      </c>
    </row>
    <row r="1049" spans="4:4" x14ac:dyDescent="0.25">
      <c r="D1049" s="47" t="s">
        <v>1567</v>
      </c>
    </row>
    <row r="1094" spans="4:4" x14ac:dyDescent="0.25">
      <c r="D1094" s="47" t="s">
        <v>309</v>
      </c>
    </row>
    <row r="1095" spans="4:4" x14ac:dyDescent="0.25">
      <c r="D1095" s="51" t="s">
        <v>1568</v>
      </c>
    </row>
    <row r="1097" spans="4:4" x14ac:dyDescent="0.25">
      <c r="D1097" s="47" t="s">
        <v>1566</v>
      </c>
    </row>
    <row r="1113" spans="4:12" x14ac:dyDescent="0.25">
      <c r="D1113" s="47" t="s">
        <v>309</v>
      </c>
      <c r="L1113" s="47" t="s">
        <v>365</v>
      </c>
    </row>
    <row r="1114" spans="4:12" x14ac:dyDescent="0.25">
      <c r="D1114" s="51" t="s">
        <v>1568</v>
      </c>
      <c r="L1114" s="51" t="s">
        <v>1572</v>
      </c>
    </row>
    <row r="1116" spans="4:12" x14ac:dyDescent="0.25">
      <c r="D1116" s="47" t="s">
        <v>1566</v>
      </c>
    </row>
    <row r="1151" spans="2:2" x14ac:dyDescent="0.25">
      <c r="B1151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1FCD2-EBE9-4C31-9EDB-14CBD427A876}">
  <sheetPr codeName="Sheet16"/>
  <dimension ref="A2:J20"/>
  <sheetViews>
    <sheetView topLeftCell="A18" workbookViewId="0">
      <selection activeCell="A18" sqref="A18"/>
    </sheetView>
  </sheetViews>
  <sheetFormatPr defaultColWidth="2.85546875" defaultRowHeight="15" x14ac:dyDescent="0.25"/>
  <cols>
    <col min="1" max="1" width="9.140625" style="121" bestFit="1" customWidth="1"/>
    <col min="2" max="2" width="39.85546875" style="121" bestFit="1" customWidth="1"/>
    <col min="3" max="3" width="13.5703125" style="121" customWidth="1"/>
    <col min="4" max="4" width="17" style="121" bestFit="1" customWidth="1"/>
    <col min="5" max="5" width="17.5703125" style="121" bestFit="1" customWidth="1"/>
    <col min="6" max="7" width="10.7109375" style="121" bestFit="1" customWidth="1"/>
    <col min="8" max="8" width="8.5703125" style="121" bestFit="1" customWidth="1"/>
    <col min="9" max="9" width="7.5703125" style="121" bestFit="1" customWidth="1"/>
    <col min="10" max="10" width="10.7109375" style="121" customWidth="1"/>
    <col min="11" max="16384" width="2.85546875" style="121"/>
  </cols>
  <sheetData>
    <row r="2" spans="1:10" ht="18.75" x14ac:dyDescent="0.25">
      <c r="A2" s="451" t="s">
        <v>1466</v>
      </c>
      <c r="B2" s="452"/>
      <c r="C2" s="452"/>
      <c r="D2" s="452"/>
      <c r="E2" s="452"/>
      <c r="F2" s="452"/>
      <c r="G2" s="452"/>
      <c r="H2" s="452"/>
      <c r="I2" s="452"/>
      <c r="J2" s="452"/>
    </row>
    <row r="3" spans="1:10" x14ac:dyDescent="0.25">
      <c r="A3" s="452" t="s">
        <v>1465</v>
      </c>
      <c r="B3" s="452"/>
      <c r="C3" s="452"/>
      <c r="D3" s="452"/>
      <c r="E3" s="452"/>
      <c r="F3" s="452"/>
      <c r="G3" s="452"/>
      <c r="H3" s="452"/>
      <c r="I3" s="452"/>
    </row>
    <row r="4" spans="1:10" ht="45" x14ac:dyDescent="0.25">
      <c r="A4" s="122" t="s">
        <v>374</v>
      </c>
      <c r="B4" s="122" t="s">
        <v>32</v>
      </c>
      <c r="C4" s="122" t="s">
        <v>31</v>
      </c>
      <c r="D4" s="122" t="s">
        <v>331</v>
      </c>
      <c r="E4" s="122" t="s">
        <v>373</v>
      </c>
      <c r="F4" s="122" t="s">
        <v>519</v>
      </c>
      <c r="G4" s="122" t="s">
        <v>254</v>
      </c>
      <c r="H4" s="122" t="s">
        <v>30</v>
      </c>
      <c r="I4" s="122" t="s">
        <v>29</v>
      </c>
      <c r="J4" s="122" t="s">
        <v>28</v>
      </c>
    </row>
    <row r="5" spans="1:10" ht="45" x14ac:dyDescent="0.25">
      <c r="A5" s="127" t="s">
        <v>314</v>
      </c>
      <c r="B5" s="127" t="s">
        <v>313</v>
      </c>
      <c r="C5" s="127" t="s">
        <v>312</v>
      </c>
      <c r="D5" s="127" t="s">
        <v>330</v>
      </c>
      <c r="E5" s="127" t="s">
        <v>276</v>
      </c>
      <c r="F5" s="128">
        <v>44673.446527777996</v>
      </c>
      <c r="G5" s="128">
        <v>44957.708333333001</v>
      </c>
      <c r="H5" s="127" t="s">
        <v>311</v>
      </c>
      <c r="I5" s="127" t="s">
        <v>18</v>
      </c>
      <c r="J5" s="127" t="s">
        <v>17</v>
      </c>
    </row>
    <row r="6" spans="1:10" ht="45" x14ac:dyDescent="0.25">
      <c r="A6" s="129" t="s">
        <v>345</v>
      </c>
      <c r="B6" s="129" t="s">
        <v>344</v>
      </c>
      <c r="C6" s="129" t="s">
        <v>312</v>
      </c>
      <c r="D6" s="129" t="s">
        <v>330</v>
      </c>
      <c r="E6" s="129" t="s">
        <v>343</v>
      </c>
      <c r="F6" s="130">
        <v>44693.600694444001</v>
      </c>
      <c r="G6" s="130">
        <v>44957.708333333001</v>
      </c>
      <c r="H6" s="129" t="s">
        <v>311</v>
      </c>
      <c r="I6" s="129" t="s">
        <v>18</v>
      </c>
      <c r="J6" s="129" t="s">
        <v>38</v>
      </c>
    </row>
    <row r="7" spans="1:10" ht="45" x14ac:dyDescent="0.25">
      <c r="A7" s="131" t="s">
        <v>481</v>
      </c>
      <c r="B7" s="123" t="s">
        <v>482</v>
      </c>
      <c r="C7" s="123" t="s">
        <v>473</v>
      </c>
      <c r="D7" s="123" t="s">
        <v>330</v>
      </c>
      <c r="E7" s="123" t="s">
        <v>276</v>
      </c>
      <c r="F7" s="124">
        <v>44852.484027778002</v>
      </c>
      <c r="G7" s="124">
        <v>45280.442361111003</v>
      </c>
      <c r="H7" s="123" t="s">
        <v>23</v>
      </c>
      <c r="I7" s="123" t="s">
        <v>18</v>
      </c>
      <c r="J7" s="123" t="s">
        <v>260</v>
      </c>
    </row>
    <row r="8" spans="1:10" ht="45" x14ac:dyDescent="0.25">
      <c r="A8" s="125" t="s">
        <v>512</v>
      </c>
      <c r="B8" s="125" t="s">
        <v>514</v>
      </c>
      <c r="C8" s="125" t="s">
        <v>356</v>
      </c>
      <c r="D8" s="125" t="s">
        <v>330</v>
      </c>
      <c r="E8" s="125" t="s">
        <v>276</v>
      </c>
      <c r="F8" s="126">
        <v>44861.668055556001</v>
      </c>
      <c r="G8" s="126">
        <v>45292.626388889003</v>
      </c>
      <c r="H8" s="125" t="s">
        <v>23</v>
      </c>
      <c r="I8" s="125" t="s">
        <v>18</v>
      </c>
      <c r="J8" s="125" t="s">
        <v>260</v>
      </c>
    </row>
    <row r="9" spans="1:10" ht="45" x14ac:dyDescent="0.25">
      <c r="A9" s="131" t="s">
        <v>601</v>
      </c>
      <c r="B9" s="123" t="s">
        <v>599</v>
      </c>
      <c r="C9" s="123" t="s">
        <v>360</v>
      </c>
      <c r="D9" s="123" t="s">
        <v>330</v>
      </c>
      <c r="E9" s="123" t="s">
        <v>276</v>
      </c>
      <c r="F9" s="124">
        <v>44873.412499999999</v>
      </c>
      <c r="G9" s="124">
        <v>45302.370833333</v>
      </c>
      <c r="H9" s="123" t="s">
        <v>23</v>
      </c>
      <c r="I9" s="123" t="s">
        <v>18</v>
      </c>
      <c r="J9" s="123" t="s">
        <v>260</v>
      </c>
    </row>
    <row r="10" spans="1:10" ht="45" x14ac:dyDescent="0.25">
      <c r="A10" s="141" t="s">
        <v>921</v>
      </c>
      <c r="B10" s="125" t="s">
        <v>924</v>
      </c>
      <c r="C10" s="125" t="s">
        <v>459</v>
      </c>
      <c r="D10" s="125" t="s">
        <v>330</v>
      </c>
      <c r="E10" s="125" t="s">
        <v>276</v>
      </c>
      <c r="F10" s="126">
        <v>44903.420833333003</v>
      </c>
      <c r="G10" s="126">
        <v>45336.661805556003</v>
      </c>
      <c r="H10" s="125" t="s">
        <v>23</v>
      </c>
      <c r="I10" s="125" t="s">
        <v>18</v>
      </c>
      <c r="J10" s="125" t="s">
        <v>260</v>
      </c>
    </row>
    <row r="11" spans="1:10" ht="105" x14ac:dyDescent="0.25">
      <c r="A11" s="123" t="s">
        <v>1332</v>
      </c>
      <c r="B11" s="123" t="s">
        <v>861</v>
      </c>
      <c r="C11" s="123" t="s">
        <v>998</v>
      </c>
      <c r="D11" s="123" t="s">
        <v>330</v>
      </c>
      <c r="E11" s="123" t="s">
        <v>276</v>
      </c>
      <c r="F11" s="124">
        <v>44922.436111110997</v>
      </c>
      <c r="G11" s="124">
        <v>45355.394444443999</v>
      </c>
      <c r="H11" s="123" t="s">
        <v>23</v>
      </c>
      <c r="I11" s="123" t="s">
        <v>18</v>
      </c>
      <c r="J11" s="123" t="s">
        <v>260</v>
      </c>
    </row>
    <row r="12" spans="1:10" ht="45" x14ac:dyDescent="0.25">
      <c r="A12" s="125" t="s">
        <v>1356</v>
      </c>
      <c r="B12" s="125" t="s">
        <v>1357</v>
      </c>
      <c r="C12" s="125" t="s">
        <v>850</v>
      </c>
      <c r="D12" s="125" t="s">
        <v>330</v>
      </c>
      <c r="E12" s="125" t="s">
        <v>276</v>
      </c>
      <c r="F12" s="126">
        <v>44923.409722222001</v>
      </c>
      <c r="G12" s="126">
        <v>45356.368055555999</v>
      </c>
      <c r="H12" s="125" t="s">
        <v>23</v>
      </c>
      <c r="I12" s="125" t="s">
        <v>18</v>
      </c>
      <c r="J12" s="125" t="s">
        <v>260</v>
      </c>
    </row>
    <row r="13" spans="1:10" ht="45" x14ac:dyDescent="0.25">
      <c r="A13" s="137" t="s">
        <v>1441</v>
      </c>
      <c r="B13" s="137" t="s">
        <v>1442</v>
      </c>
      <c r="C13" s="137" t="s">
        <v>465</v>
      </c>
      <c r="D13" s="137" t="s">
        <v>330</v>
      </c>
      <c r="E13" s="137" t="s">
        <v>276</v>
      </c>
      <c r="F13" s="138">
        <v>44923.65625</v>
      </c>
      <c r="G13" s="138">
        <v>45356.614583333001</v>
      </c>
      <c r="H13" s="137" t="s">
        <v>23</v>
      </c>
      <c r="I13" s="137" t="s">
        <v>18</v>
      </c>
      <c r="J13" s="137" t="s">
        <v>255</v>
      </c>
    </row>
    <row r="15" spans="1:10" x14ac:dyDescent="0.25">
      <c r="A15" s="135" t="s">
        <v>1463</v>
      </c>
      <c r="B15" s="135" t="s">
        <v>1469</v>
      </c>
      <c r="C15" s="135"/>
      <c r="D15" s="135"/>
      <c r="E15" s="135"/>
      <c r="F15" s="139"/>
      <c r="G15" s="139"/>
      <c r="H15" s="135"/>
      <c r="I15" s="135"/>
      <c r="J15" s="140" t="s">
        <v>346</v>
      </c>
    </row>
    <row r="16" spans="1:10" x14ac:dyDescent="0.25">
      <c r="A16" s="135" t="s">
        <v>1464</v>
      </c>
      <c r="B16" s="140" t="s">
        <v>1470</v>
      </c>
      <c r="C16" s="135"/>
      <c r="D16" s="135"/>
      <c r="E16" s="135"/>
      <c r="F16" s="139"/>
      <c r="G16" s="139"/>
      <c r="H16" s="135"/>
      <c r="I16" s="135"/>
      <c r="J16" s="140" t="s">
        <v>346</v>
      </c>
    </row>
    <row r="17" spans="1:10" x14ac:dyDescent="0.25">
      <c r="A17" s="135" t="s">
        <v>1467</v>
      </c>
      <c r="B17" s="140" t="s">
        <v>1471</v>
      </c>
      <c r="C17" s="135"/>
      <c r="D17" s="135"/>
      <c r="E17" s="135"/>
      <c r="F17" s="139"/>
      <c r="G17" s="139"/>
      <c r="H17" s="135"/>
      <c r="I17" s="135"/>
      <c r="J17" s="140" t="s">
        <v>346</v>
      </c>
    </row>
    <row r="18" spans="1:10" ht="30" x14ac:dyDescent="0.25">
      <c r="A18" s="135" t="s">
        <v>1476</v>
      </c>
      <c r="B18" s="140" t="s">
        <v>1477</v>
      </c>
      <c r="C18" s="135"/>
      <c r="D18" s="135"/>
      <c r="E18" s="135"/>
      <c r="F18" s="139"/>
      <c r="G18" s="139"/>
      <c r="H18" s="135"/>
      <c r="I18" s="135"/>
      <c r="J18" s="140" t="s">
        <v>346</v>
      </c>
    </row>
    <row r="19" spans="1:10" x14ac:dyDescent="0.25">
      <c r="A19" s="135" t="s">
        <v>1495</v>
      </c>
      <c r="B19" s="140" t="s">
        <v>1496</v>
      </c>
      <c r="C19" s="135"/>
      <c r="D19" s="135"/>
      <c r="E19" s="135"/>
      <c r="F19" s="139"/>
      <c r="G19" s="139"/>
      <c r="H19" s="135"/>
      <c r="I19" s="135"/>
      <c r="J19" s="140" t="s">
        <v>346</v>
      </c>
    </row>
    <row r="20" spans="1:10" ht="120" x14ac:dyDescent="0.25">
      <c r="A20" s="132" t="s">
        <v>1569</v>
      </c>
      <c r="B20" s="134" t="s">
        <v>1570</v>
      </c>
      <c r="C20" s="132"/>
      <c r="D20" s="132"/>
      <c r="E20" s="132"/>
      <c r="F20" s="133"/>
      <c r="G20" s="133"/>
      <c r="H20" s="132"/>
      <c r="I20" s="132"/>
      <c r="J20" s="134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E49E-B0E2-487E-B0E4-50CF8DC21B0D}">
  <sheetPr codeName="Sheet17"/>
  <dimension ref="B2:AT357"/>
  <sheetViews>
    <sheetView topLeftCell="A249" workbookViewId="0">
      <selection activeCell="D264" sqref="D264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1346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1347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1348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1349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1443</v>
      </c>
    </row>
    <row r="56" spans="2:4" x14ac:dyDescent="0.25">
      <c r="D56" s="59" t="s">
        <v>306</v>
      </c>
    </row>
    <row r="58" spans="2:4" x14ac:dyDescent="0.25">
      <c r="D58" s="47" t="s">
        <v>36</v>
      </c>
    </row>
    <row r="59" spans="2:4" x14ac:dyDescent="0.25">
      <c r="D59" s="54" t="s">
        <v>1444</v>
      </c>
    </row>
    <row r="61" spans="2:4" x14ac:dyDescent="0.25">
      <c r="D61" s="47" t="s">
        <v>1440</v>
      </c>
    </row>
    <row r="106" spans="4:19" x14ac:dyDescent="0.25">
      <c r="D106" s="47" t="s">
        <v>316</v>
      </c>
    </row>
    <row r="107" spans="4:19" x14ac:dyDescent="0.25">
      <c r="D107" s="51" t="s">
        <v>1490</v>
      </c>
    </row>
    <row r="109" spans="4:19" x14ac:dyDescent="0.25">
      <c r="D109" s="56" t="s">
        <v>33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</row>
    <row r="110" spans="4:19" x14ac:dyDescent="0.25">
      <c r="D110" s="56" t="s">
        <v>1118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</row>
    <row r="111" spans="4:19" x14ac:dyDescent="0.25">
      <c r="D111" s="56" t="s">
        <v>648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</row>
    <row r="112" spans="4:19" x14ac:dyDescent="0.25">
      <c r="D112" s="56" t="s">
        <v>838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</row>
    <row r="113" spans="4:19" x14ac:dyDescent="0.25">
      <c r="D113" s="56" t="s">
        <v>353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</row>
    <row r="114" spans="4:19" x14ac:dyDescent="0.25">
      <c r="D114" s="56" t="s">
        <v>462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</row>
    <row r="115" spans="4:19" x14ac:dyDescent="0.25">
      <c r="D115" s="56" t="s">
        <v>828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</row>
    <row r="116" spans="4:19" x14ac:dyDescent="0.25">
      <c r="D116" s="56" t="s">
        <v>848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</row>
    <row r="117" spans="4:19" x14ac:dyDescent="0.25">
      <c r="D117" s="56" t="s">
        <v>279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</row>
    <row r="118" spans="4:19" x14ac:dyDescent="0.25">
      <c r="D118" s="56" t="s">
        <v>849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</row>
    <row r="119" spans="4:19" x14ac:dyDescent="0.25">
      <c r="D119" s="56" t="s">
        <v>333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</row>
    <row r="120" spans="4:19" x14ac:dyDescent="0.25">
      <c r="D120" s="56" t="s">
        <v>1119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</row>
    <row r="121" spans="4:19" x14ac:dyDescent="0.25">
      <c r="D121" s="56" t="s">
        <v>490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</row>
    <row r="122" spans="4:19" x14ac:dyDescent="0.25">
      <c r="D122" s="56" t="s">
        <v>1491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</row>
    <row r="124" spans="4:19" x14ac:dyDescent="0.25">
      <c r="D124" s="47" t="s">
        <v>1492</v>
      </c>
    </row>
    <row r="140" spans="4:4" x14ac:dyDescent="0.25">
      <c r="D140" s="51" t="s">
        <v>1346</v>
      </c>
    </row>
    <row r="142" spans="4:4" x14ac:dyDescent="0.25">
      <c r="D142" s="47" t="s">
        <v>1492</v>
      </c>
    </row>
    <row r="162" spans="4:22" x14ac:dyDescent="0.25">
      <c r="D162" s="57" t="s">
        <v>357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</row>
    <row r="163" spans="4:22" x14ac:dyDescent="0.25">
      <c r="D163" s="57" t="s">
        <v>322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</row>
    <row r="164" spans="4:22" x14ac:dyDescent="0.25">
      <c r="D164" s="57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</row>
    <row r="165" spans="4:22" x14ac:dyDescent="0.25">
      <c r="D165" s="57" t="s">
        <v>494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</row>
    <row r="166" spans="4:22" x14ac:dyDescent="0.25">
      <c r="D166" s="57" t="s">
        <v>1575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</row>
    <row r="167" spans="4:22" x14ac:dyDescent="0.25">
      <c r="D167" s="57" t="s">
        <v>1576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</row>
    <row r="168" spans="4:22" x14ac:dyDescent="0.25">
      <c r="D168" s="57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</row>
    <row r="169" spans="4:22" x14ac:dyDescent="0.25">
      <c r="D169" s="57" t="s">
        <v>263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</row>
    <row r="170" spans="4:22" x14ac:dyDescent="0.25">
      <c r="D170" s="57" t="s">
        <v>264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</row>
    <row r="171" spans="4:22" x14ac:dyDescent="0.25">
      <c r="D171" s="57" t="s">
        <v>358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</row>
    <row r="173" spans="4:22" x14ac:dyDescent="0.25">
      <c r="D173" s="47" t="s">
        <v>1492</v>
      </c>
    </row>
    <row r="231" spans="2:4" x14ac:dyDescent="0.25">
      <c r="B231" s="50">
        <v>0</v>
      </c>
      <c r="D231" s="51" t="s">
        <v>1579</v>
      </c>
    </row>
    <row r="232" spans="2:4" x14ac:dyDescent="0.25">
      <c r="D232" s="59" t="s">
        <v>306</v>
      </c>
    </row>
    <row r="234" spans="2:4" x14ac:dyDescent="0.25">
      <c r="D234" s="47" t="s">
        <v>36</v>
      </c>
    </row>
    <row r="235" spans="2:4" x14ac:dyDescent="0.25">
      <c r="D235" s="54" t="s">
        <v>1585</v>
      </c>
    </row>
    <row r="237" spans="2:4" x14ac:dyDescent="0.25">
      <c r="D237" s="47" t="s">
        <v>1577</v>
      </c>
    </row>
    <row r="259" spans="4:44" x14ac:dyDescent="0.25">
      <c r="D259" s="47" t="s">
        <v>309</v>
      </c>
    </row>
    <row r="260" spans="4:44" x14ac:dyDescent="0.25">
      <c r="D260" s="51" t="s">
        <v>1475</v>
      </c>
    </row>
    <row r="262" spans="4:44" x14ac:dyDescent="0.25">
      <c r="D262" s="56" t="s">
        <v>342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Y262" s="56" t="s">
        <v>342</v>
      </c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</row>
    <row r="263" spans="4:44" x14ac:dyDescent="0.25">
      <c r="D263" s="56" t="s">
        <v>1586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Y263" s="56" t="s">
        <v>1588</v>
      </c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</row>
    <row r="264" spans="4:44" x14ac:dyDescent="0.25">
      <c r="D264" s="56" t="s">
        <v>916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Y264" s="56" t="s">
        <v>257</v>
      </c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</row>
    <row r="265" spans="4:44" x14ac:dyDescent="0.25">
      <c r="D265" s="56" t="s">
        <v>434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Y265" s="56" t="s">
        <v>1587</v>
      </c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</row>
    <row r="266" spans="4:44" x14ac:dyDescent="0.25">
      <c r="D266" s="56" t="s">
        <v>257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</row>
    <row r="267" spans="4:44" x14ac:dyDescent="0.25">
      <c r="D267" s="56" t="s">
        <v>789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</row>
    <row r="268" spans="4:44" x14ac:dyDescent="0.25">
      <c r="D268" s="56" t="s">
        <v>279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</row>
    <row r="269" spans="4:44" x14ac:dyDescent="0.25">
      <c r="D269" s="56" t="s">
        <v>1587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</row>
    <row r="271" spans="4:44" x14ac:dyDescent="0.25">
      <c r="D271" s="57" t="s">
        <v>357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</row>
    <row r="272" spans="4:44" x14ac:dyDescent="0.25">
      <c r="D272" s="57" t="s">
        <v>322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</row>
    <row r="273" spans="4:15" x14ac:dyDescent="0.25">
      <c r="D273" s="57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</row>
    <row r="274" spans="4:15" x14ac:dyDescent="0.25">
      <c r="D274" s="57" t="s">
        <v>280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</row>
    <row r="275" spans="4:15" x14ac:dyDescent="0.25">
      <c r="D275" s="57" t="s">
        <v>282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</row>
    <row r="276" spans="4:15" x14ac:dyDescent="0.25">
      <c r="D276" s="57" t="s">
        <v>1589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</row>
    <row r="277" spans="4:15" x14ac:dyDescent="0.25">
      <c r="D277" s="57" t="s">
        <v>1485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</row>
    <row r="278" spans="4:15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</row>
    <row r="279" spans="4:15" x14ac:dyDescent="0.25">
      <c r="D279" s="57" t="s">
        <v>263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</row>
    <row r="280" spans="4:15" x14ac:dyDescent="0.25">
      <c r="D280" s="57" t="s">
        <v>264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</row>
    <row r="281" spans="4:15" x14ac:dyDescent="0.25">
      <c r="D281" s="57" t="s">
        <v>358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</row>
    <row r="283" spans="4:15" x14ac:dyDescent="0.25">
      <c r="D283" s="47" t="s">
        <v>1590</v>
      </c>
    </row>
    <row r="299" spans="4:4" x14ac:dyDescent="0.25">
      <c r="D299" s="47" t="s">
        <v>1590</v>
      </c>
    </row>
    <row r="315" spans="4:4" x14ac:dyDescent="0.25">
      <c r="D315" s="51" t="s">
        <v>1605</v>
      </c>
    </row>
    <row r="317" spans="4:4" x14ac:dyDescent="0.25">
      <c r="D317" s="47" t="s">
        <v>1590</v>
      </c>
    </row>
    <row r="344" spans="2:4" x14ac:dyDescent="0.25">
      <c r="B344" s="50">
        <v>0</v>
      </c>
      <c r="D344" s="51" t="s">
        <v>1583</v>
      </c>
    </row>
    <row r="345" spans="2:4" x14ac:dyDescent="0.25">
      <c r="D345" s="59" t="s">
        <v>302</v>
      </c>
    </row>
    <row r="346" spans="2:4" x14ac:dyDescent="0.25">
      <c r="D346" s="55" t="s">
        <v>35</v>
      </c>
    </row>
    <row r="357" spans="2:2" x14ac:dyDescent="0.25">
      <c r="B357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C600D-4707-4462-AD8D-A2CA562B19E0}">
  <sheetPr codeName="Sheet18"/>
  <dimension ref="A2:J22"/>
  <sheetViews>
    <sheetView topLeftCell="A13" workbookViewId="0">
      <selection activeCell="B13" sqref="B13"/>
    </sheetView>
  </sheetViews>
  <sheetFormatPr defaultColWidth="2.85546875" defaultRowHeight="15" x14ac:dyDescent="0.25"/>
  <cols>
    <col min="1" max="1" width="9.140625" style="142" bestFit="1" customWidth="1"/>
    <col min="2" max="2" width="39.85546875" style="142" bestFit="1" customWidth="1"/>
    <col min="3" max="3" width="13.85546875" style="142" bestFit="1" customWidth="1"/>
    <col min="4" max="4" width="17" style="142" bestFit="1" customWidth="1"/>
    <col min="5" max="5" width="17.5703125" style="142" bestFit="1" customWidth="1"/>
    <col min="6" max="7" width="10.7109375" style="142" bestFit="1" customWidth="1"/>
    <col min="8" max="8" width="8.5703125" style="142" bestFit="1" customWidth="1"/>
    <col min="9" max="9" width="7.5703125" style="142" bestFit="1" customWidth="1"/>
    <col min="10" max="10" width="10.140625" style="142" bestFit="1" customWidth="1"/>
    <col min="11" max="16384" width="2.85546875" style="142"/>
  </cols>
  <sheetData>
    <row r="2" spans="1:10" ht="18.75" x14ac:dyDescent="0.25">
      <c r="A2" s="453" t="s">
        <v>1574</v>
      </c>
      <c r="B2" s="454"/>
      <c r="C2" s="454"/>
      <c r="D2" s="454"/>
      <c r="E2" s="454"/>
      <c r="F2" s="454"/>
      <c r="G2" s="454"/>
      <c r="H2" s="454"/>
      <c r="I2" s="454"/>
      <c r="J2" s="454"/>
    </row>
    <row r="3" spans="1:10" x14ac:dyDescent="0.25">
      <c r="A3" s="454" t="s">
        <v>1573</v>
      </c>
      <c r="B3" s="454"/>
      <c r="C3" s="454"/>
      <c r="D3" s="454"/>
      <c r="E3" s="454"/>
      <c r="F3" s="454"/>
      <c r="G3" s="454"/>
      <c r="H3" s="454"/>
      <c r="I3" s="454"/>
    </row>
    <row r="4" spans="1:10" ht="45" x14ac:dyDescent="0.25">
      <c r="A4" s="143" t="s">
        <v>374</v>
      </c>
      <c r="B4" s="143" t="s">
        <v>32</v>
      </c>
      <c r="C4" s="143" t="s">
        <v>31</v>
      </c>
      <c r="D4" s="143" t="s">
        <v>331</v>
      </c>
      <c r="E4" s="143" t="s">
        <v>373</v>
      </c>
      <c r="F4" s="143" t="s">
        <v>519</v>
      </c>
      <c r="G4" s="143" t="s">
        <v>254</v>
      </c>
      <c r="H4" s="143" t="s">
        <v>30</v>
      </c>
      <c r="I4" s="143" t="s">
        <v>29</v>
      </c>
      <c r="J4" s="143" t="s">
        <v>28</v>
      </c>
    </row>
    <row r="5" spans="1:10" ht="45" x14ac:dyDescent="0.25">
      <c r="A5" s="148" t="s">
        <v>314</v>
      </c>
      <c r="B5" s="148" t="s">
        <v>313</v>
      </c>
      <c r="C5" s="148" t="s">
        <v>312</v>
      </c>
      <c r="D5" s="148" t="s">
        <v>330</v>
      </c>
      <c r="E5" s="148" t="s">
        <v>276</v>
      </c>
      <c r="F5" s="149">
        <v>44673.446527777996</v>
      </c>
      <c r="G5" s="149">
        <v>44957.708333333001</v>
      </c>
      <c r="H5" s="148" t="s">
        <v>311</v>
      </c>
      <c r="I5" s="148" t="s">
        <v>18</v>
      </c>
      <c r="J5" s="148" t="s">
        <v>17</v>
      </c>
    </row>
    <row r="6" spans="1:10" ht="45" x14ac:dyDescent="0.25">
      <c r="A6" s="150" t="s">
        <v>345</v>
      </c>
      <c r="B6" s="150" t="s">
        <v>344</v>
      </c>
      <c r="C6" s="150" t="s">
        <v>312</v>
      </c>
      <c r="D6" s="150" t="s">
        <v>330</v>
      </c>
      <c r="E6" s="150" t="s">
        <v>343</v>
      </c>
      <c r="F6" s="151">
        <v>44693.600694444001</v>
      </c>
      <c r="G6" s="151">
        <v>44957.708333333001</v>
      </c>
      <c r="H6" s="150" t="s">
        <v>311</v>
      </c>
      <c r="I6" s="150" t="s">
        <v>18</v>
      </c>
      <c r="J6" s="150" t="s">
        <v>38</v>
      </c>
    </row>
    <row r="7" spans="1:10" ht="45" x14ac:dyDescent="0.25">
      <c r="A7" s="152" t="s">
        <v>481</v>
      </c>
      <c r="B7" s="144" t="s">
        <v>482</v>
      </c>
      <c r="C7" s="144" t="s">
        <v>473</v>
      </c>
      <c r="D7" s="144" t="s">
        <v>330</v>
      </c>
      <c r="E7" s="144" t="s">
        <v>276</v>
      </c>
      <c r="F7" s="145">
        <v>44852.484027778002</v>
      </c>
      <c r="G7" s="145">
        <v>45280.442361111003</v>
      </c>
      <c r="H7" s="144" t="s">
        <v>23</v>
      </c>
      <c r="I7" s="144" t="s">
        <v>18</v>
      </c>
      <c r="J7" s="144" t="s">
        <v>260</v>
      </c>
    </row>
    <row r="8" spans="1:10" ht="45" x14ac:dyDescent="0.25">
      <c r="A8" s="146" t="s">
        <v>512</v>
      </c>
      <c r="B8" s="146" t="s">
        <v>514</v>
      </c>
      <c r="C8" s="146" t="s">
        <v>356</v>
      </c>
      <c r="D8" s="146" t="s">
        <v>330</v>
      </c>
      <c r="E8" s="146" t="s">
        <v>276</v>
      </c>
      <c r="F8" s="147">
        <v>44861.668055556001</v>
      </c>
      <c r="G8" s="147">
        <v>45292.626388889003</v>
      </c>
      <c r="H8" s="146" t="s">
        <v>23</v>
      </c>
      <c r="I8" s="146" t="s">
        <v>18</v>
      </c>
      <c r="J8" s="146" t="s">
        <v>260</v>
      </c>
    </row>
    <row r="9" spans="1:10" ht="45" x14ac:dyDescent="0.25">
      <c r="A9" s="152" t="s">
        <v>601</v>
      </c>
      <c r="B9" s="144" t="s">
        <v>599</v>
      </c>
      <c r="C9" s="144" t="s">
        <v>360</v>
      </c>
      <c r="D9" s="144" t="s">
        <v>330</v>
      </c>
      <c r="E9" s="144" t="s">
        <v>276</v>
      </c>
      <c r="F9" s="145">
        <v>44873.412499999999</v>
      </c>
      <c r="G9" s="145">
        <v>45302.370833333</v>
      </c>
      <c r="H9" s="144" t="s">
        <v>23</v>
      </c>
      <c r="I9" s="144" t="s">
        <v>18</v>
      </c>
      <c r="J9" s="144" t="s">
        <v>260</v>
      </c>
    </row>
    <row r="10" spans="1:10" ht="45" x14ac:dyDescent="0.25">
      <c r="A10" s="153" t="s">
        <v>921</v>
      </c>
      <c r="B10" s="146" t="s">
        <v>924</v>
      </c>
      <c r="C10" s="146" t="s">
        <v>459</v>
      </c>
      <c r="D10" s="146" t="s">
        <v>330</v>
      </c>
      <c r="E10" s="146" t="s">
        <v>276</v>
      </c>
      <c r="F10" s="147">
        <v>44903.420833333003</v>
      </c>
      <c r="G10" s="147">
        <v>45336.661805556003</v>
      </c>
      <c r="H10" s="146" t="s">
        <v>23</v>
      </c>
      <c r="I10" s="146" t="s">
        <v>18</v>
      </c>
      <c r="J10" s="146" t="s">
        <v>260</v>
      </c>
    </row>
    <row r="11" spans="1:10" ht="105" x14ac:dyDescent="0.25">
      <c r="A11" s="144" t="s">
        <v>1332</v>
      </c>
      <c r="B11" s="144" t="s">
        <v>861</v>
      </c>
      <c r="C11" s="144" t="s">
        <v>998</v>
      </c>
      <c r="D11" s="144" t="s">
        <v>330</v>
      </c>
      <c r="E11" s="144" t="s">
        <v>276</v>
      </c>
      <c r="F11" s="145">
        <v>44922.436111110997</v>
      </c>
      <c r="G11" s="145">
        <v>45355.394444443999</v>
      </c>
      <c r="H11" s="144" t="s">
        <v>23</v>
      </c>
      <c r="I11" s="144" t="s">
        <v>18</v>
      </c>
      <c r="J11" s="144" t="s">
        <v>260</v>
      </c>
    </row>
    <row r="12" spans="1:10" ht="45" x14ac:dyDescent="0.25">
      <c r="A12" s="146" t="s">
        <v>1356</v>
      </c>
      <c r="B12" s="146" t="s">
        <v>1357</v>
      </c>
      <c r="C12" s="146" t="s">
        <v>850</v>
      </c>
      <c r="D12" s="146" t="s">
        <v>330</v>
      </c>
      <c r="E12" s="146" t="s">
        <v>276</v>
      </c>
      <c r="F12" s="147">
        <v>44923.409722222001</v>
      </c>
      <c r="G12" s="147">
        <v>45356.368055555999</v>
      </c>
      <c r="H12" s="146" t="s">
        <v>23</v>
      </c>
      <c r="I12" s="146" t="s">
        <v>18</v>
      </c>
      <c r="J12" s="146" t="s">
        <v>260</v>
      </c>
    </row>
    <row r="13" spans="1:10" ht="45" x14ac:dyDescent="0.25">
      <c r="A13" s="157" t="s">
        <v>1441</v>
      </c>
      <c r="B13" s="157" t="s">
        <v>1442</v>
      </c>
      <c r="C13" s="157" t="s">
        <v>465</v>
      </c>
      <c r="D13" s="157" t="s">
        <v>330</v>
      </c>
      <c r="E13" s="157" t="s">
        <v>276</v>
      </c>
      <c r="F13" s="159">
        <v>44923.65625</v>
      </c>
      <c r="G13" s="159">
        <v>45356.614583333001</v>
      </c>
      <c r="H13" s="157" t="s">
        <v>23</v>
      </c>
      <c r="I13" s="157" t="s">
        <v>18</v>
      </c>
      <c r="J13" s="157" t="s">
        <v>260</v>
      </c>
    </row>
    <row r="14" spans="1:10" ht="45" x14ac:dyDescent="0.25">
      <c r="A14" s="158" t="s">
        <v>1463</v>
      </c>
      <c r="B14" s="158" t="s">
        <v>1469</v>
      </c>
      <c r="C14" s="158" t="s">
        <v>356</v>
      </c>
      <c r="D14" s="158" t="s">
        <v>330</v>
      </c>
      <c r="E14" s="158" t="s">
        <v>276</v>
      </c>
      <c r="F14" s="160">
        <v>44924.358333333003</v>
      </c>
      <c r="G14" s="160">
        <v>45356.65</v>
      </c>
      <c r="H14" s="158" t="s">
        <v>23</v>
      </c>
      <c r="I14" s="158" t="s">
        <v>18</v>
      </c>
      <c r="J14" s="158" t="s">
        <v>260</v>
      </c>
    </row>
    <row r="15" spans="1:10" ht="45" x14ac:dyDescent="0.25">
      <c r="A15" s="157" t="s">
        <v>1464</v>
      </c>
      <c r="B15" s="157" t="s">
        <v>1470</v>
      </c>
      <c r="C15" s="157" t="s">
        <v>356</v>
      </c>
      <c r="D15" s="157" t="s">
        <v>330</v>
      </c>
      <c r="E15" s="157" t="s">
        <v>276</v>
      </c>
      <c r="F15" s="159">
        <v>44924.360416666997</v>
      </c>
      <c r="G15" s="159">
        <v>45356.652083333</v>
      </c>
      <c r="H15" s="157" t="s">
        <v>23</v>
      </c>
      <c r="I15" s="157" t="s">
        <v>18</v>
      </c>
      <c r="J15" s="157" t="s">
        <v>260</v>
      </c>
    </row>
    <row r="16" spans="1:10" ht="45" x14ac:dyDescent="0.25">
      <c r="A16" s="158" t="s">
        <v>1467</v>
      </c>
      <c r="B16" s="158" t="s">
        <v>1471</v>
      </c>
      <c r="C16" s="158" t="s">
        <v>356</v>
      </c>
      <c r="D16" s="158" t="s">
        <v>330</v>
      </c>
      <c r="E16" s="158" t="s">
        <v>276</v>
      </c>
      <c r="F16" s="160">
        <v>44924.363194443999</v>
      </c>
      <c r="G16" s="160">
        <v>45356.654861110997</v>
      </c>
      <c r="H16" s="158" t="s">
        <v>23</v>
      </c>
      <c r="I16" s="158" t="s">
        <v>18</v>
      </c>
      <c r="J16" s="158" t="s">
        <v>260</v>
      </c>
    </row>
    <row r="17" spans="1:10" ht="45" x14ac:dyDescent="0.25">
      <c r="A17" s="144" t="s">
        <v>1476</v>
      </c>
      <c r="B17" s="144" t="s">
        <v>1477</v>
      </c>
      <c r="C17" s="144" t="s">
        <v>356</v>
      </c>
      <c r="D17" s="144" t="s">
        <v>330</v>
      </c>
      <c r="E17" s="144" t="s">
        <v>276</v>
      </c>
      <c r="F17" s="145">
        <v>44924.380555556003</v>
      </c>
      <c r="G17" s="145">
        <v>45357.338888888997</v>
      </c>
      <c r="H17" s="144" t="s">
        <v>23</v>
      </c>
      <c r="I17" s="144" t="s">
        <v>18</v>
      </c>
      <c r="J17" s="144" t="s">
        <v>260</v>
      </c>
    </row>
    <row r="18" spans="1:10" ht="45" x14ac:dyDescent="0.25">
      <c r="A18" s="146" t="s">
        <v>1495</v>
      </c>
      <c r="B18" s="146" t="s">
        <v>1496</v>
      </c>
      <c r="C18" s="146" t="s">
        <v>448</v>
      </c>
      <c r="D18" s="146" t="s">
        <v>330</v>
      </c>
      <c r="E18" s="146" t="s">
        <v>276</v>
      </c>
      <c r="F18" s="147">
        <v>44924.407638889003</v>
      </c>
      <c r="G18" s="147">
        <v>45357.365972222004</v>
      </c>
      <c r="H18" s="146" t="s">
        <v>23</v>
      </c>
      <c r="I18" s="146" t="s">
        <v>18</v>
      </c>
      <c r="J18" s="146" t="s">
        <v>260</v>
      </c>
    </row>
    <row r="19" spans="1:10" ht="120" x14ac:dyDescent="0.25">
      <c r="A19" s="144" t="s">
        <v>1569</v>
      </c>
      <c r="B19" s="144" t="s">
        <v>1570</v>
      </c>
      <c r="C19" s="144" t="s">
        <v>998</v>
      </c>
      <c r="D19" s="144" t="s">
        <v>330</v>
      </c>
      <c r="E19" s="144" t="s">
        <v>276</v>
      </c>
      <c r="F19" s="145">
        <v>44924.700694444</v>
      </c>
      <c r="G19" s="145">
        <v>45357.659027777998</v>
      </c>
      <c r="H19" s="144" t="s">
        <v>23</v>
      </c>
      <c r="I19" s="144" t="s">
        <v>18</v>
      </c>
      <c r="J19" s="144" t="s">
        <v>255</v>
      </c>
    </row>
    <row r="21" spans="1:10" ht="30" x14ac:dyDescent="0.25">
      <c r="A21" s="161" t="s">
        <v>1578</v>
      </c>
      <c r="B21" s="161" t="s">
        <v>1580</v>
      </c>
      <c r="C21" s="161"/>
      <c r="D21" s="161"/>
      <c r="E21" s="161"/>
      <c r="F21" s="162"/>
      <c r="G21" s="162"/>
      <c r="H21" s="161"/>
      <c r="I21" s="161"/>
      <c r="J21" s="163" t="s">
        <v>346</v>
      </c>
    </row>
    <row r="22" spans="1:10" x14ac:dyDescent="0.25">
      <c r="A22" s="154" t="s">
        <v>1582</v>
      </c>
      <c r="B22" s="154" t="s">
        <v>1584</v>
      </c>
      <c r="C22" s="154"/>
      <c r="D22" s="154"/>
      <c r="E22" s="154"/>
      <c r="F22" s="155"/>
      <c r="G22" s="155"/>
      <c r="H22" s="154"/>
      <c r="I22" s="154"/>
      <c r="J22" s="156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36B5D-44EA-4ECB-821D-A8AE40306DFB}">
  <sheetPr codeName="Sheet19"/>
  <dimension ref="B2:AT5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1606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1350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1351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1352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2" x14ac:dyDescent="0.25">
      <c r="B55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376C-0F49-4B4D-887B-26E79D15004E}">
  <sheetPr codeName="Sheet20"/>
  <dimension ref="A2:J17"/>
  <sheetViews>
    <sheetView workbookViewId="0"/>
  </sheetViews>
  <sheetFormatPr defaultRowHeight="15" x14ac:dyDescent="0.25"/>
  <cols>
    <col min="1" max="1" width="20" style="167" customWidth="1"/>
    <col min="2" max="2" width="40" style="167" customWidth="1"/>
    <col min="3" max="10" width="20" style="167" customWidth="1"/>
    <col min="11" max="16384" width="9.140625" style="167"/>
  </cols>
  <sheetData>
    <row r="2" spans="1:10" ht="18.75" x14ac:dyDescent="0.25">
      <c r="A2" s="455" t="s">
        <v>854</v>
      </c>
      <c r="B2" s="456"/>
      <c r="C2" s="456"/>
      <c r="D2" s="456"/>
      <c r="E2" s="456"/>
      <c r="F2" s="456"/>
      <c r="G2" s="456"/>
      <c r="H2" s="456"/>
      <c r="I2" s="456"/>
      <c r="J2" s="456"/>
    </row>
    <row r="3" spans="1:10" x14ac:dyDescent="0.25">
      <c r="A3" s="456" t="s">
        <v>1613</v>
      </c>
      <c r="B3" s="456"/>
      <c r="C3" s="456"/>
      <c r="D3" s="456"/>
      <c r="E3" s="456"/>
      <c r="F3" s="456"/>
      <c r="G3" s="456"/>
      <c r="H3" s="456"/>
      <c r="I3" s="456"/>
    </row>
    <row r="4" spans="1:10" ht="30" customHeight="1" x14ac:dyDescent="0.25">
      <c r="A4" s="170" t="s">
        <v>374</v>
      </c>
      <c r="B4" s="170" t="s">
        <v>32</v>
      </c>
      <c r="C4" s="170" t="s">
        <v>31</v>
      </c>
      <c r="D4" s="170" t="s">
        <v>331</v>
      </c>
      <c r="E4" s="170" t="s">
        <v>373</v>
      </c>
      <c r="F4" s="170" t="s">
        <v>519</v>
      </c>
      <c r="G4" s="170" t="s">
        <v>254</v>
      </c>
      <c r="H4" s="170" t="s">
        <v>30</v>
      </c>
      <c r="I4" s="170" t="s">
        <v>29</v>
      </c>
      <c r="J4" s="170" t="s">
        <v>28</v>
      </c>
    </row>
    <row r="5" spans="1:10" ht="30" customHeight="1" x14ac:dyDescent="0.25">
      <c r="A5" s="169" t="s">
        <v>314</v>
      </c>
      <c r="B5" s="165" t="s">
        <v>313</v>
      </c>
      <c r="C5" s="165" t="s">
        <v>312</v>
      </c>
      <c r="D5" s="165" t="s">
        <v>330</v>
      </c>
      <c r="E5" s="165" t="s">
        <v>276</v>
      </c>
      <c r="F5" s="166">
        <v>44673.446527777996</v>
      </c>
      <c r="G5" s="166">
        <v>44957.708333333001</v>
      </c>
      <c r="H5" s="165" t="s">
        <v>311</v>
      </c>
      <c r="I5" s="165" t="s">
        <v>18</v>
      </c>
      <c r="J5" s="165" t="s">
        <v>17</v>
      </c>
    </row>
    <row r="6" spans="1:10" ht="30" customHeight="1" x14ac:dyDescent="0.25">
      <c r="A6" s="167" t="s">
        <v>345</v>
      </c>
      <c r="B6" s="167" t="s">
        <v>344</v>
      </c>
      <c r="C6" s="167" t="s">
        <v>312</v>
      </c>
      <c r="D6" s="167" t="s">
        <v>330</v>
      </c>
      <c r="E6" s="167" t="s">
        <v>343</v>
      </c>
      <c r="F6" s="168">
        <v>44693.600694444001</v>
      </c>
      <c r="G6" s="168">
        <v>44957.708333333001</v>
      </c>
      <c r="H6" s="167" t="s">
        <v>311</v>
      </c>
      <c r="I6" s="167" t="s">
        <v>18</v>
      </c>
      <c r="J6" s="167" t="s">
        <v>38</v>
      </c>
    </row>
    <row r="7" spans="1:10" ht="30" customHeight="1" x14ac:dyDescent="0.25">
      <c r="A7" s="165" t="s">
        <v>481</v>
      </c>
      <c r="B7" s="165" t="s">
        <v>482</v>
      </c>
      <c r="C7" s="165" t="s">
        <v>473</v>
      </c>
      <c r="D7" s="165" t="s">
        <v>330</v>
      </c>
      <c r="E7" s="165" t="s">
        <v>276</v>
      </c>
      <c r="F7" s="166">
        <v>44852.484027778002</v>
      </c>
      <c r="G7" s="166">
        <v>45280.442361111003</v>
      </c>
      <c r="H7" s="165" t="s">
        <v>23</v>
      </c>
      <c r="I7" s="165" t="s">
        <v>18</v>
      </c>
      <c r="J7" s="165" t="s">
        <v>260</v>
      </c>
    </row>
    <row r="8" spans="1:10" ht="30" customHeight="1" x14ac:dyDescent="0.25">
      <c r="A8" s="167" t="s">
        <v>512</v>
      </c>
      <c r="B8" s="167" t="s">
        <v>514</v>
      </c>
      <c r="C8" s="167" t="s">
        <v>356</v>
      </c>
      <c r="D8" s="167" t="s">
        <v>330</v>
      </c>
      <c r="E8" s="167" t="s">
        <v>276</v>
      </c>
      <c r="F8" s="168">
        <v>44861.668055556001</v>
      </c>
      <c r="G8" s="168">
        <v>45292.626388889003</v>
      </c>
      <c r="H8" s="167" t="s">
        <v>23</v>
      </c>
      <c r="I8" s="167" t="s">
        <v>18</v>
      </c>
      <c r="J8" s="167" t="s">
        <v>260</v>
      </c>
    </row>
    <row r="9" spans="1:10" ht="30" customHeight="1" x14ac:dyDescent="0.25">
      <c r="A9" s="165" t="s">
        <v>601</v>
      </c>
      <c r="B9" s="165" t="s">
        <v>599</v>
      </c>
      <c r="C9" s="165" t="s">
        <v>360</v>
      </c>
      <c r="D9" s="165" t="s">
        <v>330</v>
      </c>
      <c r="E9" s="165" t="s">
        <v>276</v>
      </c>
      <c r="F9" s="166">
        <v>44873.412499999999</v>
      </c>
      <c r="G9" s="166">
        <v>45302.370833333</v>
      </c>
      <c r="H9" s="165" t="s">
        <v>23</v>
      </c>
      <c r="I9" s="165" t="s">
        <v>18</v>
      </c>
      <c r="J9" s="165" t="s">
        <v>260</v>
      </c>
    </row>
    <row r="10" spans="1:10" ht="30" customHeight="1" x14ac:dyDescent="0.25">
      <c r="A10" s="167" t="s">
        <v>921</v>
      </c>
      <c r="B10" s="167" t="s">
        <v>924</v>
      </c>
      <c r="C10" s="167" t="s">
        <v>459</v>
      </c>
      <c r="D10" s="167" t="s">
        <v>330</v>
      </c>
      <c r="E10" s="167" t="s">
        <v>276</v>
      </c>
      <c r="F10" s="168">
        <v>44903.420833333003</v>
      </c>
      <c r="G10" s="168">
        <v>45336.661805556003</v>
      </c>
      <c r="H10" s="167" t="s">
        <v>23</v>
      </c>
      <c r="I10" s="167" t="s">
        <v>18</v>
      </c>
      <c r="J10" s="167" t="s">
        <v>260</v>
      </c>
    </row>
    <row r="11" spans="1:10" ht="30" customHeight="1" x14ac:dyDescent="0.25">
      <c r="A11" s="165" t="s">
        <v>1332</v>
      </c>
      <c r="B11" s="165" t="s">
        <v>861</v>
      </c>
      <c r="C11" s="165" t="s">
        <v>998</v>
      </c>
      <c r="D11" s="165" t="s">
        <v>330</v>
      </c>
      <c r="E11" s="165" t="s">
        <v>276</v>
      </c>
      <c r="F11" s="166">
        <v>44922.436111110997</v>
      </c>
      <c r="G11" s="166">
        <v>45355.394444443999</v>
      </c>
      <c r="H11" s="165" t="s">
        <v>23</v>
      </c>
      <c r="I11" s="165" t="s">
        <v>18</v>
      </c>
      <c r="J11" s="165" t="s">
        <v>260</v>
      </c>
    </row>
    <row r="12" spans="1:10" ht="30" customHeight="1" x14ac:dyDescent="0.25">
      <c r="A12" s="167" t="s">
        <v>1356</v>
      </c>
      <c r="B12" s="167" t="s">
        <v>1357</v>
      </c>
      <c r="C12" s="167" t="s">
        <v>850</v>
      </c>
      <c r="D12" s="167" t="s">
        <v>330</v>
      </c>
      <c r="E12" s="167" t="s">
        <v>276</v>
      </c>
      <c r="F12" s="168">
        <v>44923.409722222001</v>
      </c>
      <c r="G12" s="168">
        <v>45356.368055555999</v>
      </c>
      <c r="H12" s="167" t="s">
        <v>23</v>
      </c>
      <c r="I12" s="167" t="s">
        <v>18</v>
      </c>
      <c r="J12" s="167" t="s">
        <v>260</v>
      </c>
    </row>
    <row r="13" spans="1:10" ht="30" customHeight="1" x14ac:dyDescent="0.25">
      <c r="A13" s="165" t="s">
        <v>1476</v>
      </c>
      <c r="B13" s="165" t="s">
        <v>1477</v>
      </c>
      <c r="C13" s="165" t="s">
        <v>356</v>
      </c>
      <c r="D13" s="165" t="s">
        <v>330</v>
      </c>
      <c r="E13" s="165" t="s">
        <v>276</v>
      </c>
      <c r="F13" s="166">
        <v>44924.380555556003</v>
      </c>
      <c r="G13" s="166">
        <v>45357.338888888997</v>
      </c>
      <c r="H13" s="165" t="s">
        <v>23</v>
      </c>
      <c r="I13" s="165" t="s">
        <v>18</v>
      </c>
      <c r="J13" s="165" t="s">
        <v>260</v>
      </c>
    </row>
    <row r="14" spans="1:10" ht="30" customHeight="1" x14ac:dyDescent="0.25">
      <c r="A14" s="167" t="s">
        <v>1495</v>
      </c>
      <c r="B14" s="167" t="s">
        <v>1496</v>
      </c>
      <c r="C14" s="167" t="s">
        <v>448</v>
      </c>
      <c r="D14" s="167" t="s">
        <v>330</v>
      </c>
      <c r="E14" s="167" t="s">
        <v>276</v>
      </c>
      <c r="F14" s="168">
        <v>44924.407638889003</v>
      </c>
      <c r="G14" s="168">
        <v>45357.365972222004</v>
      </c>
      <c r="H14" s="167" t="s">
        <v>23</v>
      </c>
      <c r="I14" s="167" t="s">
        <v>18</v>
      </c>
      <c r="J14" s="167" t="s">
        <v>260</v>
      </c>
    </row>
    <row r="15" spans="1:10" ht="30" customHeight="1" x14ac:dyDescent="0.25">
      <c r="A15" s="165" t="s">
        <v>1569</v>
      </c>
      <c r="B15" s="165" t="s">
        <v>1570</v>
      </c>
      <c r="C15" s="165" t="s">
        <v>998</v>
      </c>
      <c r="D15" s="165" t="s">
        <v>330</v>
      </c>
      <c r="E15" s="165" t="s">
        <v>276</v>
      </c>
      <c r="F15" s="166">
        <v>44924.700694444</v>
      </c>
      <c r="G15" s="166">
        <v>45357.659027777998</v>
      </c>
      <c r="H15" s="165" t="s">
        <v>23</v>
      </c>
      <c r="I15" s="165" t="s">
        <v>18</v>
      </c>
      <c r="J15" s="165" t="s">
        <v>260</v>
      </c>
    </row>
    <row r="16" spans="1:10" ht="30" customHeight="1" x14ac:dyDescent="0.25">
      <c r="A16" s="167" t="s">
        <v>1578</v>
      </c>
      <c r="B16" s="167" t="s">
        <v>1580</v>
      </c>
      <c r="C16" s="167" t="s">
        <v>356</v>
      </c>
      <c r="D16" s="167" t="s">
        <v>330</v>
      </c>
      <c r="E16" s="167" t="s">
        <v>276</v>
      </c>
      <c r="F16" s="168">
        <v>44925.404861110997</v>
      </c>
      <c r="G16" s="168">
        <v>45358.363194443999</v>
      </c>
      <c r="H16" s="167" t="s">
        <v>23</v>
      </c>
      <c r="I16" s="167" t="s">
        <v>18</v>
      </c>
      <c r="J16" s="167" t="s">
        <v>260</v>
      </c>
    </row>
    <row r="17" spans="1:10" ht="30" customHeight="1" x14ac:dyDescent="0.25">
      <c r="A17" s="165" t="s">
        <v>1582</v>
      </c>
      <c r="B17" s="165" t="s">
        <v>1584</v>
      </c>
      <c r="C17" s="165" t="s">
        <v>697</v>
      </c>
      <c r="D17" s="165" t="s">
        <v>330</v>
      </c>
      <c r="E17" s="165" t="s">
        <v>276</v>
      </c>
      <c r="F17" s="166">
        <v>44925.456250000003</v>
      </c>
      <c r="G17" s="166">
        <v>45358.414583332997</v>
      </c>
      <c r="H17" s="165" t="s">
        <v>23</v>
      </c>
      <c r="I17" s="165" t="s">
        <v>18</v>
      </c>
      <c r="J17" s="165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772B2-A7A2-4306-A170-57EEC9182E61}">
  <sheetPr codeName="Sheet21"/>
  <dimension ref="B2:AT618"/>
  <sheetViews>
    <sheetView topLeftCell="A13" workbookViewId="0">
      <selection activeCell="D55" sqref="D55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1607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1608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1609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1651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113" spans="2:4" x14ac:dyDescent="0.25">
      <c r="B113" s="50">
        <v>0</v>
      </c>
      <c r="D113" s="51" t="s">
        <v>1583</v>
      </c>
    </row>
    <row r="114" spans="2:4" x14ac:dyDescent="0.25">
      <c r="D114" s="59" t="s">
        <v>302</v>
      </c>
    </row>
    <row r="115" spans="2:4" x14ac:dyDescent="0.25">
      <c r="D115" s="55" t="s">
        <v>35</v>
      </c>
    </row>
    <row r="258" spans="2:4" x14ac:dyDescent="0.25">
      <c r="B258" s="50">
        <v>0</v>
      </c>
      <c r="D258" s="51" t="s">
        <v>1627</v>
      </c>
    </row>
    <row r="259" spans="2:4" x14ac:dyDescent="0.25">
      <c r="D259" s="59" t="s">
        <v>304</v>
      </c>
    </row>
    <row r="260" spans="2:4" x14ac:dyDescent="0.25">
      <c r="D260" s="71" t="s">
        <v>1625</v>
      </c>
    </row>
    <row r="262" spans="2:4" x14ac:dyDescent="0.25">
      <c r="D262" s="47" t="s">
        <v>1625</v>
      </c>
    </row>
    <row r="295" spans="4:4" x14ac:dyDescent="0.25">
      <c r="D295" s="47" t="s">
        <v>1634</v>
      </c>
    </row>
    <row r="314" spans="4:29" x14ac:dyDescent="0.25">
      <c r="D314" s="51" t="s">
        <v>309</v>
      </c>
      <c r="M314" s="51" t="s">
        <v>365</v>
      </c>
      <c r="V314" s="51" t="s">
        <v>1639</v>
      </c>
      <c r="AC314" s="51" t="s">
        <v>1644</v>
      </c>
    </row>
    <row r="315" spans="4:29" x14ac:dyDescent="0.25">
      <c r="D315" s="47" t="s">
        <v>864</v>
      </c>
      <c r="M315" s="47" t="s">
        <v>1635</v>
      </c>
      <c r="V315" s="58" t="s">
        <v>1640</v>
      </c>
      <c r="AC315" s="58" t="s">
        <v>1645</v>
      </c>
    </row>
    <row r="316" spans="4:29" x14ac:dyDescent="0.25">
      <c r="M316" s="47" t="s">
        <v>1636</v>
      </c>
      <c r="V316" s="58" t="s">
        <v>1641</v>
      </c>
    </row>
    <row r="317" spans="4:29" x14ac:dyDescent="0.25">
      <c r="D317" s="47" t="s">
        <v>863</v>
      </c>
      <c r="M317" s="47" t="s">
        <v>1637</v>
      </c>
      <c r="V317" s="58" t="s">
        <v>1642</v>
      </c>
      <c r="AC317" s="58" t="s">
        <v>1646</v>
      </c>
    </row>
    <row r="318" spans="4:29" x14ac:dyDescent="0.25">
      <c r="M318" s="47" t="s">
        <v>1638</v>
      </c>
      <c r="V318" s="58" t="s">
        <v>1643</v>
      </c>
    </row>
    <row r="320" spans="4:29" x14ac:dyDescent="0.25">
      <c r="D320" s="47" t="s">
        <v>1647</v>
      </c>
    </row>
    <row r="334" spans="4:4" x14ac:dyDescent="0.25">
      <c r="D334" s="51" t="s">
        <v>2222</v>
      </c>
    </row>
    <row r="372" spans="4:4" x14ac:dyDescent="0.25">
      <c r="D372" s="47" t="s">
        <v>2289</v>
      </c>
    </row>
    <row r="401" spans="2:4" x14ac:dyDescent="0.25">
      <c r="B401" s="50">
        <v>0</v>
      </c>
      <c r="D401" s="51" t="s">
        <v>1664</v>
      </c>
    </row>
    <row r="402" spans="2:4" x14ac:dyDescent="0.25">
      <c r="D402" s="59" t="s">
        <v>302</v>
      </c>
    </row>
    <row r="404" spans="2:4" x14ac:dyDescent="0.25">
      <c r="D404" s="47" t="s">
        <v>1628</v>
      </c>
    </row>
    <row r="437" spans="4:4" x14ac:dyDescent="0.25">
      <c r="D437" s="47" t="s">
        <v>336</v>
      </c>
    </row>
    <row r="438" spans="4:4" x14ac:dyDescent="0.25">
      <c r="D438" s="36" t="s">
        <v>1629</v>
      </c>
    </row>
    <row r="440" spans="4:4" x14ac:dyDescent="0.25">
      <c r="D440" s="47" t="s">
        <v>1652</v>
      </c>
    </row>
    <row r="496" spans="2:4" x14ac:dyDescent="0.25">
      <c r="B496" s="50">
        <v>0</v>
      </c>
      <c r="D496" s="51" t="s">
        <v>1633</v>
      </c>
    </row>
    <row r="497" spans="4:4" x14ac:dyDescent="0.25">
      <c r="D497" s="59" t="s">
        <v>304</v>
      </c>
    </row>
    <row r="499" spans="4:4" x14ac:dyDescent="0.25">
      <c r="D499" s="47" t="s">
        <v>1630</v>
      </c>
    </row>
    <row r="532" spans="4:4" x14ac:dyDescent="0.25">
      <c r="D532" s="47" t="s">
        <v>1630</v>
      </c>
    </row>
    <row r="552" spans="4:4" x14ac:dyDescent="0.25">
      <c r="D552" s="47" t="s">
        <v>365</v>
      </c>
    </row>
    <row r="553" spans="4:4" x14ac:dyDescent="0.25">
      <c r="D553" s="51" t="s">
        <v>1648</v>
      </c>
    </row>
    <row r="554" spans="4:4" x14ac:dyDescent="0.25">
      <c r="D554" s="51" t="s">
        <v>1649</v>
      </c>
    </row>
    <row r="556" spans="4:4" x14ac:dyDescent="0.25">
      <c r="D556" s="47" t="s">
        <v>1650</v>
      </c>
    </row>
    <row r="589" spans="4:4" x14ac:dyDescent="0.25">
      <c r="D589" s="51" t="s">
        <v>1655</v>
      </c>
    </row>
    <row r="591" spans="4:4" x14ac:dyDescent="0.25">
      <c r="D591" s="47" t="s">
        <v>1783</v>
      </c>
    </row>
    <row r="618" spans="2:2" x14ac:dyDescent="0.25">
      <c r="B61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2311C-0E72-4711-A5CA-D033438C1D76}">
  <sheetPr codeName="Sheet22"/>
  <dimension ref="A2:J21"/>
  <sheetViews>
    <sheetView workbookViewId="0">
      <selection activeCell="J1" sqref="J1"/>
    </sheetView>
  </sheetViews>
  <sheetFormatPr defaultColWidth="2.85546875" defaultRowHeight="15" x14ac:dyDescent="0.25"/>
  <cols>
    <col min="1" max="1" width="9.140625" style="164" bestFit="1" customWidth="1"/>
    <col min="2" max="2" width="39.85546875" style="164" bestFit="1" customWidth="1"/>
    <col min="3" max="3" width="13.7109375" style="164" customWidth="1"/>
    <col min="4" max="4" width="17" style="164" bestFit="1" customWidth="1"/>
    <col min="5" max="5" width="17.5703125" style="164" bestFit="1" customWidth="1"/>
    <col min="6" max="7" width="10.7109375" style="164" bestFit="1" customWidth="1"/>
    <col min="8" max="8" width="8.5703125" style="164" bestFit="1" customWidth="1"/>
    <col min="9" max="9" width="7.5703125" style="164" bestFit="1" customWidth="1"/>
    <col min="10" max="10" width="10.7109375" style="164" customWidth="1"/>
    <col min="11" max="16384" width="2.85546875" style="164"/>
  </cols>
  <sheetData>
    <row r="2" spans="1:10" ht="18.75" x14ac:dyDescent="0.25">
      <c r="A2" s="447" t="s">
        <v>854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1614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105" x14ac:dyDescent="0.25">
      <c r="A11" s="67" t="s">
        <v>1332</v>
      </c>
      <c r="B11" s="67" t="s">
        <v>861</v>
      </c>
      <c r="C11" s="67" t="s">
        <v>998</v>
      </c>
      <c r="D11" s="67" t="s">
        <v>330</v>
      </c>
      <c r="E11" s="67" t="s">
        <v>276</v>
      </c>
      <c r="F11" s="75">
        <v>44922.436111110997</v>
      </c>
      <c r="G11" s="75">
        <v>45355.394444443999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1356</v>
      </c>
      <c r="B12" s="63" t="s">
        <v>1357</v>
      </c>
      <c r="C12" s="63" t="s">
        <v>850</v>
      </c>
      <c r="D12" s="63" t="s">
        <v>330</v>
      </c>
      <c r="E12" s="63" t="s">
        <v>276</v>
      </c>
      <c r="F12" s="76">
        <v>44923.409722222001</v>
      </c>
      <c r="G12" s="76">
        <v>45356.368055555999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1476</v>
      </c>
      <c r="B13" s="67" t="s">
        <v>1477</v>
      </c>
      <c r="C13" s="67" t="s">
        <v>356</v>
      </c>
      <c r="D13" s="67" t="s">
        <v>330</v>
      </c>
      <c r="E13" s="67" t="s">
        <v>276</v>
      </c>
      <c r="F13" s="75">
        <v>44924.380555556003</v>
      </c>
      <c r="G13" s="75">
        <v>45357.338888888997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1495</v>
      </c>
      <c r="B14" s="63" t="s">
        <v>1496</v>
      </c>
      <c r="C14" s="63" t="s">
        <v>448</v>
      </c>
      <c r="D14" s="63" t="s">
        <v>330</v>
      </c>
      <c r="E14" s="63" t="s">
        <v>276</v>
      </c>
      <c r="F14" s="76">
        <v>44924.407638889003</v>
      </c>
      <c r="G14" s="76">
        <v>45357.365972222004</v>
      </c>
      <c r="H14" s="63" t="s">
        <v>23</v>
      </c>
      <c r="I14" s="63" t="s">
        <v>18</v>
      </c>
      <c r="J14" s="63" t="s">
        <v>260</v>
      </c>
    </row>
    <row r="15" spans="1:10" ht="120" x14ac:dyDescent="0.25">
      <c r="A15" s="67" t="s">
        <v>1569</v>
      </c>
      <c r="B15" s="67" t="s">
        <v>1570</v>
      </c>
      <c r="C15" s="67" t="s">
        <v>998</v>
      </c>
      <c r="D15" s="67" t="s">
        <v>330</v>
      </c>
      <c r="E15" s="67" t="s">
        <v>276</v>
      </c>
      <c r="F15" s="75">
        <v>44924.700694444</v>
      </c>
      <c r="G15" s="75">
        <v>45357.659027777998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1578</v>
      </c>
      <c r="B16" s="63" t="s">
        <v>1580</v>
      </c>
      <c r="C16" s="63" t="s">
        <v>356</v>
      </c>
      <c r="D16" s="63" t="s">
        <v>330</v>
      </c>
      <c r="E16" s="63" t="s">
        <v>276</v>
      </c>
      <c r="F16" s="76">
        <v>44925.404861110997</v>
      </c>
      <c r="G16" s="76">
        <v>45358.363194443999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6" t="s">
        <v>1582</v>
      </c>
      <c r="B17" s="66" t="s">
        <v>1584</v>
      </c>
      <c r="C17" s="66" t="s">
        <v>697</v>
      </c>
      <c r="D17" s="66" t="s">
        <v>330</v>
      </c>
      <c r="E17" s="66" t="s">
        <v>276</v>
      </c>
      <c r="F17" s="83">
        <v>44925.456250000003</v>
      </c>
      <c r="G17" s="83">
        <v>45358.414583332997</v>
      </c>
      <c r="H17" s="66" t="s">
        <v>23</v>
      </c>
      <c r="I17" s="66" t="s">
        <v>18</v>
      </c>
      <c r="J17" s="66" t="s">
        <v>255</v>
      </c>
    </row>
    <row r="19" spans="1:10" ht="30" x14ac:dyDescent="0.25">
      <c r="A19" s="60" t="s">
        <v>1616</v>
      </c>
      <c r="B19" s="60" t="s">
        <v>1615</v>
      </c>
      <c r="C19" s="60"/>
      <c r="D19" s="60"/>
      <c r="E19" s="60"/>
      <c r="F19" s="79"/>
      <c r="G19" s="79"/>
      <c r="H19" s="60"/>
      <c r="I19" s="60"/>
      <c r="J19" s="60" t="s">
        <v>346</v>
      </c>
    </row>
    <row r="20" spans="1:10" ht="45" x14ac:dyDescent="0.25">
      <c r="A20" s="60" t="s">
        <v>1626</v>
      </c>
      <c r="B20" s="60" t="s">
        <v>1625</v>
      </c>
      <c r="C20" s="60"/>
      <c r="D20" s="60"/>
      <c r="E20" s="60"/>
      <c r="F20" s="79"/>
      <c r="G20" s="79"/>
      <c r="H20" s="60"/>
      <c r="I20" s="60"/>
      <c r="J20" s="60" t="s">
        <v>346</v>
      </c>
    </row>
    <row r="21" spans="1:10" ht="75" x14ac:dyDescent="0.25">
      <c r="A21" s="164" t="s">
        <v>1631</v>
      </c>
      <c r="B21" s="164" t="s">
        <v>1632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0581B-0350-428A-869E-A4D699835713}">
  <sheetPr codeName="Sheet23"/>
  <dimension ref="B2:CR958"/>
  <sheetViews>
    <sheetView topLeftCell="A103" workbookViewId="0">
      <selection activeCell="D103" sqref="D103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1605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1350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1611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1675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82" t="s">
        <v>1677</v>
      </c>
    </row>
    <row r="61" spans="2:4" x14ac:dyDescent="0.25">
      <c r="D61" s="47" t="s">
        <v>1653</v>
      </c>
    </row>
    <row r="81" spans="4:96" x14ac:dyDescent="0.25">
      <c r="M81" s="47" t="s">
        <v>274</v>
      </c>
      <c r="AH81" s="47" t="s">
        <v>275</v>
      </c>
    </row>
    <row r="82" spans="4:96" x14ac:dyDescent="0.25">
      <c r="D82" s="51" t="s">
        <v>309</v>
      </c>
      <c r="M82" s="51" t="s">
        <v>495</v>
      </c>
      <c r="V82" s="51" t="s">
        <v>496</v>
      </c>
      <c r="AB82" s="51" t="s">
        <v>316</v>
      </c>
      <c r="AH82" s="51" t="s">
        <v>495</v>
      </c>
      <c r="AP82" s="51" t="s">
        <v>496</v>
      </c>
      <c r="AV82" s="51" t="s">
        <v>316</v>
      </c>
    </row>
    <row r="83" spans="4:96" x14ac:dyDescent="0.25">
      <c r="D83" s="47" t="s">
        <v>1718</v>
      </c>
      <c r="M83" s="47" t="s">
        <v>1679</v>
      </c>
      <c r="V83" s="47" t="s">
        <v>1682</v>
      </c>
      <c r="AB83" s="47" t="s">
        <v>1685</v>
      </c>
      <c r="AH83" s="47" t="s">
        <v>1688</v>
      </c>
      <c r="AP83" s="47" t="s">
        <v>1691</v>
      </c>
      <c r="AV83" s="47" t="s">
        <v>1694</v>
      </c>
    </row>
    <row r="84" spans="4:96" x14ac:dyDescent="0.25">
      <c r="D84" s="47" t="s">
        <v>1718</v>
      </c>
      <c r="M84" s="47" t="s">
        <v>1680</v>
      </c>
      <c r="V84" s="47" t="s">
        <v>1683</v>
      </c>
      <c r="AB84" s="47" t="s">
        <v>1686</v>
      </c>
      <c r="AH84" s="47" t="s">
        <v>1689</v>
      </c>
      <c r="AP84" s="47" t="s">
        <v>1692</v>
      </c>
      <c r="AV84" s="47" t="s">
        <v>1695</v>
      </c>
    </row>
    <row r="85" spans="4:96" x14ac:dyDescent="0.25">
      <c r="D85" s="47" t="s">
        <v>1718</v>
      </c>
      <c r="M85" s="47" t="s">
        <v>1681</v>
      </c>
      <c r="V85" s="47" t="s">
        <v>1684</v>
      </c>
      <c r="AB85" s="47" t="s">
        <v>1687</v>
      </c>
      <c r="AH85" s="47" t="s">
        <v>1690</v>
      </c>
      <c r="AP85" s="47" t="s">
        <v>1693</v>
      </c>
      <c r="AV85" s="47" t="s">
        <v>1696</v>
      </c>
    </row>
    <row r="87" spans="4:96" x14ac:dyDescent="0.25">
      <c r="D87" s="56" t="s">
        <v>380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2"/>
      <c r="CE87" s="52"/>
      <c r="CF87" s="52"/>
      <c r="CG87" s="52"/>
      <c r="CH87" s="52"/>
      <c r="CI87" s="52"/>
      <c r="CJ87" s="52"/>
      <c r="CK87" s="52"/>
      <c r="CL87" s="52"/>
      <c r="CM87" s="52"/>
      <c r="CN87" s="52"/>
      <c r="CO87" s="52"/>
      <c r="CP87" s="52"/>
      <c r="CQ87" s="52"/>
      <c r="CR87" s="52"/>
    </row>
    <row r="88" spans="4:96" x14ac:dyDescent="0.25">
      <c r="D88" s="56" t="s">
        <v>350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2"/>
      <c r="CE88" s="52"/>
      <c r="CF88" s="52"/>
      <c r="CG88" s="52"/>
      <c r="CH88" s="52"/>
      <c r="CI88" s="52"/>
      <c r="CJ88" s="52"/>
      <c r="CK88" s="52"/>
      <c r="CL88" s="52"/>
      <c r="CM88" s="52"/>
      <c r="CN88" s="52"/>
      <c r="CO88" s="52"/>
      <c r="CP88" s="52"/>
      <c r="CQ88" s="52"/>
      <c r="CR88" s="52"/>
    </row>
    <row r="89" spans="4:96" x14ac:dyDescent="0.25">
      <c r="D89" s="57" t="str">
        <f>"select '"&amp;TRIM(D83)&amp;"' AgreementNumber, '"&amp;TRIM(M83)&amp;"' bChassisNumber, '"&amp;TRIM(V83)&amp;"' bEngineNumber, '"&amp;TRIM(SUBSTITUTE(AB83," ","")&amp;"' bPoliceNumber, '"&amp;TRIM(AH83)&amp;"' aChassisNumber, '"&amp;TRIM(AP83)&amp;"' aEngineNumber, '"&amp;TRIM(SUBSTITUTE(AV83," ",""))&amp;"' aPoliceNumber union all")</f>
        <v>select '0001140/4/01/09/2022' AgreementNumber, 'MHMFE71P1DK044056GS' bChassisNumber, '4D34TJ73152GS' bEngineNumber, 'B9104PCHGS' bPoliceNumber, 'PAEL7MYNB000225' aChassisNumber, '4N14UAL8305' aEngineNumber, 'B9264PCU' aPoliceNumber union all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3"/>
      <c r="CK89" s="53"/>
      <c r="CL89" s="53"/>
      <c r="CM89" s="53"/>
      <c r="CN89" s="53"/>
      <c r="CO89" s="53"/>
      <c r="CP89" s="53"/>
      <c r="CQ89" s="53"/>
      <c r="CR89" s="53"/>
    </row>
    <row r="90" spans="4:96" x14ac:dyDescent="0.25">
      <c r="D90" s="57" t="str">
        <f>"select '"&amp;TRIM(D84)&amp;"' AgreementNumber, '"&amp;TRIM(M84)&amp;"' bChassisNumber, '"&amp;TRIM(V84)&amp;"' bEngineNumber, '"&amp;TRIM(SUBSTITUTE(AB84," ","")&amp;"' bPoliceNumber, '"&amp;TRIM(AH84)&amp;"' aChassisNumber, '"&amp;TRIM(AP84)&amp;"' aEngineNumber, '"&amp;TRIM(SUBSTITUTE(AV84," ",""))&amp;"' aPoliceNumber union all")</f>
        <v>select '0001140/4/01/09/2022' AgreementNumber, 'MHCNHR55EEJ061228GS' bChassisNumber, 'M061228GS' bEngineNumber, 'L9975BWGS' bPoliceNumber, 'PAEL67MYNNB000228' aChassisNumber, '4N14UAL8308' aEngineNumber, 'B9256PCU' aPoliceNumber union all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53"/>
      <c r="CE90" s="53"/>
      <c r="CF90" s="53"/>
      <c r="CG90" s="53"/>
      <c r="CH90" s="53"/>
      <c r="CI90" s="53"/>
      <c r="CJ90" s="53"/>
      <c r="CK90" s="53"/>
      <c r="CL90" s="53"/>
      <c r="CM90" s="53"/>
      <c r="CN90" s="53"/>
      <c r="CO90" s="53"/>
      <c r="CP90" s="53"/>
      <c r="CQ90" s="53"/>
      <c r="CR90" s="53"/>
    </row>
    <row r="91" spans="4:96" x14ac:dyDescent="0.25">
      <c r="D91" s="57" t="str">
        <f>"select '"&amp;TRIM(D85)&amp;"' AgreementNumber, '"&amp;TRIM(M85)&amp;"' bChassisNumber, '"&amp;TRIM(V85)&amp;"' bEngineNumber, '"&amp;TRIM(SUBSTITUTE(AB85," ","")&amp;"' bPoliceNumber, '"&amp;TRIM(AH85)&amp;"' aChassisNumber, '"&amp;TRIM(AP85)&amp;"' aEngineNumber, '"&amp;TRIM(SUBSTITUTE(AV85," ",""))&amp;"' aPoliceNumber union all")</f>
        <v>select '0001140/4/01/09/2022' AgreementNumber, 'MHCNHR55EGJ071538GS' bChassisNumber, 'M071538GS' bEngineNumber, 'L9021COGS' bPoliceNumber, 'PAEL7MYNB000227' aChassisNumber, '4N14UAL8307' aEngineNumber, 'B9262PCU' aPoliceNumber union all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3"/>
      <c r="CK91" s="53"/>
      <c r="CL91" s="53"/>
      <c r="CM91" s="53"/>
      <c r="CN91" s="53"/>
      <c r="CO91" s="53"/>
      <c r="CP91" s="53"/>
      <c r="CQ91" s="53"/>
      <c r="CR91" s="53"/>
    </row>
    <row r="92" spans="4:96" x14ac:dyDescent="0.25">
      <c r="D92" s="56" t="s">
        <v>351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</row>
    <row r="93" spans="4:96" x14ac:dyDescent="0.25">
      <c r="D93" s="56" t="s">
        <v>367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</row>
    <row r="94" spans="4:96" x14ac:dyDescent="0.25">
      <c r="D94" s="57" t="s">
        <v>354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/>
      <c r="CN94" s="53"/>
      <c r="CO94" s="53"/>
      <c r="CP94" s="53"/>
      <c r="CQ94" s="53"/>
      <c r="CR94" s="53"/>
    </row>
    <row r="95" spans="4:96" x14ac:dyDescent="0.25">
      <c r="D95" s="57" t="s">
        <v>445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/>
      <c r="CO95" s="53"/>
      <c r="CP95" s="53"/>
      <c r="CQ95" s="53"/>
      <c r="CR95" s="53"/>
    </row>
    <row r="96" spans="4:96" x14ac:dyDescent="0.25">
      <c r="D96" s="57" t="s">
        <v>461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/>
      <c r="CP96" s="53"/>
      <c r="CQ96" s="53"/>
      <c r="CR96" s="53"/>
    </row>
    <row r="97" spans="4:96" x14ac:dyDescent="0.25">
      <c r="D97" s="57" t="s">
        <v>628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53"/>
      <c r="CE97" s="53"/>
      <c r="CF97" s="53"/>
      <c r="CG97" s="53"/>
      <c r="CH97" s="53"/>
      <c r="CI97" s="53"/>
      <c r="CJ97" s="53"/>
      <c r="CK97" s="53"/>
      <c r="CL97" s="53"/>
      <c r="CM97" s="53"/>
      <c r="CN97" s="53"/>
      <c r="CO97" s="53"/>
      <c r="CP97" s="53"/>
      <c r="CQ97" s="53"/>
      <c r="CR97" s="53"/>
    </row>
    <row r="98" spans="4:96" x14ac:dyDescent="0.25">
      <c r="D98" s="37" t="s">
        <v>455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/>
      <c r="CR98" s="53"/>
    </row>
    <row r="99" spans="4:96" x14ac:dyDescent="0.25">
      <c r="D99" s="37" t="s">
        <v>456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53"/>
      <c r="CJ99" s="53"/>
      <c r="CK99" s="53"/>
      <c r="CL99" s="53"/>
      <c r="CM99" s="53"/>
      <c r="CN99" s="53"/>
      <c r="CO99" s="53"/>
      <c r="CP99" s="53"/>
      <c r="CQ99" s="53"/>
      <c r="CR99" s="53"/>
    </row>
    <row r="100" spans="4:96" x14ac:dyDescent="0.25">
      <c r="D100" s="57" t="s">
        <v>353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/>
      <c r="CQ100" s="53"/>
      <c r="CR100" s="53"/>
    </row>
    <row r="101" spans="4:96" x14ac:dyDescent="0.25">
      <c r="D101" s="57" t="s">
        <v>452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334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37" t="s">
        <v>530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37" t="s">
        <v>483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37" t="s">
        <v>457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37" t="s">
        <v>523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37" t="s">
        <v>524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57" t="s">
        <v>257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329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7" t="s">
        <v>279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332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333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6" t="s">
        <v>368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</row>
    <row r="114" spans="4:96" x14ac:dyDescent="0.25">
      <c r="D114" s="56" t="s">
        <v>508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</row>
    <row r="115" spans="4:96" x14ac:dyDescent="0.25">
      <c r="D115" s="56" t="s">
        <v>509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</row>
    <row r="116" spans="4:96" x14ac:dyDescent="0.25">
      <c r="D116" s="56" t="s">
        <v>510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</row>
    <row r="117" spans="4:96" x14ac:dyDescent="0.25">
      <c r="D117" s="38" t="s">
        <v>534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</row>
    <row r="118" spans="4:96" x14ac:dyDescent="0.25">
      <c r="D118" s="38" t="s">
        <v>532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2"/>
      <c r="CE118" s="52"/>
      <c r="CF118" s="52"/>
      <c r="CG118" s="52"/>
      <c r="CH118" s="52"/>
      <c r="CI118" s="52"/>
      <c r="CJ118" s="52"/>
      <c r="CK118" s="52"/>
      <c r="CL118" s="52"/>
      <c r="CM118" s="52"/>
      <c r="CN118" s="52"/>
      <c r="CO118" s="52"/>
      <c r="CP118" s="52"/>
      <c r="CQ118" s="52"/>
      <c r="CR118" s="52"/>
    </row>
    <row r="119" spans="4:96" x14ac:dyDescent="0.25">
      <c r="D119" s="38" t="s">
        <v>866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2"/>
      <c r="CE119" s="52"/>
      <c r="CF119" s="52"/>
      <c r="CG119" s="52"/>
      <c r="CH119" s="52"/>
      <c r="CI119" s="52"/>
      <c r="CJ119" s="52"/>
      <c r="CK119" s="52"/>
      <c r="CL119" s="52"/>
      <c r="CM119" s="52"/>
      <c r="CN119" s="52"/>
      <c r="CO119" s="52"/>
      <c r="CP119" s="52"/>
      <c r="CQ119" s="52"/>
      <c r="CR119" s="52"/>
    </row>
    <row r="120" spans="4:96" x14ac:dyDescent="0.25">
      <c r="D120" s="38" t="s">
        <v>458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</row>
    <row r="121" spans="4:96" x14ac:dyDescent="0.25">
      <c r="D121" s="38" t="s">
        <v>867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</row>
    <row r="122" spans="4:96" x14ac:dyDescent="0.25">
      <c r="D122" s="38" t="s">
        <v>533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</row>
    <row r="124" spans="4:96" x14ac:dyDescent="0.25">
      <c r="D124" s="51" t="s">
        <v>309</v>
      </c>
      <c r="E124" s="51" t="s">
        <v>561</v>
      </c>
      <c r="F124" s="51" t="s">
        <v>562</v>
      </c>
      <c r="G124" s="51" t="s">
        <v>563</v>
      </c>
      <c r="H124" s="51" t="s">
        <v>564</v>
      </c>
      <c r="I124" s="51" t="s">
        <v>565</v>
      </c>
      <c r="J124" s="51" t="s">
        <v>566</v>
      </c>
      <c r="K124" s="51" t="s">
        <v>309</v>
      </c>
      <c r="L124" s="51" t="s">
        <v>567</v>
      </c>
      <c r="M124" s="51" t="s">
        <v>568</v>
      </c>
      <c r="N124" s="51" t="s">
        <v>569</v>
      </c>
      <c r="O124" s="51" t="s">
        <v>855</v>
      </c>
      <c r="P124" s="51" t="s">
        <v>570</v>
      </c>
      <c r="Q124" s="51" t="s">
        <v>571</v>
      </c>
      <c r="R124" s="51" t="s">
        <v>572</v>
      </c>
      <c r="S124" s="51" t="s">
        <v>316</v>
      </c>
      <c r="T124" s="51" t="s">
        <v>573</v>
      </c>
      <c r="U124" s="51">
        <v>1</v>
      </c>
    </row>
    <row r="125" spans="4:96" x14ac:dyDescent="0.25">
      <c r="D125" s="47" t="s">
        <v>1718</v>
      </c>
      <c r="E125" s="47" t="s">
        <v>1679</v>
      </c>
      <c r="F125" s="47" t="s">
        <v>1682</v>
      </c>
      <c r="G125" s="47" t="s">
        <v>1685</v>
      </c>
      <c r="H125" s="47" t="s">
        <v>1688</v>
      </c>
      <c r="I125" s="47" t="s">
        <v>1691</v>
      </c>
      <c r="J125" s="47" t="s">
        <v>1694</v>
      </c>
      <c r="K125" s="47" t="s">
        <v>1718</v>
      </c>
      <c r="L125" s="47">
        <v>18921</v>
      </c>
      <c r="M125" s="47" t="s">
        <v>1679</v>
      </c>
      <c r="N125" s="47" t="s">
        <v>1682</v>
      </c>
      <c r="O125" s="47" t="s">
        <v>1685</v>
      </c>
      <c r="P125" s="47">
        <v>17005</v>
      </c>
      <c r="Q125" s="47" t="s">
        <v>1679</v>
      </c>
      <c r="R125" s="47" t="s">
        <v>1682</v>
      </c>
      <c r="S125" s="47" t="s">
        <v>1685</v>
      </c>
      <c r="T125" s="47" t="s">
        <v>1685</v>
      </c>
      <c r="U125" s="47">
        <v>1</v>
      </c>
    </row>
    <row r="126" spans="4:96" x14ac:dyDescent="0.25">
      <c r="D126" s="47" t="s">
        <v>1718</v>
      </c>
      <c r="E126" s="47" t="s">
        <v>1680</v>
      </c>
      <c r="F126" s="47" t="s">
        <v>1683</v>
      </c>
      <c r="G126" s="47" t="s">
        <v>1686</v>
      </c>
      <c r="H126" s="47" t="s">
        <v>1689</v>
      </c>
      <c r="I126" s="47" t="s">
        <v>1692</v>
      </c>
      <c r="J126" s="47" t="s">
        <v>1695</v>
      </c>
      <c r="K126" s="47" t="s">
        <v>1718</v>
      </c>
      <c r="L126" s="47">
        <v>18923</v>
      </c>
      <c r="M126" s="47" t="s">
        <v>1680</v>
      </c>
      <c r="N126" s="47" t="s">
        <v>1683</v>
      </c>
      <c r="O126" s="47" t="s">
        <v>1686</v>
      </c>
      <c r="P126" s="47">
        <v>17007</v>
      </c>
      <c r="Q126" s="47" t="s">
        <v>1680</v>
      </c>
      <c r="R126" s="47" t="s">
        <v>1683</v>
      </c>
      <c r="S126" s="47" t="s">
        <v>1686</v>
      </c>
      <c r="T126" s="47" t="s">
        <v>1686</v>
      </c>
      <c r="U126" s="47">
        <v>1</v>
      </c>
    </row>
    <row r="127" spans="4:96" x14ac:dyDescent="0.25">
      <c r="D127" s="47" t="s">
        <v>1718</v>
      </c>
      <c r="E127" s="47" t="s">
        <v>1681</v>
      </c>
      <c r="F127" s="47" t="s">
        <v>1684</v>
      </c>
      <c r="G127" s="47" t="s">
        <v>1687</v>
      </c>
      <c r="H127" s="47" t="s">
        <v>1690</v>
      </c>
      <c r="I127" s="47" t="s">
        <v>1693</v>
      </c>
      <c r="J127" s="47" t="s">
        <v>1696</v>
      </c>
      <c r="K127" s="47" t="s">
        <v>1718</v>
      </c>
      <c r="L127" s="47">
        <v>18928</v>
      </c>
      <c r="M127" s="47" t="s">
        <v>1681</v>
      </c>
      <c r="N127" s="47" t="s">
        <v>1684</v>
      </c>
      <c r="O127" s="47" t="s">
        <v>1687</v>
      </c>
      <c r="P127" s="47">
        <v>17012</v>
      </c>
      <c r="Q127" s="47" t="s">
        <v>1681</v>
      </c>
      <c r="R127" s="47" t="s">
        <v>1684</v>
      </c>
      <c r="S127" s="47" t="s">
        <v>1687</v>
      </c>
      <c r="T127" s="47" t="s">
        <v>1687</v>
      </c>
      <c r="U127" s="47">
        <v>1</v>
      </c>
    </row>
    <row r="129" spans="4:73" x14ac:dyDescent="0.25">
      <c r="D129" s="57" t="s">
        <v>357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53"/>
      <c r="BM129" s="53"/>
      <c r="BN129" s="53"/>
      <c r="BO129" s="53"/>
      <c r="BP129" s="53"/>
      <c r="BQ129" s="53"/>
      <c r="BR129" s="53"/>
      <c r="BS129" s="53"/>
      <c r="BT129" s="53"/>
      <c r="BU129" s="53"/>
    </row>
    <row r="130" spans="4:73" x14ac:dyDescent="0.25">
      <c r="D130" s="57" t="s">
        <v>322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53"/>
      <c r="BM130" s="53"/>
      <c r="BN130" s="53"/>
      <c r="BO130" s="53"/>
      <c r="BP130" s="53"/>
      <c r="BQ130" s="53"/>
      <c r="BR130" s="53"/>
      <c r="BS130" s="53"/>
      <c r="BT130" s="53"/>
      <c r="BU130" s="53"/>
    </row>
    <row r="131" spans="4:73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  <c r="BD131" s="53"/>
      <c r="BE131" s="53"/>
      <c r="BF131" s="53"/>
      <c r="BG131" s="53"/>
      <c r="BH131" s="53"/>
      <c r="BI131" s="53"/>
      <c r="BJ131" s="53"/>
      <c r="BK131" s="53"/>
      <c r="BL131" s="53"/>
      <c r="BM131" s="53"/>
      <c r="BN131" s="53"/>
      <c r="BO131" s="53"/>
      <c r="BP131" s="53"/>
      <c r="BQ131" s="53"/>
      <c r="BR131" s="53"/>
      <c r="BS131" s="53"/>
      <c r="BT131" s="53"/>
      <c r="BU131" s="53"/>
    </row>
    <row r="132" spans="4:73" x14ac:dyDescent="0.25">
      <c r="D132" s="56" t="str">
        <f>"update Tb_OPL_Unit set ChassisNumber = '" &amp; TRIM(H125) &amp; "', EngineNumber = '" &amp; TRIM(I125) &amp; "', PoliceNumber = '" &amp; TRIM(SUBSTITUTE(J125, " ", "")) &amp; "', PoliceNumberAct = '" &amp; TRIM(SUBSTITUTE(J125, " ", "")) &amp; "' where IdTb_OPL_Unit = " &amp; P125 &amp; ";"</f>
        <v>update Tb_OPL_Unit set ChassisNumber = 'PAEL7MYNB000225', EngineNumber = '4N14UAL8305', PoliceNumber = 'B9264PCU', PoliceNumberAct = 'B9264PCU' where IdTb_OPL_Unit = 17005;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</row>
    <row r="133" spans="4:73" x14ac:dyDescent="0.25">
      <c r="D133" s="56" t="str">
        <f>"update Tb_OPL_Unit set ChassisNumber = '" &amp; TRIM(H126) &amp; "', EngineNumber = '" &amp; TRIM(I126) &amp; "', PoliceNumber = '" &amp; TRIM(SUBSTITUTE(J126, " ", "")) &amp; "', PoliceNumberAct = '" &amp; TRIM(SUBSTITUTE(J126, " ", "")) &amp; "' where IdTb_OPL_Unit = " &amp; P126 &amp; ";"</f>
        <v>update Tb_OPL_Unit set ChassisNumber = 'PAEL67MYNNB000228', EngineNumber = '4N14UAL8308', PoliceNumber = 'B9256PCU', PoliceNumberAct = 'B9256PCU' where IdTb_OPL_Unit = 17007;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</row>
    <row r="134" spans="4:73" x14ac:dyDescent="0.25">
      <c r="D134" s="56" t="str">
        <f>"update Tb_OPL_Unit set ChassisNumber = '" &amp; TRIM(H127) &amp; "', EngineNumber = '" &amp; TRIM(I127) &amp; "', PoliceNumber = '" &amp; TRIM(SUBSTITUTE(J127, " ", "")) &amp; "', PoliceNumberAct = '" &amp; TRIM(SUBSTITUTE(J127, " ", "")) &amp; "' where IdTb_OPL_Unit = " &amp; P127 &amp; ";"</f>
        <v>update Tb_OPL_Unit set ChassisNumber = 'PAEL7MYNB000227', EngineNumber = '4N14UAL8307', PoliceNumber = 'B9262PCU', PoliceNumberAct = 'B9262PCU' where IdTb_OPL_Unit = 17012;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</row>
    <row r="135" spans="4:73" x14ac:dyDescent="0.25">
      <c r="D135" s="57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53"/>
      <c r="BM135" s="53"/>
      <c r="BN135" s="53"/>
      <c r="BO135" s="53"/>
      <c r="BP135" s="53"/>
      <c r="BQ135" s="53"/>
      <c r="BR135" s="53"/>
      <c r="BS135" s="53"/>
      <c r="BT135" s="53"/>
      <c r="BU135" s="53"/>
    </row>
    <row r="136" spans="4:73" x14ac:dyDescent="0.25">
      <c r="D136" s="56" t="str">
        <f>"update OPLUObjectLease set Remarks = '" &amp; TRIM(H125) &amp; "', EngineNumber = '" &amp; TRIM(I125) &amp; "', IdentityPoliceNumber = '" &amp; TRIM(SUBSTITUTE(J125, " ", "")) &amp; "' where IdUObjLease = " &amp; L125 &amp; ";"</f>
        <v>update OPLUObjectLease set Remarks = 'PAEL7MYNB000225', EngineNumber = '4N14UAL8305', IdentityPoliceNumber = 'B9264PCU' where IdUObjLease = 18921;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</row>
    <row r="137" spans="4:73" x14ac:dyDescent="0.25">
      <c r="D137" s="56" t="str">
        <f>"update OPLUObjectLease set Remarks = '" &amp; TRIM(H126) &amp; "', EngineNumber = '" &amp; TRIM(I126) &amp; "', IdentityPoliceNumber = '" &amp; TRIM(SUBSTITUTE(J126, " ", "")) &amp; "' where IdUObjLease = " &amp; L126 &amp; ";"</f>
        <v>update OPLUObjectLease set Remarks = 'PAEL67MYNNB000228', EngineNumber = '4N14UAL8308', IdentityPoliceNumber = 'B9256PCU' where IdUObjLease = 18923;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</row>
    <row r="138" spans="4:73" x14ac:dyDescent="0.25">
      <c r="D138" s="56" t="str">
        <f>"update OPLUObjectLease set Remarks = '" &amp; TRIM(H127) &amp; "', EngineNumber = '" &amp; TRIM(I127) &amp; "', IdentityPoliceNumber = '" &amp; TRIM(SUBSTITUTE(J127, " ", "")) &amp; "' where IdUObjLease = " &amp; L127 &amp; ";"</f>
        <v>update OPLUObjectLease set Remarks = 'PAEL7MYNB000227', EngineNumber = '4N14UAL8307', IdentityPoliceNumber = 'B9262PCU' where IdUObjLease = 18928;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</row>
    <row r="139" spans="4:73" x14ac:dyDescent="0.25">
      <c r="D139" s="57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  <c r="BD139" s="53"/>
      <c r="BE139" s="53"/>
      <c r="BF139" s="53"/>
      <c r="BG139" s="53"/>
      <c r="BH139" s="53"/>
      <c r="BI139" s="53"/>
      <c r="BJ139" s="53"/>
      <c r="BK139" s="53"/>
      <c r="BL139" s="53"/>
      <c r="BM139" s="53"/>
      <c r="BN139" s="53"/>
      <c r="BO139" s="53"/>
      <c r="BP139" s="53"/>
      <c r="BQ139" s="53"/>
      <c r="BR139" s="53"/>
      <c r="BS139" s="53"/>
      <c r="BT139" s="53"/>
      <c r="BU139" s="53"/>
    </row>
    <row r="140" spans="4:73" x14ac:dyDescent="0.25">
      <c r="D140" s="57" t="s">
        <v>263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</row>
    <row r="141" spans="4:73" x14ac:dyDescent="0.25">
      <c r="D141" s="57" t="s">
        <v>264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</row>
    <row r="142" spans="4:73" x14ac:dyDescent="0.25">
      <c r="D142" s="57" t="s">
        <v>358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</row>
    <row r="144" spans="4:73" x14ac:dyDescent="0.25">
      <c r="D144" s="47" t="s">
        <v>1719</v>
      </c>
    </row>
    <row r="172" spans="4:4" x14ac:dyDescent="0.25">
      <c r="D172" s="51" t="s">
        <v>2261</v>
      </c>
    </row>
    <row r="174" spans="4:4" x14ac:dyDescent="0.25">
      <c r="D174" s="47" t="s">
        <v>1719</v>
      </c>
    </row>
    <row r="208" spans="2:4" x14ac:dyDescent="0.25">
      <c r="B208" s="50">
        <v>0</v>
      </c>
      <c r="D208" s="51" t="s">
        <v>1676</v>
      </c>
    </row>
    <row r="209" spans="4:4" x14ac:dyDescent="0.25">
      <c r="D209" s="59" t="s">
        <v>304</v>
      </c>
    </row>
    <row r="211" spans="4:4" x14ac:dyDescent="0.25">
      <c r="D211" s="47" t="s">
        <v>36</v>
      </c>
    </row>
    <row r="212" spans="4:4" x14ac:dyDescent="0.25">
      <c r="D212" s="82" t="s">
        <v>1678</v>
      </c>
    </row>
    <row r="214" spans="4:4" x14ac:dyDescent="0.25">
      <c r="D214" s="47" t="s">
        <v>1654</v>
      </c>
    </row>
    <row r="235" spans="4:96" x14ac:dyDescent="0.25">
      <c r="M235" s="47" t="s">
        <v>274</v>
      </c>
      <c r="AH235" s="47" t="s">
        <v>275</v>
      </c>
    </row>
    <row r="236" spans="4:96" x14ac:dyDescent="0.25">
      <c r="D236" s="51" t="s">
        <v>309</v>
      </c>
      <c r="M236" s="51" t="s">
        <v>495</v>
      </c>
      <c r="V236" s="51" t="s">
        <v>496</v>
      </c>
      <c r="AB236" s="51" t="s">
        <v>316</v>
      </c>
      <c r="AH236" s="51" t="s">
        <v>495</v>
      </c>
      <c r="AP236" s="51" t="s">
        <v>496</v>
      </c>
      <c r="AV236" s="51" t="s">
        <v>316</v>
      </c>
    </row>
    <row r="237" spans="4:96" x14ac:dyDescent="0.25">
      <c r="D237" s="47" t="s">
        <v>1720</v>
      </c>
      <c r="M237" s="47" t="s">
        <v>1721</v>
      </c>
      <c r="V237" s="47" t="s">
        <v>1722</v>
      </c>
      <c r="AH237" s="47" t="s">
        <v>1723</v>
      </c>
      <c r="AP237" s="47" t="s">
        <v>1724</v>
      </c>
    </row>
    <row r="239" spans="4:96" x14ac:dyDescent="0.25">
      <c r="D239" s="56" t="s">
        <v>380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2"/>
      <c r="BR239" s="52"/>
      <c r="BS239" s="52"/>
      <c r="BT239" s="52"/>
      <c r="BU239" s="52"/>
      <c r="BV239" s="52"/>
      <c r="BW239" s="52"/>
      <c r="BX239" s="52"/>
      <c r="BY239" s="52"/>
      <c r="BZ239" s="52"/>
      <c r="CA239" s="52"/>
      <c r="CB239" s="52"/>
      <c r="CC239" s="52"/>
      <c r="CD239" s="52"/>
      <c r="CE239" s="52"/>
      <c r="CF239" s="52"/>
      <c r="CG239" s="52"/>
      <c r="CH239" s="52"/>
      <c r="CI239" s="52"/>
      <c r="CJ239" s="52"/>
      <c r="CK239" s="52"/>
      <c r="CL239" s="52"/>
      <c r="CM239" s="52"/>
      <c r="CN239" s="52"/>
      <c r="CO239" s="52"/>
      <c r="CP239" s="52"/>
      <c r="CQ239" s="52"/>
      <c r="CR239" s="52"/>
    </row>
    <row r="240" spans="4:96" x14ac:dyDescent="0.25">
      <c r="D240" s="56" t="s">
        <v>350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2"/>
      <c r="BR240" s="52"/>
      <c r="BS240" s="52"/>
      <c r="BT240" s="52"/>
      <c r="BU240" s="52"/>
      <c r="BV240" s="52"/>
      <c r="BW240" s="52"/>
      <c r="BX240" s="52"/>
      <c r="BY240" s="52"/>
      <c r="BZ240" s="52"/>
      <c r="CA240" s="52"/>
      <c r="CB240" s="52"/>
      <c r="CC240" s="52"/>
      <c r="CD240" s="52"/>
      <c r="CE240" s="52"/>
      <c r="CF240" s="52"/>
      <c r="CG240" s="52"/>
      <c r="CH240" s="52"/>
      <c r="CI240" s="52"/>
      <c r="CJ240" s="52"/>
      <c r="CK240" s="52"/>
      <c r="CL240" s="52"/>
      <c r="CM240" s="52"/>
      <c r="CN240" s="52"/>
      <c r="CO240" s="52"/>
      <c r="CP240" s="52"/>
      <c r="CQ240" s="52"/>
      <c r="CR240" s="52"/>
    </row>
    <row r="241" spans="4:96" x14ac:dyDescent="0.25">
      <c r="D241" s="57" t="str">
        <f>"select '"&amp;TRIM(D237)&amp;"' AgreementNumber, '"&amp;TRIM(M237)&amp;"' bChassisNumber, '"&amp;TRIM(V237)&amp;"' bEngineNumber, '"&amp;TRIM(AH237)&amp;"' aChassisNumber, '"&amp;TRIM(AP237)&amp;"' aEngineNumber union all"</f>
        <v>select '0000140/4/04/04/2022' AgreementNumber, 'MMBJJKL10NH044409' bChassisNumber, 'N15UJD1092' bEngineNumber, 'MMBJJKL10MH044409' aChassisNumber, '4N15UJD1092' aEngineNumber union all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  <c r="CN241" s="53"/>
      <c r="CO241" s="53"/>
      <c r="CP241" s="53"/>
      <c r="CQ241" s="53"/>
      <c r="CR241" s="53"/>
    </row>
    <row r="242" spans="4:96" x14ac:dyDescent="0.25">
      <c r="D242" s="56" t="s">
        <v>351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2"/>
      <c r="BR242" s="52"/>
      <c r="BS242" s="52"/>
      <c r="BT242" s="52"/>
      <c r="BU242" s="52"/>
      <c r="BV242" s="52"/>
      <c r="BW242" s="52"/>
      <c r="BX242" s="52"/>
      <c r="BY242" s="52"/>
      <c r="BZ242" s="52"/>
      <c r="CA242" s="52"/>
      <c r="CB242" s="52"/>
      <c r="CC242" s="52"/>
      <c r="CD242" s="52"/>
      <c r="CE242" s="52"/>
      <c r="CF242" s="52"/>
      <c r="CG242" s="52"/>
      <c r="CH242" s="52"/>
      <c r="CI242" s="52"/>
      <c r="CJ242" s="52"/>
      <c r="CK242" s="52"/>
      <c r="CL242" s="52"/>
      <c r="CM242" s="52"/>
      <c r="CN242" s="52"/>
      <c r="CO242" s="52"/>
      <c r="CP242" s="52"/>
      <c r="CQ242" s="52"/>
      <c r="CR242" s="52"/>
    </row>
    <row r="243" spans="4:96" x14ac:dyDescent="0.25">
      <c r="D243" s="56" t="s">
        <v>367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  <c r="CA243" s="52"/>
      <c r="CB243" s="52"/>
      <c r="CC243" s="52"/>
      <c r="CD243" s="52"/>
      <c r="CE243" s="52"/>
      <c r="CF243" s="52"/>
      <c r="CG243" s="52"/>
      <c r="CH243" s="52"/>
      <c r="CI243" s="52"/>
      <c r="CJ243" s="52"/>
      <c r="CK243" s="52"/>
      <c r="CL243" s="52"/>
      <c r="CM243" s="52"/>
      <c r="CN243" s="52"/>
      <c r="CO243" s="52"/>
      <c r="CP243" s="52"/>
      <c r="CQ243" s="52"/>
      <c r="CR243" s="52"/>
    </row>
    <row r="244" spans="4:96" x14ac:dyDescent="0.25">
      <c r="D244" s="57" t="s">
        <v>354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  <c r="CN244" s="53"/>
      <c r="CO244" s="53"/>
      <c r="CP244" s="53"/>
      <c r="CQ244" s="53"/>
      <c r="CR244" s="53"/>
    </row>
    <row r="245" spans="4:96" x14ac:dyDescent="0.25">
      <c r="D245" s="57" t="s">
        <v>445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  <c r="CC245" s="53"/>
      <c r="CD245" s="53"/>
      <c r="CE245" s="53"/>
      <c r="CF245" s="53"/>
      <c r="CG245" s="53"/>
      <c r="CH245" s="53"/>
      <c r="CI245" s="53"/>
      <c r="CJ245" s="53"/>
      <c r="CK245" s="53"/>
      <c r="CL245" s="53"/>
      <c r="CM245" s="53"/>
      <c r="CN245" s="53"/>
      <c r="CO245" s="53"/>
      <c r="CP245" s="53"/>
      <c r="CQ245" s="53"/>
      <c r="CR245" s="53"/>
    </row>
    <row r="246" spans="4:96" x14ac:dyDescent="0.25">
      <c r="D246" s="57" t="s">
        <v>461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  <c r="CN246" s="53"/>
      <c r="CO246" s="53"/>
      <c r="CP246" s="53"/>
      <c r="CQ246" s="53"/>
      <c r="CR246" s="53"/>
    </row>
    <row r="247" spans="4:96" x14ac:dyDescent="0.25">
      <c r="D247" s="57" t="s">
        <v>628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  <c r="CN247" s="53"/>
      <c r="CO247" s="53"/>
      <c r="CP247" s="53"/>
      <c r="CQ247" s="53"/>
      <c r="CR247" s="53"/>
    </row>
    <row r="248" spans="4:96" x14ac:dyDescent="0.25">
      <c r="D248" s="37" t="s">
        <v>455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53"/>
      <c r="CE248" s="53"/>
      <c r="CF248" s="53"/>
      <c r="CG248" s="53"/>
      <c r="CH248" s="53"/>
      <c r="CI248" s="53"/>
      <c r="CJ248" s="53"/>
      <c r="CK248" s="53"/>
      <c r="CL248" s="53"/>
      <c r="CM248" s="53"/>
      <c r="CN248" s="53"/>
      <c r="CO248" s="53"/>
      <c r="CP248" s="53"/>
      <c r="CQ248" s="53"/>
      <c r="CR248" s="53"/>
    </row>
    <row r="249" spans="4:96" x14ac:dyDescent="0.25">
      <c r="D249" s="37" t="s">
        <v>456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  <c r="CC249" s="53"/>
      <c r="CD249" s="53"/>
      <c r="CE249" s="53"/>
      <c r="CF249" s="53"/>
      <c r="CG249" s="53"/>
      <c r="CH249" s="53"/>
      <c r="CI249" s="53"/>
      <c r="CJ249" s="53"/>
      <c r="CK249" s="53"/>
      <c r="CL249" s="53"/>
      <c r="CM249" s="53"/>
      <c r="CN249" s="53"/>
      <c r="CO249" s="53"/>
      <c r="CP249" s="53"/>
      <c r="CQ249" s="53"/>
      <c r="CR249" s="53"/>
    </row>
    <row r="250" spans="4:96" x14ac:dyDescent="0.25">
      <c r="D250" s="57" t="s">
        <v>353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53"/>
      <c r="CE250" s="53"/>
      <c r="CF250" s="53"/>
      <c r="CG250" s="53"/>
      <c r="CH250" s="53"/>
      <c r="CI250" s="53"/>
      <c r="CJ250" s="53"/>
      <c r="CK250" s="53"/>
      <c r="CL250" s="53"/>
      <c r="CM250" s="53"/>
      <c r="CN250" s="53"/>
      <c r="CO250" s="53"/>
      <c r="CP250" s="53"/>
      <c r="CQ250" s="53"/>
      <c r="CR250" s="53"/>
    </row>
    <row r="251" spans="4:96" x14ac:dyDescent="0.25">
      <c r="D251" s="57" t="s">
        <v>452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  <c r="CC251" s="53"/>
      <c r="CD251" s="53"/>
      <c r="CE251" s="53"/>
      <c r="CF251" s="53"/>
      <c r="CG251" s="53"/>
      <c r="CH251" s="53"/>
      <c r="CI251" s="53"/>
      <c r="CJ251" s="53"/>
      <c r="CK251" s="53"/>
      <c r="CL251" s="53"/>
      <c r="CM251" s="53"/>
      <c r="CN251" s="53"/>
      <c r="CO251" s="53"/>
      <c r="CP251" s="53"/>
      <c r="CQ251" s="53"/>
      <c r="CR251" s="53"/>
    </row>
    <row r="252" spans="4:96" x14ac:dyDescent="0.25">
      <c r="D252" s="57" t="s">
        <v>334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  <c r="CN252" s="53"/>
      <c r="CO252" s="53"/>
      <c r="CP252" s="53"/>
      <c r="CQ252" s="53"/>
      <c r="CR252" s="53"/>
    </row>
    <row r="253" spans="4:96" x14ac:dyDescent="0.25">
      <c r="D253" s="37" t="s">
        <v>530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  <c r="CN253" s="53"/>
      <c r="CO253" s="53"/>
      <c r="CP253" s="53"/>
      <c r="CQ253" s="53"/>
      <c r="CR253" s="53"/>
    </row>
    <row r="254" spans="4:96" x14ac:dyDescent="0.25">
      <c r="D254" s="37" t="s">
        <v>483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  <c r="CC254" s="53"/>
      <c r="CD254" s="53"/>
      <c r="CE254" s="53"/>
      <c r="CF254" s="53"/>
      <c r="CG254" s="53"/>
      <c r="CH254" s="53"/>
      <c r="CI254" s="53"/>
      <c r="CJ254" s="53"/>
      <c r="CK254" s="53"/>
      <c r="CL254" s="53"/>
      <c r="CM254" s="53"/>
      <c r="CN254" s="53"/>
      <c r="CO254" s="53"/>
      <c r="CP254" s="53"/>
      <c r="CQ254" s="53"/>
      <c r="CR254" s="53"/>
    </row>
    <row r="255" spans="4:96" x14ac:dyDescent="0.25">
      <c r="D255" s="37" t="s">
        <v>457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  <c r="CN255" s="53"/>
      <c r="CO255" s="53"/>
      <c r="CP255" s="53"/>
      <c r="CQ255" s="53"/>
      <c r="CR255" s="53"/>
    </row>
    <row r="256" spans="4:96" x14ac:dyDescent="0.25">
      <c r="D256" s="37" t="s">
        <v>523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  <c r="CP256" s="53"/>
      <c r="CQ256" s="53"/>
      <c r="CR256" s="53"/>
    </row>
    <row r="257" spans="4:96" x14ac:dyDescent="0.25">
      <c r="D257" s="37" t="s">
        <v>524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  <c r="CN257" s="53"/>
      <c r="CO257" s="53"/>
      <c r="CP257" s="53"/>
      <c r="CQ257" s="53"/>
      <c r="CR257" s="53"/>
    </row>
    <row r="258" spans="4:96" x14ac:dyDescent="0.25">
      <c r="D258" s="57" t="s">
        <v>257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  <c r="CN258" s="53"/>
      <c r="CO258" s="53"/>
      <c r="CP258" s="53"/>
      <c r="CQ258" s="53"/>
      <c r="CR258" s="53"/>
    </row>
    <row r="259" spans="4:96" x14ac:dyDescent="0.25">
      <c r="D259" s="57" t="s">
        <v>329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  <c r="CN259" s="53"/>
      <c r="CO259" s="53"/>
      <c r="CP259" s="53"/>
      <c r="CQ259" s="53"/>
      <c r="CR259" s="53"/>
    </row>
    <row r="260" spans="4:96" x14ac:dyDescent="0.25">
      <c r="D260" s="57" t="s">
        <v>279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3"/>
      <c r="BR260" s="53"/>
      <c r="BS260" s="53"/>
      <c r="BT260" s="53"/>
      <c r="BU260" s="53"/>
      <c r="BV260" s="53"/>
      <c r="BW260" s="53"/>
      <c r="BX260" s="53"/>
      <c r="BY260" s="53"/>
      <c r="BZ260" s="53"/>
      <c r="CA260" s="53"/>
      <c r="CB260" s="53"/>
      <c r="CC260" s="53"/>
      <c r="CD260" s="53"/>
      <c r="CE260" s="53"/>
      <c r="CF260" s="53"/>
      <c r="CG260" s="53"/>
      <c r="CH260" s="53"/>
      <c r="CI260" s="53"/>
      <c r="CJ260" s="53"/>
      <c r="CK260" s="53"/>
      <c r="CL260" s="53"/>
      <c r="CM260" s="53"/>
      <c r="CN260" s="53"/>
      <c r="CO260" s="53"/>
      <c r="CP260" s="53"/>
      <c r="CQ260" s="53"/>
      <c r="CR260" s="53"/>
    </row>
    <row r="261" spans="4:96" x14ac:dyDescent="0.25">
      <c r="D261" s="57" t="s">
        <v>332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H261" s="53"/>
      <c r="BI261" s="53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  <c r="CN261" s="53"/>
      <c r="CO261" s="53"/>
      <c r="CP261" s="53"/>
      <c r="CQ261" s="53"/>
      <c r="CR261" s="53"/>
    </row>
    <row r="262" spans="4:96" x14ac:dyDescent="0.25">
      <c r="D262" s="57" t="s">
        <v>333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  <c r="BT262" s="53"/>
      <c r="BU262" s="53"/>
      <c r="BV262" s="53"/>
      <c r="BW262" s="53"/>
      <c r="BX262" s="53"/>
      <c r="BY262" s="53"/>
      <c r="BZ262" s="53"/>
      <c r="CA262" s="53"/>
      <c r="CB262" s="53"/>
      <c r="CC262" s="53"/>
      <c r="CD262" s="53"/>
      <c r="CE262" s="53"/>
      <c r="CF262" s="53"/>
      <c r="CG262" s="53"/>
      <c r="CH262" s="53"/>
      <c r="CI262" s="53"/>
      <c r="CJ262" s="53"/>
      <c r="CK262" s="53"/>
      <c r="CL262" s="53"/>
      <c r="CM262" s="53"/>
      <c r="CN262" s="53"/>
      <c r="CO262" s="53"/>
      <c r="CP262" s="53"/>
      <c r="CQ262" s="53"/>
      <c r="CR262" s="53"/>
    </row>
    <row r="263" spans="4:96" x14ac:dyDescent="0.25">
      <c r="D263" s="56" t="s">
        <v>368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  <c r="BW263" s="52"/>
      <c r="BX263" s="52"/>
      <c r="BY263" s="52"/>
      <c r="BZ263" s="52"/>
      <c r="CA263" s="52"/>
      <c r="CB263" s="52"/>
      <c r="CC263" s="52"/>
      <c r="CD263" s="52"/>
      <c r="CE263" s="52"/>
      <c r="CF263" s="52"/>
      <c r="CG263" s="52"/>
      <c r="CH263" s="52"/>
      <c r="CI263" s="52"/>
      <c r="CJ263" s="52"/>
      <c r="CK263" s="52"/>
      <c r="CL263" s="52"/>
      <c r="CM263" s="52"/>
      <c r="CN263" s="52"/>
      <c r="CO263" s="52"/>
      <c r="CP263" s="52"/>
      <c r="CQ263" s="52"/>
      <c r="CR263" s="52"/>
    </row>
    <row r="264" spans="4:96" x14ac:dyDescent="0.25">
      <c r="D264" s="56" t="s">
        <v>508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  <c r="BW264" s="52"/>
      <c r="BX264" s="52"/>
      <c r="BY264" s="52"/>
      <c r="BZ264" s="52"/>
      <c r="CA264" s="52"/>
      <c r="CB264" s="52"/>
      <c r="CC264" s="52"/>
      <c r="CD264" s="52"/>
      <c r="CE264" s="52"/>
      <c r="CF264" s="52"/>
      <c r="CG264" s="52"/>
      <c r="CH264" s="52"/>
      <c r="CI264" s="52"/>
      <c r="CJ264" s="52"/>
      <c r="CK264" s="52"/>
      <c r="CL264" s="52"/>
      <c r="CM264" s="52"/>
      <c r="CN264" s="52"/>
      <c r="CO264" s="52"/>
      <c r="CP264" s="52"/>
      <c r="CQ264" s="52"/>
      <c r="CR264" s="52"/>
    </row>
    <row r="265" spans="4:96" x14ac:dyDescent="0.25">
      <c r="D265" s="56" t="s">
        <v>509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  <c r="BW265" s="52"/>
      <c r="BX265" s="52"/>
      <c r="BY265" s="52"/>
      <c r="BZ265" s="52"/>
      <c r="CA265" s="52"/>
      <c r="CB265" s="52"/>
      <c r="CC265" s="52"/>
      <c r="CD265" s="52"/>
      <c r="CE265" s="52"/>
      <c r="CF265" s="52"/>
      <c r="CG265" s="52"/>
      <c r="CH265" s="52"/>
      <c r="CI265" s="52"/>
      <c r="CJ265" s="52"/>
      <c r="CK265" s="52"/>
      <c r="CL265" s="52"/>
      <c r="CM265" s="52"/>
      <c r="CN265" s="52"/>
      <c r="CO265" s="52"/>
      <c r="CP265" s="52"/>
      <c r="CQ265" s="52"/>
      <c r="CR265" s="52"/>
    </row>
    <row r="266" spans="4:96" x14ac:dyDescent="0.25">
      <c r="D266" s="56" t="s">
        <v>510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  <c r="BW266" s="52"/>
      <c r="BX266" s="52"/>
      <c r="BY266" s="52"/>
      <c r="BZ266" s="52"/>
      <c r="CA266" s="52"/>
      <c r="CB266" s="52"/>
      <c r="CC266" s="52"/>
      <c r="CD266" s="52"/>
      <c r="CE266" s="52"/>
      <c r="CF266" s="52"/>
      <c r="CG266" s="52"/>
      <c r="CH266" s="52"/>
      <c r="CI266" s="52"/>
      <c r="CJ266" s="52"/>
      <c r="CK266" s="52"/>
      <c r="CL266" s="52"/>
      <c r="CM266" s="52"/>
      <c r="CN266" s="52"/>
      <c r="CO266" s="52"/>
      <c r="CP266" s="52"/>
      <c r="CQ266" s="52"/>
      <c r="CR266" s="52"/>
    </row>
    <row r="267" spans="4:96" x14ac:dyDescent="0.25">
      <c r="D267" s="38" t="s">
        <v>534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  <c r="BW267" s="52"/>
      <c r="BX267" s="52"/>
      <c r="BY267" s="52"/>
      <c r="BZ267" s="52"/>
      <c r="CA267" s="52"/>
      <c r="CB267" s="52"/>
      <c r="CC267" s="52"/>
      <c r="CD267" s="52"/>
      <c r="CE267" s="52"/>
      <c r="CF267" s="52"/>
      <c r="CG267" s="52"/>
      <c r="CH267" s="52"/>
      <c r="CI267" s="52"/>
      <c r="CJ267" s="52"/>
      <c r="CK267" s="52"/>
      <c r="CL267" s="52"/>
      <c r="CM267" s="52"/>
      <c r="CN267" s="52"/>
      <c r="CO267" s="52"/>
      <c r="CP267" s="52"/>
      <c r="CQ267" s="52"/>
      <c r="CR267" s="52"/>
    </row>
    <row r="268" spans="4:96" x14ac:dyDescent="0.25">
      <c r="D268" s="38" t="s">
        <v>532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  <c r="CC268" s="52"/>
      <c r="CD268" s="52"/>
      <c r="CE268" s="52"/>
      <c r="CF268" s="52"/>
      <c r="CG268" s="52"/>
      <c r="CH268" s="52"/>
      <c r="CI268" s="52"/>
      <c r="CJ268" s="52"/>
      <c r="CK268" s="52"/>
      <c r="CL268" s="52"/>
      <c r="CM268" s="52"/>
      <c r="CN268" s="52"/>
      <c r="CO268" s="52"/>
      <c r="CP268" s="52"/>
      <c r="CQ268" s="52"/>
      <c r="CR268" s="52"/>
    </row>
    <row r="269" spans="4:96" x14ac:dyDescent="0.25">
      <c r="D269" s="38" t="s">
        <v>866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  <c r="BW269" s="52"/>
      <c r="BX269" s="52"/>
      <c r="BY269" s="52"/>
      <c r="BZ269" s="52"/>
      <c r="CA269" s="52"/>
      <c r="CB269" s="52"/>
      <c r="CC269" s="52"/>
      <c r="CD269" s="52"/>
      <c r="CE269" s="52"/>
      <c r="CF269" s="52"/>
      <c r="CG269" s="52"/>
      <c r="CH269" s="52"/>
      <c r="CI269" s="52"/>
      <c r="CJ269" s="52"/>
      <c r="CK269" s="52"/>
      <c r="CL269" s="52"/>
      <c r="CM269" s="52"/>
      <c r="CN269" s="52"/>
      <c r="CO269" s="52"/>
      <c r="CP269" s="52"/>
      <c r="CQ269" s="52"/>
      <c r="CR269" s="52"/>
    </row>
    <row r="270" spans="4:96" x14ac:dyDescent="0.25">
      <c r="D270" s="38" t="s">
        <v>458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  <c r="BW270" s="52"/>
      <c r="BX270" s="52"/>
      <c r="BY270" s="52"/>
      <c r="BZ270" s="52"/>
      <c r="CA270" s="52"/>
      <c r="CB270" s="52"/>
      <c r="CC270" s="52"/>
      <c r="CD270" s="52"/>
      <c r="CE270" s="52"/>
      <c r="CF270" s="52"/>
      <c r="CG270" s="52"/>
      <c r="CH270" s="52"/>
      <c r="CI270" s="52"/>
      <c r="CJ270" s="52"/>
      <c r="CK270" s="52"/>
      <c r="CL270" s="52"/>
      <c r="CM270" s="52"/>
      <c r="CN270" s="52"/>
      <c r="CO270" s="52"/>
      <c r="CP270" s="52"/>
      <c r="CQ270" s="52"/>
      <c r="CR270" s="52"/>
    </row>
    <row r="271" spans="4:96" x14ac:dyDescent="0.25">
      <c r="D271" s="38" t="s">
        <v>867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  <c r="BW271" s="52"/>
      <c r="BX271" s="52"/>
      <c r="BY271" s="52"/>
      <c r="BZ271" s="52"/>
      <c r="CA271" s="52"/>
      <c r="CB271" s="52"/>
      <c r="CC271" s="52"/>
      <c r="CD271" s="52"/>
      <c r="CE271" s="52"/>
      <c r="CF271" s="52"/>
      <c r="CG271" s="52"/>
      <c r="CH271" s="52"/>
      <c r="CI271" s="52"/>
      <c r="CJ271" s="52"/>
      <c r="CK271" s="52"/>
      <c r="CL271" s="52"/>
      <c r="CM271" s="52"/>
      <c r="CN271" s="52"/>
      <c r="CO271" s="52"/>
      <c r="CP271" s="52"/>
      <c r="CQ271" s="52"/>
      <c r="CR271" s="52"/>
    </row>
    <row r="272" spans="4:96" x14ac:dyDescent="0.25">
      <c r="D272" s="38" t="s">
        <v>533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  <c r="BW272" s="52"/>
      <c r="BX272" s="52"/>
      <c r="BY272" s="52"/>
      <c r="BZ272" s="52"/>
      <c r="CA272" s="52"/>
      <c r="CB272" s="52"/>
      <c r="CC272" s="52"/>
      <c r="CD272" s="52"/>
      <c r="CE272" s="52"/>
      <c r="CF272" s="52"/>
      <c r="CG272" s="52"/>
      <c r="CH272" s="52"/>
      <c r="CI272" s="52"/>
      <c r="CJ272" s="52"/>
      <c r="CK272" s="52"/>
      <c r="CL272" s="52"/>
      <c r="CM272" s="52"/>
      <c r="CN272" s="52"/>
      <c r="CO272" s="52"/>
      <c r="CP272" s="52"/>
      <c r="CQ272" s="52"/>
      <c r="CR272" s="52"/>
    </row>
    <row r="274" spans="4:73" x14ac:dyDescent="0.25">
      <c r="D274" s="51" t="s">
        <v>309</v>
      </c>
      <c r="E274" s="51" t="s">
        <v>561</v>
      </c>
      <c r="F274" s="51" t="s">
        <v>562</v>
      </c>
      <c r="G274" s="51" t="s">
        <v>564</v>
      </c>
      <c r="H274" s="51" t="s">
        <v>565</v>
      </c>
      <c r="I274" s="51" t="s">
        <v>309</v>
      </c>
      <c r="J274" s="51" t="s">
        <v>567</v>
      </c>
      <c r="K274" s="51" t="s">
        <v>568</v>
      </c>
      <c r="L274" s="51" t="s">
        <v>569</v>
      </c>
      <c r="M274" s="51" t="s">
        <v>855</v>
      </c>
      <c r="N274" s="51" t="s">
        <v>570</v>
      </c>
      <c r="O274" s="51" t="s">
        <v>571</v>
      </c>
      <c r="P274" s="51" t="s">
        <v>572</v>
      </c>
      <c r="Q274" s="51" t="s">
        <v>316</v>
      </c>
      <c r="R274" s="51" t="s">
        <v>573</v>
      </c>
      <c r="S274" s="51">
        <v>1</v>
      </c>
    </row>
    <row r="275" spans="4:73" x14ac:dyDescent="0.25">
      <c r="D275" s="47" t="s">
        <v>1720</v>
      </c>
      <c r="E275" s="47" t="s">
        <v>1721</v>
      </c>
      <c r="F275" s="47" t="s">
        <v>1722</v>
      </c>
      <c r="G275" s="47" t="s">
        <v>1723</v>
      </c>
      <c r="H275" s="47" t="s">
        <v>1724</v>
      </c>
      <c r="I275" s="47" t="s">
        <v>1720</v>
      </c>
      <c r="J275" s="47">
        <v>16507</v>
      </c>
      <c r="K275" s="47" t="s">
        <v>1721</v>
      </c>
      <c r="L275" s="47" t="s">
        <v>1722</v>
      </c>
      <c r="M275" s="47" t="s">
        <v>1725</v>
      </c>
      <c r="N275" s="47">
        <v>14592</v>
      </c>
      <c r="O275" s="47" t="s">
        <v>1721</v>
      </c>
      <c r="P275" s="47" t="s">
        <v>1722</v>
      </c>
      <c r="Q275" s="47" t="s">
        <v>1725</v>
      </c>
      <c r="R275" s="47" t="s">
        <v>1725</v>
      </c>
      <c r="S275" s="47">
        <v>1</v>
      </c>
    </row>
    <row r="277" spans="4:73" x14ac:dyDescent="0.25">
      <c r="D277" s="57" t="s">
        <v>357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</row>
    <row r="278" spans="4:73" x14ac:dyDescent="0.25">
      <c r="D278" s="57" t="s">
        <v>322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</row>
    <row r="279" spans="4:73" x14ac:dyDescent="0.25">
      <c r="D279" s="57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</row>
    <row r="280" spans="4:73" x14ac:dyDescent="0.25">
      <c r="D280" s="56" t="str">
        <f>"update Tb_OPL_Unit set ChassisNumber = '" &amp; TRIM(G275) &amp; "', EngineNumber = '" &amp; TRIM(H275) &amp; "' where IdTb_OPL_Unit = " &amp; N275 &amp; ";"</f>
        <v>update Tb_OPL_Unit set ChassisNumber = 'MMBJJKL10MH044409', EngineNumber = '4N15UJD1092' where IdTb_OPL_Unit = 14592;</v>
      </c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2"/>
      <c r="BR280" s="52"/>
      <c r="BS280" s="52"/>
      <c r="BT280" s="52"/>
      <c r="BU280" s="52"/>
    </row>
    <row r="281" spans="4:73" x14ac:dyDescent="0.25">
      <c r="D281" s="57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</row>
    <row r="282" spans="4:73" x14ac:dyDescent="0.25">
      <c r="D282" s="56" t="str">
        <f>"update OPLUObjectLease set Remarks = '" &amp; TRIM(G275) &amp; "', EngineNumber = '" &amp; TRIM(H275) &amp; "', IdentityPoliceNumber = '" &amp; TRIM(SUBSTITUTE(J275, " ", "")) &amp; "' where IdUObjLease = " &amp; J275 &amp; ";"</f>
        <v>update OPLUObjectLease set Remarks = 'MMBJJKL10MH044409', EngineNumber = '4N15UJD1092', IdentityPoliceNumber = '16507' where IdUObjLease = 16507;</v>
      </c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/>
      <c r="BA282" s="52"/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2"/>
      <c r="BR282" s="52"/>
      <c r="BS282" s="52"/>
      <c r="BT282" s="52"/>
      <c r="BU282" s="52"/>
    </row>
    <row r="283" spans="4:73" x14ac:dyDescent="0.25">
      <c r="D283" s="57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</row>
    <row r="284" spans="4:73" x14ac:dyDescent="0.25">
      <c r="D284" s="57" t="s">
        <v>263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</row>
    <row r="285" spans="4:73" x14ac:dyDescent="0.25">
      <c r="D285" s="57" t="s">
        <v>264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</row>
    <row r="286" spans="4:73" x14ac:dyDescent="0.25">
      <c r="D286" s="57" t="s">
        <v>358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  <c r="BD286" s="53"/>
      <c r="BE286" s="53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3"/>
      <c r="BR286" s="53"/>
      <c r="BS286" s="53"/>
      <c r="BT286" s="53"/>
      <c r="BU286" s="53"/>
    </row>
    <row r="288" spans="4:73" x14ac:dyDescent="0.25">
      <c r="D288" s="47" t="s">
        <v>1726</v>
      </c>
    </row>
    <row r="316" spans="4:4" x14ac:dyDescent="0.25">
      <c r="D316" s="51" t="s">
        <v>2261</v>
      </c>
    </row>
    <row r="318" spans="4:4" x14ac:dyDescent="0.25">
      <c r="D318" s="47" t="s">
        <v>1726</v>
      </c>
    </row>
    <row r="348" spans="2:4" x14ac:dyDescent="0.25">
      <c r="B348" s="50">
        <v>0</v>
      </c>
      <c r="D348" s="51" t="s">
        <v>1700</v>
      </c>
    </row>
    <row r="349" spans="2:4" x14ac:dyDescent="0.25">
      <c r="D349" s="59" t="s">
        <v>304</v>
      </c>
    </row>
    <row r="351" spans="2:4" x14ac:dyDescent="0.25">
      <c r="D351" s="47" t="s">
        <v>36</v>
      </c>
    </row>
    <row r="352" spans="2:4" x14ac:dyDescent="0.25">
      <c r="D352" s="82" t="s">
        <v>1701</v>
      </c>
    </row>
    <row r="354" spans="4:4" x14ac:dyDescent="0.25">
      <c r="D354" s="47" t="s">
        <v>1697</v>
      </c>
    </row>
    <row r="380" spans="4:21" x14ac:dyDescent="0.25">
      <c r="D380" s="47" t="s">
        <v>309</v>
      </c>
    </row>
    <row r="381" spans="4:21" x14ac:dyDescent="0.25">
      <c r="D381" s="51" t="s">
        <v>922</v>
      </c>
      <c r="M381" s="51" t="s">
        <v>1703</v>
      </c>
    </row>
    <row r="382" spans="4:21" x14ac:dyDescent="0.25">
      <c r="D382" s="51" t="s">
        <v>1702</v>
      </c>
      <c r="M382" s="51" t="s">
        <v>1704</v>
      </c>
    </row>
    <row r="384" spans="4:21" x14ac:dyDescent="0.25">
      <c r="D384" s="56" t="s">
        <v>342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</row>
    <row r="385" spans="4:21" x14ac:dyDescent="0.25">
      <c r="D385" s="56" t="s">
        <v>505</v>
      </c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</row>
    <row r="386" spans="4:21" x14ac:dyDescent="0.25">
      <c r="D386" s="56" t="s">
        <v>257</v>
      </c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</row>
    <row r="387" spans="4:21" x14ac:dyDescent="0.25">
      <c r="D387" s="56" t="s">
        <v>258</v>
      </c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</row>
    <row r="388" spans="4:21" x14ac:dyDescent="0.25">
      <c r="D388" s="56" t="s">
        <v>1705</v>
      </c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</row>
    <row r="389" spans="4:21" x14ac:dyDescent="0.25">
      <c r="D389" s="56" t="s">
        <v>1706</v>
      </c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</row>
    <row r="390" spans="4:21" x14ac:dyDescent="0.25">
      <c r="D390" s="56" t="s">
        <v>259</v>
      </c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</row>
    <row r="392" spans="4:21" x14ac:dyDescent="0.25">
      <c r="D392" s="57" t="s">
        <v>357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</row>
    <row r="393" spans="4:21" x14ac:dyDescent="0.25">
      <c r="D393" s="57" t="s">
        <v>322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</row>
    <row r="394" spans="4:21" x14ac:dyDescent="0.25">
      <c r="D394" s="57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</row>
    <row r="395" spans="4:21" x14ac:dyDescent="0.25">
      <c r="D395" s="57" t="s">
        <v>280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</row>
    <row r="396" spans="4:21" x14ac:dyDescent="0.25">
      <c r="D396" s="57" t="s">
        <v>282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</row>
    <row r="397" spans="4:21" x14ac:dyDescent="0.25">
      <c r="D397" s="57" t="s">
        <v>1709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</row>
    <row r="398" spans="4:21" x14ac:dyDescent="0.25">
      <c r="D398" s="57" t="s">
        <v>1710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</row>
    <row r="399" spans="4:21" x14ac:dyDescent="0.25">
      <c r="D399" s="57" t="s">
        <v>1707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</row>
    <row r="400" spans="4:21" x14ac:dyDescent="0.25">
      <c r="D400" s="57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</row>
    <row r="401" spans="4:21" x14ac:dyDescent="0.25">
      <c r="D401" s="57" t="s">
        <v>280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</row>
    <row r="402" spans="4:21" x14ac:dyDescent="0.25">
      <c r="D402" s="57" t="s">
        <v>282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</row>
    <row r="403" spans="4:21" x14ac:dyDescent="0.25">
      <c r="D403" s="57" t="s">
        <v>1711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</row>
    <row r="404" spans="4:21" x14ac:dyDescent="0.25">
      <c r="D404" s="57" t="s">
        <v>1710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</row>
    <row r="405" spans="4:21" x14ac:dyDescent="0.25">
      <c r="D405" s="57" t="s">
        <v>1708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</row>
    <row r="406" spans="4:21" x14ac:dyDescent="0.25">
      <c r="D406" s="57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</row>
    <row r="407" spans="4:21" x14ac:dyDescent="0.25">
      <c r="D407" s="57" t="s">
        <v>263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</row>
    <row r="408" spans="4:21" x14ac:dyDescent="0.25">
      <c r="D408" s="57" t="s">
        <v>264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</row>
    <row r="409" spans="4:21" x14ac:dyDescent="0.25">
      <c r="D409" s="57" t="s">
        <v>358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</row>
    <row r="411" spans="4:21" x14ac:dyDescent="0.25">
      <c r="D411" s="47" t="s">
        <v>1712</v>
      </c>
    </row>
    <row r="443" spans="2:4" x14ac:dyDescent="0.25">
      <c r="B443" s="50">
        <v>0</v>
      </c>
      <c r="D443" s="51" t="s">
        <v>887</v>
      </c>
    </row>
    <row r="444" spans="2:4" x14ac:dyDescent="0.25">
      <c r="D444" s="59" t="s">
        <v>304</v>
      </c>
    </row>
    <row r="446" spans="2:4" x14ac:dyDescent="0.25">
      <c r="D446" s="51" t="s">
        <v>1713</v>
      </c>
    </row>
    <row r="452" spans="22:22" x14ac:dyDescent="0.25">
      <c r="V452" s="58" t="s">
        <v>1715</v>
      </c>
    </row>
    <row r="453" spans="22:22" x14ac:dyDescent="0.25">
      <c r="V453" s="58" t="s">
        <v>1716</v>
      </c>
    </row>
    <row r="454" spans="22:22" x14ac:dyDescent="0.25">
      <c r="V454" s="58" t="s">
        <v>1717</v>
      </c>
    </row>
    <row r="472" spans="4:4" x14ac:dyDescent="0.25">
      <c r="D472" s="47" t="s">
        <v>365</v>
      </c>
    </row>
    <row r="473" spans="4:4" x14ac:dyDescent="0.25">
      <c r="D473" s="51" t="s">
        <v>1714</v>
      </c>
    </row>
    <row r="488" spans="2:4" x14ac:dyDescent="0.25">
      <c r="B488" s="50">
        <v>0</v>
      </c>
      <c r="D488" s="51" t="s">
        <v>1651</v>
      </c>
    </row>
    <row r="489" spans="2:4" x14ac:dyDescent="0.25">
      <c r="D489" s="59" t="s">
        <v>304</v>
      </c>
    </row>
    <row r="491" spans="2:4" x14ac:dyDescent="0.25">
      <c r="D491" s="47" t="s">
        <v>1615</v>
      </c>
    </row>
    <row r="523" spans="4:39" x14ac:dyDescent="0.25">
      <c r="AM523" s="47" t="s">
        <v>1747</v>
      </c>
    </row>
    <row r="524" spans="4:39" x14ac:dyDescent="0.25">
      <c r="D524" s="51" t="s">
        <v>1605</v>
      </c>
      <c r="AM524" s="47" t="s">
        <v>1749</v>
      </c>
    </row>
    <row r="525" spans="4:39" x14ac:dyDescent="0.25">
      <c r="AM525" s="47" t="s">
        <v>1748</v>
      </c>
    </row>
    <row r="526" spans="4:39" x14ac:dyDescent="0.25">
      <c r="D526" s="47" t="s">
        <v>1746</v>
      </c>
      <c r="AM526" s="47" t="s">
        <v>1750</v>
      </c>
    </row>
    <row r="527" spans="4:39" x14ac:dyDescent="0.25">
      <c r="AM527" s="47" t="s">
        <v>1751</v>
      </c>
    </row>
    <row r="528" spans="4:39" x14ac:dyDescent="0.25">
      <c r="AM528" s="47" t="s">
        <v>1752</v>
      </c>
    </row>
    <row r="529" spans="4:39" x14ac:dyDescent="0.25">
      <c r="AM529" s="47" t="s">
        <v>1753</v>
      </c>
    </row>
    <row r="530" spans="4:39" x14ac:dyDescent="0.25">
      <c r="AM530" s="47" t="s">
        <v>1754</v>
      </c>
    </row>
    <row r="531" spans="4:39" x14ac:dyDescent="0.25">
      <c r="AM531" s="47" t="s">
        <v>1755</v>
      </c>
    </row>
    <row r="532" spans="4:39" x14ac:dyDescent="0.25">
      <c r="AM532" s="47" t="s">
        <v>1756</v>
      </c>
    </row>
    <row r="543" spans="4:39" x14ac:dyDescent="0.25">
      <c r="D543" s="56" t="s">
        <v>34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</row>
    <row r="544" spans="4:39" x14ac:dyDescent="0.25">
      <c r="D544" s="56" t="s">
        <v>1237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</row>
    <row r="545" spans="4:25" x14ac:dyDescent="0.25">
      <c r="D545" s="56" t="s">
        <v>868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</row>
    <row r="546" spans="4:25" x14ac:dyDescent="0.25">
      <c r="D546" s="56" t="s">
        <v>1757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</row>
    <row r="547" spans="4:25" x14ac:dyDescent="0.25">
      <c r="D547" s="56" t="s">
        <v>1758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</row>
    <row r="548" spans="4:25" x14ac:dyDescent="0.25">
      <c r="D548" s="56" t="s">
        <v>1759</v>
      </c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</row>
    <row r="549" spans="4:25" x14ac:dyDescent="0.25">
      <c r="D549" s="56" t="s">
        <v>1760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</row>
    <row r="550" spans="4:25" x14ac:dyDescent="0.25">
      <c r="D550" s="56" t="s">
        <v>1761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</row>
    <row r="551" spans="4:25" x14ac:dyDescent="0.25">
      <c r="D551" s="56" t="s">
        <v>1762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</row>
    <row r="552" spans="4:25" x14ac:dyDescent="0.25">
      <c r="D552" s="56" t="s">
        <v>1763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</row>
    <row r="553" spans="4:25" x14ac:dyDescent="0.25">
      <c r="D553" s="56" t="s">
        <v>1764</v>
      </c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Y553" s="47" t="s">
        <v>1767</v>
      </c>
    </row>
    <row r="554" spans="4:25" x14ac:dyDescent="0.25">
      <c r="D554" s="56" t="s">
        <v>1765</v>
      </c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Y554" s="47" t="s">
        <v>1768</v>
      </c>
    </row>
    <row r="555" spans="4:25" x14ac:dyDescent="0.25">
      <c r="D555" s="56" t="s">
        <v>1766</v>
      </c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Y555" s="47" t="s">
        <v>1769</v>
      </c>
    </row>
    <row r="556" spans="4:25" x14ac:dyDescent="0.25">
      <c r="D556" s="56" t="s">
        <v>278</v>
      </c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Y556" s="47" t="s">
        <v>1770</v>
      </c>
    </row>
    <row r="557" spans="4:25" x14ac:dyDescent="0.25">
      <c r="D557" s="56" t="s">
        <v>981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Y557" s="47" t="s">
        <v>1771</v>
      </c>
    </row>
    <row r="558" spans="4:25" x14ac:dyDescent="0.25">
      <c r="D558" s="56" t="s">
        <v>923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Y558" s="47" t="s">
        <v>1772</v>
      </c>
    </row>
    <row r="559" spans="4:25" x14ac:dyDescent="0.25">
      <c r="Y559" s="47" t="s">
        <v>1773</v>
      </c>
    </row>
    <row r="560" spans="4:25" x14ac:dyDescent="0.25">
      <c r="Y560" s="47" t="s">
        <v>1774</v>
      </c>
    </row>
    <row r="561" spans="4:25" x14ac:dyDescent="0.25">
      <c r="Y561" s="47" t="s">
        <v>1775</v>
      </c>
    </row>
    <row r="563" spans="4:25" x14ac:dyDescent="0.25">
      <c r="D563" s="47" t="s">
        <v>1779</v>
      </c>
    </row>
    <row r="595" spans="4:4" x14ac:dyDescent="0.25">
      <c r="D595" s="47" t="s">
        <v>1746</v>
      </c>
    </row>
    <row r="618" spans="4:4" x14ac:dyDescent="0.25">
      <c r="D618" s="47" t="s">
        <v>1779</v>
      </c>
    </row>
    <row r="652" spans="2:4" x14ac:dyDescent="0.25">
      <c r="B652" s="50">
        <v>0</v>
      </c>
      <c r="D652" s="51" t="s">
        <v>1736</v>
      </c>
    </row>
    <row r="653" spans="2:4" x14ac:dyDescent="0.25">
      <c r="D653" s="59" t="s">
        <v>304</v>
      </c>
    </row>
    <row r="654" spans="2:4" x14ac:dyDescent="0.25">
      <c r="D654" s="55" t="s">
        <v>35</v>
      </c>
    </row>
    <row r="752" spans="2:4" x14ac:dyDescent="0.25">
      <c r="B752" s="50">
        <v>0</v>
      </c>
      <c r="D752" s="51" t="s">
        <v>1737</v>
      </c>
    </row>
    <row r="753" spans="4:4" x14ac:dyDescent="0.25">
      <c r="D753" s="59" t="s">
        <v>304</v>
      </c>
    </row>
    <row r="754" spans="4:4" x14ac:dyDescent="0.25">
      <c r="D754" s="55" t="s">
        <v>35</v>
      </c>
    </row>
    <row r="861" spans="2:4" x14ac:dyDescent="0.25">
      <c r="B861" s="50">
        <v>0</v>
      </c>
      <c r="D861" s="51" t="s">
        <v>1732</v>
      </c>
    </row>
    <row r="862" spans="2:4" x14ac:dyDescent="0.25">
      <c r="D862" s="59" t="s">
        <v>303</v>
      </c>
    </row>
    <row r="863" spans="2:4" x14ac:dyDescent="0.25">
      <c r="D863" s="55" t="s">
        <v>546</v>
      </c>
    </row>
    <row r="864" spans="2:4" x14ac:dyDescent="0.25">
      <c r="D864" s="68" t="s">
        <v>1737</v>
      </c>
    </row>
    <row r="866" spans="4:4" x14ac:dyDescent="0.25">
      <c r="D866" s="47" t="s">
        <v>1734</v>
      </c>
    </row>
    <row r="958" spans="2:2" x14ac:dyDescent="0.25">
      <c r="B95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D54A7-6AB0-41F4-87E9-DCC7DF0B90F4}">
  <sheetPr codeName="Sheet24"/>
  <dimension ref="A2:J30"/>
  <sheetViews>
    <sheetView topLeftCell="A15" workbookViewId="0">
      <selection activeCell="A30" sqref="A30"/>
    </sheetView>
  </sheetViews>
  <sheetFormatPr defaultColWidth="2.85546875" defaultRowHeight="15" x14ac:dyDescent="0.25"/>
  <cols>
    <col min="1" max="1" width="9.140625" style="172" bestFit="1" customWidth="1"/>
    <col min="2" max="2" width="40" style="172" customWidth="1"/>
    <col min="3" max="3" width="13.5703125" style="172" customWidth="1"/>
    <col min="4" max="4" width="17" style="172" bestFit="1" customWidth="1"/>
    <col min="5" max="5" width="17.5703125" style="172" bestFit="1" customWidth="1"/>
    <col min="6" max="7" width="10.7109375" style="172" bestFit="1" customWidth="1"/>
    <col min="8" max="8" width="8.5703125" style="172" bestFit="1" customWidth="1"/>
    <col min="9" max="9" width="7.5703125" style="172" bestFit="1" customWidth="1"/>
    <col min="10" max="10" width="10.140625" style="172" bestFit="1" customWidth="1"/>
    <col min="11" max="16384" width="2.85546875" style="172"/>
  </cols>
  <sheetData>
    <row r="2" spans="1:10" ht="18.75" x14ac:dyDescent="0.25">
      <c r="A2" s="455" t="s">
        <v>948</v>
      </c>
      <c r="B2" s="456"/>
      <c r="C2" s="456"/>
      <c r="D2" s="456"/>
      <c r="E2" s="456"/>
      <c r="F2" s="456"/>
      <c r="G2" s="456"/>
      <c r="H2" s="456"/>
      <c r="I2" s="456"/>
      <c r="J2" s="456"/>
    </row>
    <row r="3" spans="1:10" x14ac:dyDescent="0.25">
      <c r="A3" s="456" t="s">
        <v>1670</v>
      </c>
      <c r="B3" s="456"/>
      <c r="C3" s="456"/>
      <c r="D3" s="456"/>
      <c r="E3" s="456"/>
      <c r="F3" s="456"/>
      <c r="G3" s="456"/>
      <c r="H3" s="456"/>
      <c r="I3" s="456"/>
    </row>
    <row r="4" spans="1:10" ht="45" x14ac:dyDescent="0.25">
      <c r="A4" s="174" t="s">
        <v>374</v>
      </c>
      <c r="B4" s="174" t="s">
        <v>32</v>
      </c>
      <c r="C4" s="174" t="s">
        <v>31</v>
      </c>
      <c r="D4" s="174" t="s">
        <v>331</v>
      </c>
      <c r="E4" s="174" t="s">
        <v>373</v>
      </c>
      <c r="F4" s="174" t="s">
        <v>519</v>
      </c>
      <c r="G4" s="174" t="s">
        <v>254</v>
      </c>
      <c r="H4" s="174" t="s">
        <v>30</v>
      </c>
      <c r="I4" s="174" t="s">
        <v>29</v>
      </c>
      <c r="J4" s="174" t="s">
        <v>28</v>
      </c>
    </row>
    <row r="5" spans="1:10" ht="45" x14ac:dyDescent="0.25">
      <c r="A5" s="179" t="s">
        <v>314</v>
      </c>
      <c r="B5" s="179" t="s">
        <v>313</v>
      </c>
      <c r="C5" s="179" t="s">
        <v>312</v>
      </c>
      <c r="D5" s="179" t="s">
        <v>330</v>
      </c>
      <c r="E5" s="179" t="s">
        <v>276</v>
      </c>
      <c r="F5" s="180">
        <v>44673.446527777996</v>
      </c>
      <c r="G5" s="180">
        <v>44957.708333333001</v>
      </c>
      <c r="H5" s="179" t="s">
        <v>311</v>
      </c>
      <c r="I5" s="179" t="s">
        <v>18</v>
      </c>
      <c r="J5" s="179" t="s">
        <v>17</v>
      </c>
    </row>
    <row r="6" spans="1:10" ht="45" x14ac:dyDescent="0.25">
      <c r="A6" s="181" t="s">
        <v>345</v>
      </c>
      <c r="B6" s="181" t="s">
        <v>344</v>
      </c>
      <c r="C6" s="181" t="s">
        <v>312</v>
      </c>
      <c r="D6" s="181" t="s">
        <v>330</v>
      </c>
      <c r="E6" s="181" t="s">
        <v>343</v>
      </c>
      <c r="F6" s="182">
        <v>44693.600694444001</v>
      </c>
      <c r="G6" s="182">
        <v>44957.708333333001</v>
      </c>
      <c r="H6" s="181" t="s">
        <v>311</v>
      </c>
      <c r="I6" s="181" t="s">
        <v>18</v>
      </c>
      <c r="J6" s="181" t="s">
        <v>38</v>
      </c>
    </row>
    <row r="7" spans="1:10" ht="45" x14ac:dyDescent="0.25">
      <c r="A7" s="195" t="s">
        <v>481</v>
      </c>
      <c r="B7" s="175" t="s">
        <v>482</v>
      </c>
      <c r="C7" s="175" t="s">
        <v>473</v>
      </c>
      <c r="D7" s="175" t="s">
        <v>330</v>
      </c>
      <c r="E7" s="175" t="s">
        <v>276</v>
      </c>
      <c r="F7" s="176">
        <v>44852.484027778002</v>
      </c>
      <c r="G7" s="176">
        <v>45280.442361111003</v>
      </c>
      <c r="H7" s="175" t="s">
        <v>23</v>
      </c>
      <c r="I7" s="175" t="s">
        <v>18</v>
      </c>
      <c r="J7" s="175" t="s">
        <v>260</v>
      </c>
    </row>
    <row r="8" spans="1:10" ht="45" x14ac:dyDescent="0.25">
      <c r="A8" s="177" t="s">
        <v>512</v>
      </c>
      <c r="B8" s="177" t="s">
        <v>514</v>
      </c>
      <c r="C8" s="177" t="s">
        <v>356</v>
      </c>
      <c r="D8" s="177" t="s">
        <v>330</v>
      </c>
      <c r="E8" s="177" t="s">
        <v>276</v>
      </c>
      <c r="F8" s="178">
        <v>44861.668055556001</v>
      </c>
      <c r="G8" s="178">
        <v>45292.626388889003</v>
      </c>
      <c r="H8" s="177" t="s">
        <v>23</v>
      </c>
      <c r="I8" s="177" t="s">
        <v>18</v>
      </c>
      <c r="J8" s="177" t="s">
        <v>260</v>
      </c>
    </row>
    <row r="9" spans="1:10" ht="45" x14ac:dyDescent="0.25">
      <c r="A9" s="195" t="s">
        <v>601</v>
      </c>
      <c r="B9" s="175" t="s">
        <v>599</v>
      </c>
      <c r="C9" s="175" t="s">
        <v>360</v>
      </c>
      <c r="D9" s="175" t="s">
        <v>330</v>
      </c>
      <c r="E9" s="175" t="s">
        <v>276</v>
      </c>
      <c r="F9" s="176">
        <v>44873.412499999999</v>
      </c>
      <c r="G9" s="176">
        <v>45302.370833333</v>
      </c>
      <c r="H9" s="175" t="s">
        <v>23</v>
      </c>
      <c r="I9" s="175" t="s">
        <v>18</v>
      </c>
      <c r="J9" s="175" t="s">
        <v>260</v>
      </c>
    </row>
    <row r="10" spans="1:10" ht="45" x14ac:dyDescent="0.25">
      <c r="A10" s="196" t="s">
        <v>921</v>
      </c>
      <c r="B10" s="177" t="s">
        <v>924</v>
      </c>
      <c r="C10" s="177" t="s">
        <v>459</v>
      </c>
      <c r="D10" s="177" t="s">
        <v>330</v>
      </c>
      <c r="E10" s="177" t="s">
        <v>276</v>
      </c>
      <c r="F10" s="178">
        <v>44903.420833333003</v>
      </c>
      <c r="G10" s="178">
        <v>45336.661805556003</v>
      </c>
      <c r="H10" s="177" t="s">
        <v>23</v>
      </c>
      <c r="I10" s="177" t="s">
        <v>18</v>
      </c>
      <c r="J10" s="177" t="s">
        <v>260</v>
      </c>
    </row>
    <row r="11" spans="1:10" ht="105" x14ac:dyDescent="0.25">
      <c r="A11" s="175" t="s">
        <v>1332</v>
      </c>
      <c r="B11" s="175" t="s">
        <v>861</v>
      </c>
      <c r="C11" s="175" t="s">
        <v>998</v>
      </c>
      <c r="D11" s="175" t="s">
        <v>330</v>
      </c>
      <c r="E11" s="175" t="s">
        <v>276</v>
      </c>
      <c r="F11" s="176">
        <v>44922.436111110997</v>
      </c>
      <c r="G11" s="176">
        <v>45355.394444443999</v>
      </c>
      <c r="H11" s="175" t="s">
        <v>23</v>
      </c>
      <c r="I11" s="175" t="s">
        <v>18</v>
      </c>
      <c r="J11" s="175" t="s">
        <v>260</v>
      </c>
    </row>
    <row r="12" spans="1:10" ht="45" x14ac:dyDescent="0.25">
      <c r="A12" s="177" t="s">
        <v>1356</v>
      </c>
      <c r="B12" s="177" t="s">
        <v>1357</v>
      </c>
      <c r="C12" s="177" t="s">
        <v>850</v>
      </c>
      <c r="D12" s="177" t="s">
        <v>330</v>
      </c>
      <c r="E12" s="177" t="s">
        <v>276</v>
      </c>
      <c r="F12" s="178">
        <v>44923.409722222001</v>
      </c>
      <c r="G12" s="178">
        <v>45356.368055555999</v>
      </c>
      <c r="H12" s="177" t="s">
        <v>23</v>
      </c>
      <c r="I12" s="177" t="s">
        <v>18</v>
      </c>
      <c r="J12" s="177" t="s">
        <v>260</v>
      </c>
    </row>
    <row r="13" spans="1:10" ht="45" x14ac:dyDescent="0.25">
      <c r="A13" s="175" t="s">
        <v>1476</v>
      </c>
      <c r="B13" s="175" t="s">
        <v>1477</v>
      </c>
      <c r="C13" s="175" t="s">
        <v>356</v>
      </c>
      <c r="D13" s="175" t="s">
        <v>330</v>
      </c>
      <c r="E13" s="175" t="s">
        <v>276</v>
      </c>
      <c r="F13" s="176">
        <v>44924.380555556003</v>
      </c>
      <c r="G13" s="176">
        <v>45357.338888888997</v>
      </c>
      <c r="H13" s="175" t="s">
        <v>23</v>
      </c>
      <c r="I13" s="175" t="s">
        <v>18</v>
      </c>
      <c r="J13" s="175" t="s">
        <v>260</v>
      </c>
    </row>
    <row r="14" spans="1:10" ht="45" x14ac:dyDescent="0.25">
      <c r="A14" s="177" t="s">
        <v>1495</v>
      </c>
      <c r="B14" s="177" t="s">
        <v>1496</v>
      </c>
      <c r="C14" s="177" t="s">
        <v>448</v>
      </c>
      <c r="D14" s="177" t="s">
        <v>330</v>
      </c>
      <c r="E14" s="177" t="s">
        <v>276</v>
      </c>
      <c r="F14" s="178">
        <v>44924.407638889003</v>
      </c>
      <c r="G14" s="178">
        <v>45357.365972222004</v>
      </c>
      <c r="H14" s="177" t="s">
        <v>23</v>
      </c>
      <c r="I14" s="177" t="s">
        <v>18</v>
      </c>
      <c r="J14" s="177" t="s">
        <v>260</v>
      </c>
    </row>
    <row r="15" spans="1:10" ht="120" x14ac:dyDescent="0.25">
      <c r="A15" s="175" t="s">
        <v>1569</v>
      </c>
      <c r="B15" s="175" t="s">
        <v>1570</v>
      </c>
      <c r="C15" s="175" t="s">
        <v>998</v>
      </c>
      <c r="D15" s="175" t="s">
        <v>330</v>
      </c>
      <c r="E15" s="175" t="s">
        <v>276</v>
      </c>
      <c r="F15" s="176">
        <v>44924.700694444</v>
      </c>
      <c r="G15" s="176">
        <v>45357.659027777998</v>
      </c>
      <c r="H15" s="175" t="s">
        <v>23</v>
      </c>
      <c r="I15" s="175" t="s">
        <v>18</v>
      </c>
      <c r="J15" s="175" t="s">
        <v>260</v>
      </c>
    </row>
    <row r="16" spans="1:10" ht="45" x14ac:dyDescent="0.25">
      <c r="A16" s="183" t="s">
        <v>1578</v>
      </c>
      <c r="B16" s="183" t="s">
        <v>1580</v>
      </c>
      <c r="C16" s="183" t="s">
        <v>356</v>
      </c>
      <c r="D16" s="183" t="s">
        <v>330</v>
      </c>
      <c r="E16" s="183" t="s">
        <v>276</v>
      </c>
      <c r="F16" s="193">
        <v>44925.404861110997</v>
      </c>
      <c r="G16" s="193">
        <v>45358.363194443999</v>
      </c>
      <c r="H16" s="183" t="s">
        <v>23</v>
      </c>
      <c r="I16" s="183" t="s">
        <v>18</v>
      </c>
      <c r="J16" s="183" t="s">
        <v>260</v>
      </c>
    </row>
    <row r="17" spans="1:10" ht="45" x14ac:dyDescent="0.25">
      <c r="A17" s="175" t="s">
        <v>1582</v>
      </c>
      <c r="B17" s="175" t="s">
        <v>1584</v>
      </c>
      <c r="C17" s="175" t="s">
        <v>697</v>
      </c>
      <c r="D17" s="175" t="s">
        <v>330</v>
      </c>
      <c r="E17" s="175" t="s">
        <v>276</v>
      </c>
      <c r="F17" s="176">
        <v>44925.456250000003</v>
      </c>
      <c r="G17" s="176">
        <v>45358.414583332997</v>
      </c>
      <c r="H17" s="175" t="s">
        <v>23</v>
      </c>
      <c r="I17" s="175" t="s">
        <v>18</v>
      </c>
      <c r="J17" s="175" t="s">
        <v>260</v>
      </c>
    </row>
    <row r="18" spans="1:10" ht="45" x14ac:dyDescent="0.25">
      <c r="A18" s="187" t="s">
        <v>1616</v>
      </c>
      <c r="B18" s="187" t="s">
        <v>1615</v>
      </c>
      <c r="C18" s="187" t="s">
        <v>920</v>
      </c>
      <c r="D18" s="187" t="s">
        <v>330</v>
      </c>
      <c r="E18" s="187" t="s">
        <v>276</v>
      </c>
      <c r="F18" s="190">
        <v>44929.397222222004</v>
      </c>
      <c r="G18" s="190">
        <v>45362.355555556001</v>
      </c>
      <c r="H18" s="187" t="s">
        <v>23</v>
      </c>
      <c r="I18" s="187" t="s">
        <v>18</v>
      </c>
      <c r="J18" s="187" t="s">
        <v>255</v>
      </c>
    </row>
    <row r="19" spans="1:10" ht="45" x14ac:dyDescent="0.25">
      <c r="A19" s="179" t="s">
        <v>1626</v>
      </c>
      <c r="B19" s="179" t="s">
        <v>1625</v>
      </c>
      <c r="C19" s="179" t="s">
        <v>1669</v>
      </c>
      <c r="D19" s="179" t="s">
        <v>330</v>
      </c>
      <c r="E19" s="179" t="s">
        <v>276</v>
      </c>
      <c r="F19" s="180">
        <v>44929.470833332998</v>
      </c>
      <c r="G19" s="180">
        <v>45362.429166667003</v>
      </c>
      <c r="H19" s="179" t="s">
        <v>23</v>
      </c>
      <c r="I19" s="179" t="s">
        <v>18</v>
      </c>
      <c r="J19" s="179" t="s">
        <v>255</v>
      </c>
    </row>
    <row r="20" spans="1:10" ht="75" x14ac:dyDescent="0.25">
      <c r="A20" s="187" t="s">
        <v>1631</v>
      </c>
      <c r="B20" s="187" t="s">
        <v>1632</v>
      </c>
      <c r="C20" s="187" t="s">
        <v>1669</v>
      </c>
      <c r="D20" s="187" t="s">
        <v>330</v>
      </c>
      <c r="E20" s="187" t="s">
        <v>276</v>
      </c>
      <c r="F20" s="190">
        <v>44929.565972222001</v>
      </c>
      <c r="G20" s="190">
        <v>45362.565972222001</v>
      </c>
      <c r="H20" s="187" t="s">
        <v>23</v>
      </c>
      <c r="I20" s="187" t="s">
        <v>18</v>
      </c>
      <c r="J20" s="187" t="s">
        <v>255</v>
      </c>
    </row>
    <row r="21" spans="1:10" ht="45" x14ac:dyDescent="0.25">
      <c r="A21" s="189" t="s">
        <v>1665</v>
      </c>
      <c r="B21" s="191" t="s">
        <v>1668</v>
      </c>
      <c r="C21" s="189" t="s">
        <v>356</v>
      </c>
      <c r="D21" s="189" t="s">
        <v>330</v>
      </c>
      <c r="E21" s="189" t="s">
        <v>276</v>
      </c>
      <c r="F21" s="192">
        <v>44930.330555556</v>
      </c>
      <c r="G21" s="192">
        <v>45365.625</v>
      </c>
      <c r="H21" s="189" t="s">
        <v>23</v>
      </c>
      <c r="I21" s="189" t="s">
        <v>18</v>
      </c>
      <c r="J21" s="189" t="s">
        <v>346</v>
      </c>
    </row>
    <row r="22" spans="1:10" ht="45" x14ac:dyDescent="0.25">
      <c r="A22" s="187" t="s">
        <v>1666</v>
      </c>
      <c r="B22" s="194" t="s">
        <v>1667</v>
      </c>
      <c r="C22" s="187" t="s">
        <v>356</v>
      </c>
      <c r="D22" s="187" t="s">
        <v>330</v>
      </c>
      <c r="E22" s="187" t="s">
        <v>276</v>
      </c>
      <c r="F22" s="190">
        <v>44930.331250000003</v>
      </c>
      <c r="G22" s="190">
        <v>45365.625</v>
      </c>
      <c r="H22" s="187" t="s">
        <v>23</v>
      </c>
      <c r="I22" s="187" t="s">
        <v>18</v>
      </c>
      <c r="J22" s="187" t="s">
        <v>346</v>
      </c>
    </row>
    <row r="24" spans="1:10" x14ac:dyDescent="0.25">
      <c r="A24" s="183" t="s">
        <v>1698</v>
      </c>
      <c r="B24" s="188" t="s">
        <v>1699</v>
      </c>
      <c r="C24" s="183"/>
      <c r="D24" s="183"/>
      <c r="E24" s="183"/>
      <c r="F24" s="193"/>
      <c r="G24" s="193"/>
      <c r="H24" s="183"/>
      <c r="I24" s="183"/>
      <c r="J24" s="183" t="s">
        <v>346</v>
      </c>
    </row>
    <row r="26" spans="1:10" ht="30" x14ac:dyDescent="0.25">
      <c r="A26" s="187" t="s">
        <v>1735</v>
      </c>
      <c r="B26" s="194" t="s">
        <v>1727</v>
      </c>
      <c r="C26" s="187"/>
      <c r="D26" s="187"/>
      <c r="E26" s="187"/>
      <c r="F26" s="190"/>
      <c r="G26" s="190"/>
      <c r="H26" s="187"/>
      <c r="I26" s="187"/>
      <c r="J26" s="187" t="s">
        <v>346</v>
      </c>
    </row>
    <row r="27" spans="1:10" x14ac:dyDescent="0.25">
      <c r="A27" s="184" t="s">
        <v>1729</v>
      </c>
      <c r="B27" s="185" t="s">
        <v>1733</v>
      </c>
      <c r="C27" s="184"/>
      <c r="D27" s="184"/>
      <c r="E27" s="184"/>
      <c r="F27" s="186"/>
      <c r="G27" s="186"/>
      <c r="H27" s="184"/>
      <c r="I27" s="184"/>
      <c r="J27" s="184" t="s">
        <v>346</v>
      </c>
    </row>
    <row r="28" spans="1:10" x14ac:dyDescent="0.25">
      <c r="A28" s="197" t="s">
        <v>1730</v>
      </c>
      <c r="B28" s="198" t="s">
        <v>1731</v>
      </c>
      <c r="C28" s="197"/>
      <c r="D28" s="197"/>
      <c r="E28" s="197"/>
      <c r="F28" s="199"/>
      <c r="G28" s="199"/>
      <c r="H28" s="197"/>
      <c r="I28" s="197"/>
      <c r="J28" s="197" t="s">
        <v>346</v>
      </c>
    </row>
    <row r="29" spans="1:10" ht="30" x14ac:dyDescent="0.25">
      <c r="A29" s="184"/>
      <c r="B29" s="185"/>
      <c r="C29" s="197" t="s">
        <v>1729</v>
      </c>
      <c r="D29" s="198" t="s">
        <v>1733</v>
      </c>
      <c r="E29" s="184"/>
      <c r="F29" s="186"/>
      <c r="G29" s="186"/>
      <c r="H29" s="184"/>
      <c r="I29" s="184"/>
      <c r="J29" s="184"/>
    </row>
    <row r="30" spans="1:10" ht="30" x14ac:dyDescent="0.25">
      <c r="A30" s="184" t="s">
        <v>1776</v>
      </c>
      <c r="B30" s="185" t="s">
        <v>1778</v>
      </c>
      <c r="C30" s="184"/>
      <c r="D30" s="184"/>
      <c r="E30" s="184"/>
      <c r="F30" s="186"/>
      <c r="G30" s="186"/>
      <c r="H30" s="184"/>
      <c r="I30" s="184"/>
      <c r="J30" s="184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B37B1-21BF-4285-9803-FD95350D507C}">
  <sheetPr codeName="Sheet25"/>
  <dimension ref="B2:AT542"/>
  <sheetViews>
    <sheetView topLeftCell="A121" workbookViewId="0">
      <selection activeCell="D127" sqref="D127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1655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1608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1609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1737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54" t="s">
        <v>1788</v>
      </c>
    </row>
    <row r="61" spans="2:4" x14ac:dyDescent="0.25">
      <c r="D61" s="47" t="s">
        <v>1728</v>
      </c>
    </row>
    <row r="93" spans="4:4" x14ac:dyDescent="0.25">
      <c r="D93" s="47" t="s">
        <v>1780</v>
      </c>
    </row>
    <row r="94" spans="4:4" x14ac:dyDescent="0.25">
      <c r="D94" s="47" t="s">
        <v>1781</v>
      </c>
    </row>
    <row r="123" spans="4:18" x14ac:dyDescent="0.25">
      <c r="D123" s="51" t="s">
        <v>1655</v>
      </c>
    </row>
    <row r="125" spans="4:18" x14ac:dyDescent="0.25">
      <c r="D125" s="56" t="s">
        <v>34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</row>
    <row r="126" spans="4:18" x14ac:dyDescent="0.25">
      <c r="D126" s="56" t="s">
        <v>653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</row>
    <row r="127" spans="4:18" x14ac:dyDescent="0.25">
      <c r="D127" s="56" t="s">
        <v>1784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</row>
    <row r="129" spans="4:17" x14ac:dyDescent="0.25">
      <c r="D129" s="57" t="s">
        <v>357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</row>
    <row r="130" spans="4:17" x14ac:dyDescent="0.25">
      <c r="D130" s="57" t="s">
        <v>322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</row>
    <row r="131" spans="4:17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</row>
    <row r="132" spans="4:17" x14ac:dyDescent="0.25">
      <c r="D132" s="57" t="s">
        <v>1785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</row>
    <row r="133" spans="4:17" x14ac:dyDescent="0.25">
      <c r="D133" s="57" t="s">
        <v>282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</row>
    <row r="134" spans="4:17" x14ac:dyDescent="0.25">
      <c r="D134" s="57" t="s">
        <v>1786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</row>
    <row r="135" spans="4:17" x14ac:dyDescent="0.25">
      <c r="D135" s="57" t="s">
        <v>1787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</row>
    <row r="136" spans="4:17" x14ac:dyDescent="0.25">
      <c r="D136" s="57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</row>
    <row r="137" spans="4:17" x14ac:dyDescent="0.25">
      <c r="D137" s="57" t="s">
        <v>263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</row>
    <row r="138" spans="4:17" x14ac:dyDescent="0.25">
      <c r="D138" s="57" t="s">
        <v>264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</row>
    <row r="139" spans="4:17" x14ac:dyDescent="0.25">
      <c r="D139" s="57" t="s">
        <v>358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</row>
    <row r="141" spans="4:17" x14ac:dyDescent="0.25">
      <c r="D141" s="47" t="s">
        <v>1789</v>
      </c>
    </row>
    <row r="192" spans="2:4" x14ac:dyDescent="0.25">
      <c r="B192" s="50">
        <v>0</v>
      </c>
      <c r="D192" s="51" t="s">
        <v>887</v>
      </c>
    </row>
    <row r="193" spans="4:4" x14ac:dyDescent="0.25">
      <c r="D193" s="59" t="s">
        <v>304</v>
      </c>
    </row>
    <row r="194" spans="4:4" x14ac:dyDescent="0.25">
      <c r="D194" s="55" t="s">
        <v>1783</v>
      </c>
    </row>
    <row r="196" spans="4:4" x14ac:dyDescent="0.25">
      <c r="D196" s="47" t="s">
        <v>1783</v>
      </c>
    </row>
    <row r="229" spans="4:4" x14ac:dyDescent="0.25">
      <c r="D229" s="47" t="s">
        <v>309</v>
      </c>
    </row>
    <row r="230" spans="4:4" x14ac:dyDescent="0.25">
      <c r="D230" s="51" t="s">
        <v>1790</v>
      </c>
    </row>
    <row r="231" spans="4:4" x14ac:dyDescent="0.25">
      <c r="D231" s="51" t="s">
        <v>383</v>
      </c>
    </row>
    <row r="233" spans="4:4" x14ac:dyDescent="0.25">
      <c r="D233" s="47" t="s">
        <v>1783</v>
      </c>
    </row>
    <row r="252" spans="4:13" x14ac:dyDescent="0.25">
      <c r="D252" s="47" t="s">
        <v>309</v>
      </c>
      <c r="M252" s="47" t="s">
        <v>365</v>
      </c>
    </row>
    <row r="253" spans="4:13" x14ac:dyDescent="0.25">
      <c r="D253" s="51" t="s">
        <v>1791</v>
      </c>
      <c r="M253" s="51" t="s">
        <v>1792</v>
      </c>
    </row>
    <row r="254" spans="4:13" x14ac:dyDescent="0.25">
      <c r="D254" s="51" t="s">
        <v>383</v>
      </c>
      <c r="M254" s="51" t="s">
        <v>1793</v>
      </c>
    </row>
    <row r="256" spans="4:13" x14ac:dyDescent="0.25">
      <c r="D256" s="47" t="s">
        <v>1783</v>
      </c>
    </row>
    <row r="328" spans="2:13" x14ac:dyDescent="0.25">
      <c r="B328" s="50">
        <v>0</v>
      </c>
      <c r="D328" s="51" t="s">
        <v>887</v>
      </c>
    </row>
    <row r="329" spans="2:13" x14ac:dyDescent="0.25">
      <c r="D329" s="59" t="s">
        <v>304</v>
      </c>
    </row>
    <row r="336" spans="2:13" x14ac:dyDescent="0.25">
      <c r="D336" s="47" t="s">
        <v>309</v>
      </c>
      <c r="M336" s="47" t="s">
        <v>365</v>
      </c>
    </row>
    <row r="337" spans="4:13" x14ac:dyDescent="0.25">
      <c r="D337" s="51" t="s">
        <v>1794</v>
      </c>
      <c r="M337" s="51" t="s">
        <v>1797</v>
      </c>
    </row>
    <row r="338" spans="4:13" x14ac:dyDescent="0.25">
      <c r="D338" s="51" t="s">
        <v>1795</v>
      </c>
      <c r="M338" s="51" t="s">
        <v>1798</v>
      </c>
    </row>
    <row r="339" spans="4:13" x14ac:dyDescent="0.25">
      <c r="D339" s="51" t="s">
        <v>1796</v>
      </c>
      <c r="M339" s="51" t="s">
        <v>1799</v>
      </c>
    </row>
    <row r="390" spans="2:4" x14ac:dyDescent="0.25">
      <c r="B390" s="50">
        <v>0</v>
      </c>
      <c r="D390" s="51" t="s">
        <v>1777</v>
      </c>
    </row>
    <row r="391" spans="2:4" x14ac:dyDescent="0.25">
      <c r="D391" s="59" t="s">
        <v>304</v>
      </c>
    </row>
    <row r="392" spans="2:4" x14ac:dyDescent="0.25">
      <c r="D392" s="55" t="s">
        <v>35</v>
      </c>
    </row>
    <row r="482" spans="2:4" x14ac:dyDescent="0.25">
      <c r="B482" s="49">
        <v>0</v>
      </c>
      <c r="D482" s="51" t="s">
        <v>1810</v>
      </c>
    </row>
    <row r="483" spans="2:4" x14ac:dyDescent="0.25">
      <c r="D483" s="59" t="s">
        <v>306</v>
      </c>
    </row>
    <row r="484" spans="2:4" x14ac:dyDescent="0.25">
      <c r="D484" s="55" t="s">
        <v>35</v>
      </c>
    </row>
    <row r="499" spans="2:4" x14ac:dyDescent="0.25">
      <c r="B499" s="48">
        <v>0</v>
      </c>
      <c r="D499" s="51" t="s">
        <v>1819</v>
      </c>
    </row>
    <row r="500" spans="2:4" x14ac:dyDescent="0.25">
      <c r="D500" s="59" t="s">
        <v>305</v>
      </c>
    </row>
    <row r="501" spans="2:4" x14ac:dyDescent="0.25">
      <c r="D501" s="55" t="s">
        <v>35</v>
      </c>
    </row>
    <row r="542" spans="2:2" x14ac:dyDescent="0.25">
      <c r="B54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C666-ED08-4AAA-956C-ECD59DC31230}">
  <sheetPr codeName="Sheet26"/>
  <dimension ref="A2:J26"/>
  <sheetViews>
    <sheetView topLeftCell="A14" workbookViewId="0">
      <selection activeCell="C22" sqref="C22"/>
    </sheetView>
  </sheetViews>
  <sheetFormatPr defaultColWidth="2.85546875" defaultRowHeight="15" x14ac:dyDescent="0.25"/>
  <cols>
    <col min="1" max="1" width="9.140625" style="171" bestFit="1" customWidth="1"/>
    <col min="2" max="2" width="40" style="171" customWidth="1"/>
    <col min="3" max="3" width="14.140625" style="171" bestFit="1" customWidth="1"/>
    <col min="4" max="4" width="17" style="171" bestFit="1" customWidth="1"/>
    <col min="5" max="5" width="17.5703125" style="171" bestFit="1" customWidth="1"/>
    <col min="6" max="6" width="10.7109375" style="171" customWidth="1"/>
    <col min="7" max="7" width="10.7109375" style="171" bestFit="1" customWidth="1"/>
    <col min="8" max="8" width="8.5703125" style="171" bestFit="1" customWidth="1"/>
    <col min="9" max="9" width="7.5703125" style="171" bestFit="1" customWidth="1"/>
    <col min="10" max="10" width="10.7109375" style="171" customWidth="1"/>
    <col min="11" max="16384" width="2.85546875" style="171"/>
  </cols>
  <sheetData>
    <row r="2" spans="1:10" ht="18.75" x14ac:dyDescent="0.25">
      <c r="A2" s="447" t="s">
        <v>633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1782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45" t="s">
        <v>481</v>
      </c>
      <c r="B6" s="63" t="s">
        <v>482</v>
      </c>
      <c r="C6" s="63" t="s">
        <v>473</v>
      </c>
      <c r="D6" s="63" t="s">
        <v>330</v>
      </c>
      <c r="E6" s="63" t="s">
        <v>276</v>
      </c>
      <c r="F6" s="76">
        <v>44852.484027778002</v>
      </c>
      <c r="G6" s="76">
        <v>45280.442361111003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67" t="s">
        <v>512</v>
      </c>
      <c r="B7" s="67" t="s">
        <v>514</v>
      </c>
      <c r="C7" s="67" t="s">
        <v>356</v>
      </c>
      <c r="D7" s="67" t="s">
        <v>330</v>
      </c>
      <c r="E7" s="67" t="s">
        <v>276</v>
      </c>
      <c r="F7" s="75">
        <v>44861.668055556001</v>
      </c>
      <c r="G7" s="75">
        <v>45292.626388889003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105" x14ac:dyDescent="0.25">
      <c r="A10" s="86" t="s">
        <v>1332</v>
      </c>
      <c r="B10" s="63" t="s">
        <v>861</v>
      </c>
      <c r="C10" s="63" t="s">
        <v>998</v>
      </c>
      <c r="D10" s="63" t="s">
        <v>330</v>
      </c>
      <c r="E10" s="63" t="s">
        <v>276</v>
      </c>
      <c r="F10" s="76">
        <v>44922.436111110997</v>
      </c>
      <c r="G10" s="76">
        <v>45355.394444443999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1356</v>
      </c>
      <c r="B11" s="67" t="s">
        <v>1357</v>
      </c>
      <c r="C11" s="67" t="s">
        <v>850</v>
      </c>
      <c r="D11" s="67" t="s">
        <v>330</v>
      </c>
      <c r="E11" s="67" t="s">
        <v>276</v>
      </c>
      <c r="F11" s="75">
        <v>44923.409722222001</v>
      </c>
      <c r="G11" s="75">
        <v>45356.368055555999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1476</v>
      </c>
      <c r="B12" s="63" t="s">
        <v>1477</v>
      </c>
      <c r="C12" s="63" t="s">
        <v>356</v>
      </c>
      <c r="D12" s="63" t="s">
        <v>330</v>
      </c>
      <c r="E12" s="63" t="s">
        <v>276</v>
      </c>
      <c r="F12" s="76">
        <v>44924.380555556003</v>
      </c>
      <c r="G12" s="76">
        <v>45357.338888888997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1495</v>
      </c>
      <c r="B13" s="67" t="s">
        <v>1496</v>
      </c>
      <c r="C13" s="67" t="s">
        <v>448</v>
      </c>
      <c r="D13" s="67" t="s">
        <v>330</v>
      </c>
      <c r="E13" s="67" t="s">
        <v>276</v>
      </c>
      <c r="F13" s="75">
        <v>44924.407638889003</v>
      </c>
      <c r="G13" s="75">
        <v>45357.365972222004</v>
      </c>
      <c r="H13" s="67" t="s">
        <v>23</v>
      </c>
      <c r="I13" s="67" t="s">
        <v>18</v>
      </c>
      <c r="J13" s="67" t="s">
        <v>260</v>
      </c>
    </row>
    <row r="14" spans="1:10" ht="120" x14ac:dyDescent="0.25">
      <c r="A14" s="86" t="s">
        <v>1569</v>
      </c>
      <c r="B14" s="86" t="s">
        <v>1570</v>
      </c>
      <c r="C14" s="86" t="s">
        <v>998</v>
      </c>
      <c r="D14" s="86" t="s">
        <v>330</v>
      </c>
      <c r="E14" s="86" t="s">
        <v>276</v>
      </c>
      <c r="F14" s="87">
        <v>44924.700694444</v>
      </c>
      <c r="G14" s="87">
        <v>45357.659027777998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1582</v>
      </c>
      <c r="B15" s="67" t="s">
        <v>1584</v>
      </c>
      <c r="C15" s="67" t="s">
        <v>697</v>
      </c>
      <c r="D15" s="67" t="s">
        <v>330</v>
      </c>
      <c r="E15" s="67" t="s">
        <v>276</v>
      </c>
      <c r="F15" s="75">
        <v>44925.456250000003</v>
      </c>
      <c r="G15" s="75">
        <v>45358.414583332997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1616</v>
      </c>
      <c r="B16" s="63" t="s">
        <v>1615</v>
      </c>
      <c r="C16" s="63" t="s">
        <v>920</v>
      </c>
      <c r="D16" s="63" t="s">
        <v>330</v>
      </c>
      <c r="E16" s="63" t="s">
        <v>276</v>
      </c>
      <c r="F16" s="76">
        <v>44929.397222222004</v>
      </c>
      <c r="G16" s="76">
        <v>45362.355555556001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5" t="s">
        <v>1626</v>
      </c>
      <c r="B17" s="65" t="s">
        <v>1625</v>
      </c>
      <c r="C17" s="65" t="s">
        <v>1669</v>
      </c>
      <c r="D17" s="65" t="s">
        <v>330</v>
      </c>
      <c r="E17" s="65" t="s">
        <v>276</v>
      </c>
      <c r="F17" s="77">
        <v>44929.470833332998</v>
      </c>
      <c r="G17" s="77">
        <v>45362.429166667003</v>
      </c>
      <c r="H17" s="65" t="s">
        <v>23</v>
      </c>
      <c r="I17" s="65" t="s">
        <v>18</v>
      </c>
      <c r="J17" s="65" t="s">
        <v>255</v>
      </c>
    </row>
    <row r="18" spans="1:10" ht="75" x14ac:dyDescent="0.25">
      <c r="A18" s="86" t="s">
        <v>1631</v>
      </c>
      <c r="B18" s="86" t="s">
        <v>1632</v>
      </c>
      <c r="C18" s="86" t="s">
        <v>1669</v>
      </c>
      <c r="D18" s="86" t="s">
        <v>330</v>
      </c>
      <c r="E18" s="86" t="s">
        <v>276</v>
      </c>
      <c r="F18" s="87">
        <v>44929.565972222001</v>
      </c>
      <c r="G18" s="87">
        <v>45362.565972222001</v>
      </c>
      <c r="H18" s="86" t="s">
        <v>23</v>
      </c>
      <c r="I18" s="86" t="s">
        <v>18</v>
      </c>
      <c r="J18" s="86" t="s">
        <v>260</v>
      </c>
    </row>
    <row r="19" spans="1:10" ht="45" x14ac:dyDescent="0.25">
      <c r="A19" s="67" t="s">
        <v>1665</v>
      </c>
      <c r="B19" s="67" t="s">
        <v>1668</v>
      </c>
      <c r="C19" s="67" t="s">
        <v>356</v>
      </c>
      <c r="D19" s="67" t="s">
        <v>330</v>
      </c>
      <c r="E19" s="67" t="s">
        <v>276</v>
      </c>
      <c r="F19" s="75">
        <v>44930.330555556</v>
      </c>
      <c r="G19" s="75">
        <v>45365.625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1666</v>
      </c>
      <c r="B20" s="63" t="s">
        <v>1667</v>
      </c>
      <c r="C20" s="63" t="s">
        <v>356</v>
      </c>
      <c r="D20" s="63" t="s">
        <v>330</v>
      </c>
      <c r="E20" s="63" t="s">
        <v>276</v>
      </c>
      <c r="F20" s="76">
        <v>44930.331250000003</v>
      </c>
      <c r="G20" s="76">
        <v>45365.625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1735</v>
      </c>
      <c r="B21" s="67" t="s">
        <v>1727</v>
      </c>
      <c r="C21" s="67" t="s">
        <v>697</v>
      </c>
      <c r="D21" s="67" t="s">
        <v>330</v>
      </c>
      <c r="E21" s="67" t="s">
        <v>276</v>
      </c>
      <c r="F21" s="75">
        <v>44930.588194443997</v>
      </c>
      <c r="G21" s="75">
        <v>45366.546527778002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1729</v>
      </c>
      <c r="B22" s="86" t="s">
        <v>1733</v>
      </c>
      <c r="C22" s="86" t="s">
        <v>361</v>
      </c>
      <c r="D22" s="86" t="s">
        <v>330</v>
      </c>
      <c r="E22" s="86" t="s">
        <v>276</v>
      </c>
      <c r="F22" s="87">
        <v>44930.588194443997</v>
      </c>
      <c r="G22" s="87">
        <v>45366.546527778002</v>
      </c>
      <c r="H22" s="86" t="s">
        <v>23</v>
      </c>
      <c r="I22" s="86" t="s">
        <v>18</v>
      </c>
      <c r="J22" s="86" t="s">
        <v>255</v>
      </c>
    </row>
    <row r="23" spans="1:10" ht="45" x14ac:dyDescent="0.25">
      <c r="A23" s="65" t="s">
        <v>1776</v>
      </c>
      <c r="B23" s="65" t="s">
        <v>1778</v>
      </c>
      <c r="C23" s="65" t="s">
        <v>356</v>
      </c>
      <c r="D23" s="65" t="s">
        <v>330</v>
      </c>
      <c r="E23" s="65" t="s">
        <v>276</v>
      </c>
      <c r="F23" s="77">
        <v>44930.674305556</v>
      </c>
      <c r="G23" s="77">
        <v>45366.632638889001</v>
      </c>
      <c r="H23" s="65" t="s">
        <v>23</v>
      </c>
      <c r="I23" s="65" t="s">
        <v>18</v>
      </c>
      <c r="J23" s="65" t="s">
        <v>255</v>
      </c>
    </row>
    <row r="25" spans="1:10" ht="30" x14ac:dyDescent="0.25">
      <c r="A25" s="60" t="s">
        <v>1807</v>
      </c>
      <c r="B25" s="60" t="s">
        <v>1809</v>
      </c>
      <c r="C25" s="60"/>
      <c r="D25" s="60"/>
      <c r="E25" s="60"/>
      <c r="F25" s="79"/>
      <c r="G25" s="79"/>
      <c r="H25" s="60"/>
      <c r="I25" s="60"/>
      <c r="J25" s="60" t="s">
        <v>346</v>
      </c>
    </row>
    <row r="26" spans="1:10" x14ac:dyDescent="0.25">
      <c r="A26" s="60" t="s">
        <v>1817</v>
      </c>
      <c r="B26" s="60" t="s">
        <v>1818</v>
      </c>
      <c r="C26" s="60"/>
      <c r="D26" s="60"/>
      <c r="E26" s="60"/>
      <c r="F26" s="79"/>
      <c r="G26" s="79"/>
      <c r="H26" s="60"/>
      <c r="I26" s="60"/>
      <c r="J2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47605-D923-4FF1-87C7-75C8089BDD0B}">
  <sheetPr codeName="Sheet27"/>
  <dimension ref="B2:CR1193"/>
  <sheetViews>
    <sheetView topLeftCell="A873" workbookViewId="0">
      <selection activeCell="D885" sqref="D885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1656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1657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1658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1659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1810</v>
      </c>
    </row>
    <row r="56" spans="2:4" x14ac:dyDescent="0.25">
      <c r="D56" s="59" t="s">
        <v>306</v>
      </c>
    </row>
    <row r="58" spans="2:4" x14ac:dyDescent="0.25">
      <c r="D58" s="47" t="s">
        <v>36</v>
      </c>
    </row>
    <row r="59" spans="2:4" x14ac:dyDescent="0.25">
      <c r="D59" s="54" t="s">
        <v>1820</v>
      </c>
    </row>
    <row r="61" spans="2:4" x14ac:dyDescent="0.25">
      <c r="D61" s="47" t="s">
        <v>1801</v>
      </c>
    </row>
    <row r="144" spans="4:4" x14ac:dyDescent="0.25">
      <c r="D144" s="47" t="s">
        <v>484</v>
      </c>
    </row>
    <row r="145" spans="4:4" x14ac:dyDescent="0.25">
      <c r="D145" s="28" t="s">
        <v>1806</v>
      </c>
    </row>
    <row r="147" spans="4:4" x14ac:dyDescent="0.25">
      <c r="D147" s="47" t="s">
        <v>1808</v>
      </c>
    </row>
    <row r="194" spans="4:24" x14ac:dyDescent="0.25">
      <c r="D194" s="47" t="s">
        <v>269</v>
      </c>
      <c r="M194" s="47" t="s">
        <v>336</v>
      </c>
      <c r="X194" s="47" t="s">
        <v>1814</v>
      </c>
    </row>
    <row r="195" spans="4:24" x14ac:dyDescent="0.25">
      <c r="D195" s="51" t="s">
        <v>1812</v>
      </c>
      <c r="M195" s="51" t="s">
        <v>1813</v>
      </c>
      <c r="X195" s="47" t="s">
        <v>1815</v>
      </c>
    </row>
    <row r="197" spans="4:24" x14ac:dyDescent="0.25">
      <c r="D197" s="47" t="s">
        <v>271</v>
      </c>
    </row>
    <row r="198" spans="4:24" x14ac:dyDescent="0.25">
      <c r="D198" s="47" t="s">
        <v>266</v>
      </c>
    </row>
    <row r="199" spans="4:24" x14ac:dyDescent="0.25">
      <c r="D199" s="47" t="s">
        <v>277</v>
      </c>
    </row>
    <row r="200" spans="4:24" x14ac:dyDescent="0.25">
      <c r="D200" s="47" t="s">
        <v>273</v>
      </c>
    </row>
    <row r="201" spans="4:24" x14ac:dyDescent="0.25">
      <c r="D201" s="47" t="s">
        <v>1821</v>
      </c>
    </row>
    <row r="203" spans="4:24" x14ac:dyDescent="0.25">
      <c r="D203" s="51" t="s">
        <v>1656</v>
      </c>
    </row>
    <row r="205" spans="4:24" x14ac:dyDescent="0.25">
      <c r="D205" s="47" t="s">
        <v>1822</v>
      </c>
    </row>
    <row r="269" spans="2:4" x14ac:dyDescent="0.25">
      <c r="B269" s="50">
        <v>0</v>
      </c>
      <c r="D269" s="51" t="s">
        <v>1777</v>
      </c>
    </row>
    <row r="270" spans="2:4" x14ac:dyDescent="0.25">
      <c r="D270" s="59" t="s">
        <v>304</v>
      </c>
    </row>
    <row r="272" spans="2:4" x14ac:dyDescent="0.25">
      <c r="D272" s="47" t="s">
        <v>36</v>
      </c>
    </row>
    <row r="273" spans="4:4" x14ac:dyDescent="0.25">
      <c r="D273" s="54" t="s">
        <v>1802</v>
      </c>
    </row>
    <row r="275" spans="4:4" x14ac:dyDescent="0.25">
      <c r="D275" s="47" t="s">
        <v>1803</v>
      </c>
    </row>
    <row r="313" spans="4:4" x14ac:dyDescent="0.25">
      <c r="D313" s="47" t="s">
        <v>484</v>
      </c>
    </row>
    <row r="314" spans="4:4" x14ac:dyDescent="0.25">
      <c r="D314" s="28" t="s">
        <v>1800</v>
      </c>
    </row>
    <row r="316" spans="4:4" x14ac:dyDescent="0.25">
      <c r="D316" s="51" t="s">
        <v>1655</v>
      </c>
    </row>
    <row r="318" spans="4:4" x14ac:dyDescent="0.25">
      <c r="D318" s="47" t="s">
        <v>309</v>
      </c>
    </row>
    <row r="319" spans="4:4" x14ac:dyDescent="0.25">
      <c r="D319" s="51" t="s">
        <v>1805</v>
      </c>
    </row>
    <row r="321" spans="4:4" x14ac:dyDescent="0.25">
      <c r="D321" s="47" t="s">
        <v>1804</v>
      </c>
    </row>
    <row r="342" spans="4:4" x14ac:dyDescent="0.25">
      <c r="D342" s="47" t="s">
        <v>269</v>
      </c>
    </row>
    <row r="343" spans="4:4" x14ac:dyDescent="0.25">
      <c r="D343" s="51" t="s">
        <v>1811</v>
      </c>
    </row>
    <row r="345" spans="4:4" x14ac:dyDescent="0.25">
      <c r="D345" s="47" t="s">
        <v>1804</v>
      </c>
    </row>
    <row r="377" spans="4:4" x14ac:dyDescent="0.25">
      <c r="D377" s="51" t="s">
        <v>1655</v>
      </c>
    </row>
    <row r="379" spans="4:4" x14ac:dyDescent="0.25">
      <c r="D379" s="47" t="s">
        <v>1804</v>
      </c>
    </row>
    <row r="392" spans="4:39" x14ac:dyDescent="0.25">
      <c r="D392" s="56" t="s">
        <v>271</v>
      </c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AA392" s="56" t="s">
        <v>34</v>
      </c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</row>
    <row r="393" spans="4:39" x14ac:dyDescent="0.25">
      <c r="D393" s="56" t="s">
        <v>266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AA393" s="56" t="s">
        <v>257</v>
      </c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</row>
    <row r="394" spans="4:39" x14ac:dyDescent="0.25">
      <c r="D394" s="56" t="s">
        <v>277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AA394" s="56" t="s">
        <v>1829</v>
      </c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</row>
    <row r="395" spans="4:39" x14ac:dyDescent="0.25">
      <c r="D395" s="56" t="s">
        <v>273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</row>
    <row r="396" spans="4:39" x14ac:dyDescent="0.25">
      <c r="D396" s="56" t="s">
        <v>1826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AA396" s="56" t="s">
        <v>34</v>
      </c>
      <c r="AB396" s="52"/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</row>
    <row r="397" spans="4:39" x14ac:dyDescent="0.25">
      <c r="AA397" s="56" t="s">
        <v>1830</v>
      </c>
      <c r="AB397" s="52"/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</row>
    <row r="398" spans="4:39" x14ac:dyDescent="0.25">
      <c r="D398" s="56" t="s">
        <v>1827</v>
      </c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AA398" s="56" t="s">
        <v>1829</v>
      </c>
      <c r="AB398" s="52"/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</row>
    <row r="399" spans="4:39" x14ac:dyDescent="0.25">
      <c r="D399" s="56" t="s">
        <v>1828</v>
      </c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</row>
    <row r="400" spans="4:39" x14ac:dyDescent="0.25">
      <c r="D400" s="56" t="s">
        <v>266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</row>
    <row r="401" spans="4:24" x14ac:dyDescent="0.25">
      <c r="D401" s="56" t="s">
        <v>446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</row>
    <row r="402" spans="4:24" x14ac:dyDescent="0.25">
      <c r="D402" s="56" t="s">
        <v>273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</row>
    <row r="403" spans="4:24" x14ac:dyDescent="0.25">
      <c r="D403" s="56" t="s">
        <v>1826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</row>
    <row r="405" spans="4:24" x14ac:dyDescent="0.25">
      <c r="D405" s="57" t="s">
        <v>357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</row>
    <row r="406" spans="4:24" x14ac:dyDescent="0.25">
      <c r="D406" s="57" t="s">
        <v>322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</row>
    <row r="407" spans="4:24" x14ac:dyDescent="0.25">
      <c r="D407" s="57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</row>
    <row r="408" spans="4:24" x14ac:dyDescent="0.25">
      <c r="D408" s="57" t="s">
        <v>1832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</row>
    <row r="409" spans="4:24" x14ac:dyDescent="0.25">
      <c r="D409" s="57" t="s">
        <v>1833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</row>
    <row r="410" spans="4:24" x14ac:dyDescent="0.25">
      <c r="D410" s="57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</row>
    <row r="411" spans="4:24" x14ac:dyDescent="0.25">
      <c r="D411" s="57" t="s">
        <v>1834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</row>
    <row r="412" spans="4:24" x14ac:dyDescent="0.25">
      <c r="D412" s="57" t="s">
        <v>1833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</row>
    <row r="413" spans="4:24" x14ac:dyDescent="0.25">
      <c r="D413" s="57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</row>
    <row r="414" spans="4:24" x14ac:dyDescent="0.25">
      <c r="D414" s="57" t="s">
        <v>263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</row>
    <row r="415" spans="4:24" x14ac:dyDescent="0.25">
      <c r="D415" s="57" t="s">
        <v>264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</row>
    <row r="416" spans="4:24" x14ac:dyDescent="0.25">
      <c r="D416" s="57" t="s">
        <v>358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</row>
    <row r="418" spans="4:4" x14ac:dyDescent="0.25">
      <c r="D418" s="47" t="s">
        <v>1804</v>
      </c>
    </row>
    <row r="469" spans="2:4" x14ac:dyDescent="0.25">
      <c r="B469" s="50">
        <v>0</v>
      </c>
      <c r="D469" s="51" t="s">
        <v>1819</v>
      </c>
    </row>
    <row r="470" spans="2:4" x14ac:dyDescent="0.25">
      <c r="D470" s="59" t="s">
        <v>304</v>
      </c>
    </row>
    <row r="472" spans="2:4" x14ac:dyDescent="0.25">
      <c r="D472" s="47" t="s">
        <v>36</v>
      </c>
    </row>
    <row r="473" spans="2:4" x14ac:dyDescent="0.25">
      <c r="D473" s="54" t="s">
        <v>1841</v>
      </c>
    </row>
    <row r="475" spans="2:4" x14ac:dyDescent="0.25">
      <c r="D475" s="47" t="s">
        <v>1816</v>
      </c>
    </row>
    <row r="501" spans="4:28" x14ac:dyDescent="0.25">
      <c r="D501" s="47" t="s">
        <v>309</v>
      </c>
    </row>
    <row r="502" spans="4:28" x14ac:dyDescent="0.25">
      <c r="D502" s="51" t="s">
        <v>1842</v>
      </c>
    </row>
    <row r="504" spans="4:28" x14ac:dyDescent="0.25">
      <c r="D504" s="56" t="s">
        <v>1480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</row>
    <row r="505" spans="4:28" x14ac:dyDescent="0.25">
      <c r="D505" s="56" t="s">
        <v>1843</v>
      </c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</row>
    <row r="506" spans="4:28" x14ac:dyDescent="0.25">
      <c r="D506" s="56" t="s">
        <v>257</v>
      </c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</row>
    <row r="507" spans="4:28" x14ac:dyDescent="0.25">
      <c r="D507" s="56" t="s">
        <v>1844</v>
      </c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</row>
    <row r="509" spans="4:28" x14ac:dyDescent="0.25">
      <c r="D509" s="47" t="s">
        <v>1160</v>
      </c>
      <c r="J509" s="47" t="s">
        <v>646</v>
      </c>
    </row>
    <row r="510" spans="4:28" x14ac:dyDescent="0.25">
      <c r="D510" s="28" t="s">
        <v>1845</v>
      </c>
      <c r="J510" s="28" t="s">
        <v>1846</v>
      </c>
    </row>
    <row r="512" spans="4:28" x14ac:dyDescent="0.25">
      <c r="D512" s="57" t="s">
        <v>357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</row>
    <row r="513" spans="4:16" x14ac:dyDescent="0.25">
      <c r="D513" s="57" t="s">
        <v>322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</row>
    <row r="514" spans="4:16" x14ac:dyDescent="0.25">
      <c r="D514" s="57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</row>
    <row r="515" spans="4:16" x14ac:dyDescent="0.25">
      <c r="D515" s="57" t="s">
        <v>280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</row>
    <row r="516" spans="4:16" x14ac:dyDescent="0.25">
      <c r="D516" s="57" t="s">
        <v>282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</row>
    <row r="517" spans="4:16" x14ac:dyDescent="0.25">
      <c r="D517" s="57" t="s">
        <v>1847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</row>
    <row r="518" spans="4:16" x14ac:dyDescent="0.25">
      <c r="D518" s="57" t="s">
        <v>1848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</row>
    <row r="519" spans="4:16" x14ac:dyDescent="0.25">
      <c r="D519" s="57" t="s">
        <v>1849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</row>
    <row r="520" spans="4:16" x14ac:dyDescent="0.25">
      <c r="D520" s="57" t="s">
        <v>1850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</row>
    <row r="521" spans="4:16" x14ac:dyDescent="0.25">
      <c r="D521" s="57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</row>
    <row r="522" spans="4:16" x14ac:dyDescent="0.25">
      <c r="D522" s="57" t="s">
        <v>263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</row>
    <row r="523" spans="4:16" x14ac:dyDescent="0.25">
      <c r="D523" s="57" t="s">
        <v>264</v>
      </c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</row>
    <row r="524" spans="4:16" x14ac:dyDescent="0.25">
      <c r="D524" s="57" t="s">
        <v>358</v>
      </c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</row>
    <row r="526" spans="4:16" x14ac:dyDescent="0.25">
      <c r="D526" s="47" t="s">
        <v>1851</v>
      </c>
    </row>
    <row r="563" spans="2:4" x14ac:dyDescent="0.25">
      <c r="B563" s="48">
        <v>0</v>
      </c>
      <c r="D563" s="51" t="s">
        <v>1837</v>
      </c>
    </row>
    <row r="564" spans="2:4" x14ac:dyDescent="0.25">
      <c r="D564" s="59" t="s">
        <v>305</v>
      </c>
    </row>
    <row r="565" spans="2:4" x14ac:dyDescent="0.25">
      <c r="D565" s="55" t="s">
        <v>35</v>
      </c>
    </row>
    <row r="652" spans="2:4" x14ac:dyDescent="0.25">
      <c r="B652" s="50">
        <v>0</v>
      </c>
      <c r="D652" s="51" t="s">
        <v>1840</v>
      </c>
    </row>
    <row r="653" spans="2:4" x14ac:dyDescent="0.25">
      <c r="D653" s="59" t="s">
        <v>304</v>
      </c>
    </row>
    <row r="655" spans="2:4" x14ac:dyDescent="0.25">
      <c r="D655" s="47" t="s">
        <v>36</v>
      </c>
    </row>
    <row r="656" spans="2:4" x14ac:dyDescent="0.25">
      <c r="D656" s="54" t="s">
        <v>1858</v>
      </c>
    </row>
    <row r="658" spans="4:4" x14ac:dyDescent="0.25">
      <c r="D658" s="47" t="s">
        <v>1831</v>
      </c>
    </row>
    <row r="681" spans="4:96" x14ac:dyDescent="0.25">
      <c r="M681" s="47" t="s">
        <v>274</v>
      </c>
      <c r="AH681" s="47" t="s">
        <v>275</v>
      </c>
    </row>
    <row r="682" spans="4:96" x14ac:dyDescent="0.25">
      <c r="D682" s="51" t="s">
        <v>309</v>
      </c>
      <c r="M682" s="51" t="s">
        <v>495</v>
      </c>
      <c r="V682" s="51" t="s">
        <v>496</v>
      </c>
      <c r="AB682" s="51" t="s">
        <v>316</v>
      </c>
      <c r="AH682" s="51" t="s">
        <v>495</v>
      </c>
      <c r="AP682" s="51" t="s">
        <v>496</v>
      </c>
      <c r="AV682" s="51" t="s">
        <v>316</v>
      </c>
    </row>
    <row r="683" spans="4:96" x14ac:dyDescent="0.25">
      <c r="M683" s="47" t="s">
        <v>1855</v>
      </c>
      <c r="V683" s="47" t="s">
        <v>1856</v>
      </c>
      <c r="AB683" s="47" t="s">
        <v>1857</v>
      </c>
      <c r="AH683" s="47" t="s">
        <v>1859</v>
      </c>
      <c r="AP683" s="47" t="s">
        <v>1860</v>
      </c>
      <c r="AV683" s="47" t="s">
        <v>1861</v>
      </c>
    </row>
    <row r="685" spans="4:96" x14ac:dyDescent="0.25">
      <c r="D685" s="56" t="s">
        <v>380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  <c r="AY685" s="52"/>
      <c r="AZ685" s="52"/>
      <c r="BA685" s="52"/>
      <c r="BB685" s="52"/>
      <c r="BC685" s="52"/>
      <c r="BD685" s="52"/>
      <c r="BE685" s="52"/>
      <c r="BF685" s="52"/>
      <c r="BG685" s="52"/>
      <c r="BH685" s="52"/>
      <c r="BI685" s="52"/>
      <c r="BJ685" s="52"/>
      <c r="BK685" s="52"/>
      <c r="BL685" s="52"/>
      <c r="BM685" s="52"/>
      <c r="BN685" s="52"/>
      <c r="BO685" s="52"/>
      <c r="BP685" s="52"/>
      <c r="BQ685" s="52"/>
      <c r="BR685" s="52"/>
      <c r="BS685" s="52"/>
      <c r="BT685" s="52"/>
      <c r="BU685" s="52"/>
      <c r="BV685" s="52"/>
      <c r="BW685" s="52"/>
      <c r="BX685" s="52"/>
      <c r="BY685" s="52"/>
      <c r="BZ685" s="52"/>
      <c r="CA685" s="52"/>
      <c r="CB685" s="52"/>
      <c r="CC685" s="52"/>
      <c r="CD685" s="52"/>
      <c r="CE685" s="52"/>
      <c r="CF685" s="52"/>
      <c r="CG685" s="52"/>
      <c r="CH685" s="52"/>
      <c r="CI685" s="52"/>
      <c r="CJ685" s="52"/>
      <c r="CK685" s="52"/>
      <c r="CL685" s="52"/>
      <c r="CM685" s="52"/>
      <c r="CN685" s="52"/>
      <c r="CO685" s="52"/>
      <c r="CP685" s="52"/>
      <c r="CQ685" s="52"/>
      <c r="CR685" s="52"/>
    </row>
    <row r="686" spans="4:96" x14ac:dyDescent="0.25">
      <c r="D686" s="56" t="s">
        <v>350</v>
      </c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  <c r="AZ686" s="52"/>
      <c r="BA686" s="52"/>
      <c r="BB686" s="52"/>
      <c r="BC686" s="52"/>
      <c r="BD686" s="52"/>
      <c r="BE686" s="52"/>
      <c r="BF686" s="52"/>
      <c r="BG686" s="52"/>
      <c r="BH686" s="52"/>
      <c r="BI686" s="52"/>
      <c r="BJ686" s="52"/>
      <c r="BK686" s="52"/>
      <c r="BL686" s="52"/>
      <c r="BM686" s="52"/>
      <c r="BN686" s="52"/>
      <c r="BO686" s="52"/>
      <c r="BP686" s="52"/>
      <c r="BQ686" s="52"/>
      <c r="BR686" s="52"/>
      <c r="BS686" s="52"/>
      <c r="BT686" s="52"/>
      <c r="BU686" s="52"/>
      <c r="BV686" s="52"/>
      <c r="BW686" s="52"/>
      <c r="BX686" s="52"/>
      <c r="BY686" s="52"/>
      <c r="BZ686" s="52"/>
      <c r="CA686" s="52"/>
      <c r="CB686" s="52"/>
      <c r="CC686" s="52"/>
      <c r="CD686" s="52"/>
      <c r="CE686" s="52"/>
      <c r="CF686" s="52"/>
      <c r="CG686" s="52"/>
      <c r="CH686" s="52"/>
      <c r="CI686" s="52"/>
      <c r="CJ686" s="52"/>
      <c r="CK686" s="52"/>
      <c r="CL686" s="52"/>
      <c r="CM686" s="52"/>
      <c r="CN686" s="52"/>
      <c r="CO686" s="52"/>
      <c r="CP686" s="52"/>
      <c r="CQ686" s="52"/>
      <c r="CR686" s="52"/>
    </row>
    <row r="687" spans="4:96" x14ac:dyDescent="0.25">
      <c r="D687" s="57" t="str">
        <f>"select '" &amp; TRIM(M683) &amp; "' bChassisNumber, '" &amp; TRIM(V683) &amp; "' bEngineNumber, '" &amp; TRIM(SUBSTITUTE(AB683, " ", "")) &amp; "' bPoliceNumber, '" &amp; TRIM(AH683) &amp; "' aChassisNumber, '" &amp; TRIM(AP683) &amp; "' aEngineNumber, '" &amp; TRIM(SUBSTITUTE(AV683, " ", "")) &amp; "' aPoliceNumber union all"</f>
        <v>select 'MHKS6GK3JNJ006938' bChassisNumber, '3NRH723953' bEngineNumber, 'B1376DKF' bPoliceNumber, 'MMBJJKL10MH031110' aChassisNumber, '4N15UHD9209' aEngineNumber, 'BM8634QA' aPoliceNumber union all</v>
      </c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  <c r="AN687" s="53"/>
      <c r="AO687" s="53"/>
      <c r="AP687" s="53"/>
      <c r="AQ687" s="53"/>
      <c r="AR687" s="53"/>
      <c r="AS687" s="53"/>
      <c r="AT687" s="53"/>
      <c r="AU687" s="53"/>
      <c r="AV687" s="53"/>
      <c r="AW687" s="53"/>
      <c r="AX687" s="53"/>
      <c r="AY687" s="53"/>
      <c r="AZ687" s="53"/>
      <c r="BA687" s="53"/>
      <c r="BB687" s="53"/>
      <c r="BC687" s="53"/>
      <c r="BD687" s="53"/>
      <c r="BE687" s="53"/>
      <c r="BF687" s="53"/>
      <c r="BG687" s="53"/>
      <c r="BH687" s="53"/>
      <c r="BI687" s="53"/>
      <c r="BJ687" s="53"/>
      <c r="BK687" s="53"/>
      <c r="BL687" s="53"/>
      <c r="BM687" s="53"/>
      <c r="BN687" s="53"/>
      <c r="BO687" s="53"/>
      <c r="BP687" s="53"/>
      <c r="BQ687" s="53"/>
      <c r="BR687" s="53"/>
      <c r="BS687" s="53"/>
      <c r="BT687" s="53"/>
      <c r="BU687" s="53"/>
      <c r="BV687" s="53"/>
      <c r="BW687" s="53"/>
      <c r="BX687" s="53"/>
      <c r="BY687" s="53"/>
      <c r="BZ687" s="53"/>
      <c r="CA687" s="53"/>
      <c r="CB687" s="53"/>
      <c r="CC687" s="52"/>
      <c r="CD687" s="52"/>
      <c r="CE687" s="52"/>
      <c r="CF687" s="52"/>
      <c r="CG687" s="52"/>
      <c r="CH687" s="52"/>
      <c r="CI687" s="52"/>
      <c r="CJ687" s="52"/>
      <c r="CK687" s="52"/>
      <c r="CL687" s="52"/>
      <c r="CM687" s="52"/>
      <c r="CN687" s="52"/>
      <c r="CO687" s="52"/>
      <c r="CP687" s="52"/>
      <c r="CQ687" s="52"/>
      <c r="CR687" s="52"/>
    </row>
    <row r="688" spans="4:96" x14ac:dyDescent="0.25">
      <c r="D688" s="56" t="s">
        <v>351</v>
      </c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  <c r="AZ688" s="52"/>
      <c r="BA688" s="52"/>
      <c r="BB688" s="52"/>
      <c r="BC688" s="52"/>
      <c r="BD688" s="52"/>
      <c r="BE688" s="52"/>
      <c r="BF688" s="52"/>
      <c r="BG688" s="52"/>
      <c r="BH688" s="52"/>
      <c r="BI688" s="52"/>
      <c r="BJ688" s="52"/>
      <c r="BK688" s="52"/>
      <c r="BL688" s="52"/>
      <c r="BM688" s="52"/>
      <c r="BN688" s="52"/>
      <c r="BO688" s="52"/>
      <c r="BP688" s="52"/>
      <c r="BQ688" s="52"/>
      <c r="BR688" s="52"/>
      <c r="BS688" s="52"/>
      <c r="BT688" s="52"/>
      <c r="BU688" s="52"/>
      <c r="BV688" s="52"/>
      <c r="BW688" s="52"/>
      <c r="BX688" s="52"/>
      <c r="BY688" s="52"/>
      <c r="BZ688" s="52"/>
      <c r="CA688" s="52"/>
      <c r="CB688" s="52"/>
      <c r="CC688" s="52"/>
      <c r="CD688" s="52"/>
      <c r="CE688" s="52"/>
      <c r="CF688" s="52"/>
      <c r="CG688" s="52"/>
      <c r="CH688" s="52"/>
      <c r="CI688" s="52"/>
      <c r="CJ688" s="52"/>
      <c r="CK688" s="52"/>
      <c r="CL688" s="52"/>
      <c r="CM688" s="52"/>
      <c r="CN688" s="52"/>
      <c r="CO688" s="52"/>
      <c r="CP688" s="52"/>
      <c r="CQ688" s="52"/>
      <c r="CR688" s="52"/>
    </row>
    <row r="689" spans="4:96" x14ac:dyDescent="0.25">
      <c r="D689" s="56" t="s">
        <v>367</v>
      </c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/>
      <c r="AU689" s="52"/>
      <c r="AV689" s="52"/>
      <c r="AW689" s="52"/>
      <c r="AX689" s="52"/>
      <c r="AY689" s="52"/>
      <c r="AZ689" s="52"/>
      <c r="BA689" s="52"/>
      <c r="BB689" s="52"/>
      <c r="BC689" s="52"/>
      <c r="BD689" s="52"/>
      <c r="BE689" s="52"/>
      <c r="BF689" s="52"/>
      <c r="BG689" s="52"/>
      <c r="BH689" s="52"/>
      <c r="BI689" s="52"/>
      <c r="BJ689" s="52"/>
      <c r="BK689" s="52"/>
      <c r="BL689" s="52"/>
      <c r="BM689" s="52"/>
      <c r="BN689" s="52"/>
      <c r="BO689" s="52"/>
      <c r="BP689" s="52"/>
      <c r="BQ689" s="52"/>
      <c r="BR689" s="52"/>
      <c r="BS689" s="52"/>
      <c r="BT689" s="52"/>
      <c r="BU689" s="52"/>
      <c r="BV689" s="52"/>
      <c r="BW689" s="52"/>
      <c r="BX689" s="52"/>
      <c r="BY689" s="52"/>
      <c r="BZ689" s="52"/>
      <c r="CA689" s="52"/>
      <c r="CB689" s="52"/>
      <c r="CC689" s="52"/>
      <c r="CD689" s="52"/>
      <c r="CE689" s="52"/>
      <c r="CF689" s="52"/>
      <c r="CG689" s="52"/>
      <c r="CH689" s="52"/>
      <c r="CI689" s="52"/>
      <c r="CJ689" s="52"/>
      <c r="CK689" s="52"/>
      <c r="CL689" s="52"/>
      <c r="CM689" s="52"/>
      <c r="CN689" s="52"/>
      <c r="CO689" s="52"/>
      <c r="CP689" s="52"/>
      <c r="CQ689" s="52"/>
      <c r="CR689" s="52"/>
    </row>
    <row r="690" spans="4:96" x14ac:dyDescent="0.25">
      <c r="D690" s="57" t="s">
        <v>354</v>
      </c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  <c r="AT690" s="53"/>
      <c r="AU690" s="53"/>
      <c r="AV690" s="53"/>
      <c r="AW690" s="53"/>
      <c r="AX690" s="53"/>
      <c r="AY690" s="53"/>
      <c r="AZ690" s="53"/>
      <c r="BA690" s="53"/>
      <c r="BB690" s="53"/>
      <c r="BC690" s="53"/>
      <c r="BD690" s="53"/>
      <c r="BE690" s="53"/>
      <c r="BF690" s="53"/>
      <c r="BG690" s="53"/>
      <c r="BH690" s="53"/>
      <c r="BI690" s="53"/>
      <c r="BJ690" s="53"/>
      <c r="BK690" s="53"/>
      <c r="BL690" s="53"/>
      <c r="BM690" s="53"/>
      <c r="BN690" s="53"/>
      <c r="BO690" s="53"/>
      <c r="BP690" s="53"/>
      <c r="BQ690" s="53"/>
      <c r="BR690" s="53"/>
      <c r="BS690" s="53"/>
      <c r="BT690" s="53"/>
      <c r="BU690" s="53"/>
      <c r="BV690" s="53"/>
      <c r="BW690" s="53"/>
      <c r="BX690" s="53"/>
      <c r="BY690" s="53"/>
      <c r="BZ690" s="53"/>
      <c r="CA690" s="53"/>
      <c r="CB690" s="53"/>
      <c r="CC690" s="53"/>
      <c r="CD690" s="53"/>
      <c r="CE690" s="53"/>
      <c r="CF690" s="53"/>
      <c r="CG690" s="53"/>
      <c r="CH690" s="53"/>
      <c r="CI690" s="53"/>
      <c r="CJ690" s="53"/>
      <c r="CK690" s="53"/>
      <c r="CL690" s="53"/>
      <c r="CM690" s="53"/>
      <c r="CN690" s="53"/>
      <c r="CO690" s="53"/>
      <c r="CP690" s="53"/>
      <c r="CQ690" s="53"/>
      <c r="CR690" s="53"/>
    </row>
    <row r="691" spans="4:96" x14ac:dyDescent="0.25">
      <c r="D691" s="57" t="s">
        <v>445</v>
      </c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  <c r="AT691" s="53"/>
      <c r="AU691" s="53"/>
      <c r="AV691" s="53"/>
      <c r="AW691" s="53"/>
      <c r="AX691" s="53"/>
      <c r="AY691" s="53"/>
      <c r="AZ691" s="53"/>
      <c r="BA691" s="53"/>
      <c r="BB691" s="53"/>
      <c r="BC691" s="53"/>
      <c r="BD691" s="53"/>
      <c r="BE691" s="53"/>
      <c r="BF691" s="53"/>
      <c r="BG691" s="53"/>
      <c r="BH691" s="53"/>
      <c r="BI691" s="53"/>
      <c r="BJ691" s="53"/>
      <c r="BK691" s="53"/>
      <c r="BL691" s="53"/>
      <c r="BM691" s="53"/>
      <c r="BN691" s="53"/>
      <c r="BO691" s="53"/>
      <c r="BP691" s="53"/>
      <c r="BQ691" s="53"/>
      <c r="BR691" s="53"/>
      <c r="BS691" s="53"/>
      <c r="BT691" s="53"/>
      <c r="BU691" s="53"/>
      <c r="BV691" s="53"/>
      <c r="BW691" s="53"/>
      <c r="BX691" s="53"/>
      <c r="BY691" s="53"/>
      <c r="BZ691" s="53"/>
      <c r="CA691" s="53"/>
      <c r="CB691" s="53"/>
      <c r="CC691" s="53"/>
      <c r="CD691" s="53"/>
      <c r="CE691" s="53"/>
      <c r="CF691" s="53"/>
      <c r="CG691" s="53"/>
      <c r="CH691" s="53"/>
      <c r="CI691" s="53"/>
      <c r="CJ691" s="53"/>
      <c r="CK691" s="53"/>
      <c r="CL691" s="53"/>
      <c r="CM691" s="53"/>
      <c r="CN691" s="53"/>
      <c r="CO691" s="53"/>
      <c r="CP691" s="53"/>
      <c r="CQ691" s="53"/>
      <c r="CR691" s="53"/>
    </row>
    <row r="692" spans="4:96" x14ac:dyDescent="0.25">
      <c r="D692" s="57" t="s">
        <v>461</v>
      </c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  <c r="AO692" s="53"/>
      <c r="AP692" s="53"/>
      <c r="AQ692" s="53"/>
      <c r="AR692" s="53"/>
      <c r="AS692" s="53"/>
      <c r="AT692" s="53"/>
      <c r="AU692" s="53"/>
      <c r="AV692" s="53"/>
      <c r="AW692" s="53"/>
      <c r="AX692" s="53"/>
      <c r="AY692" s="53"/>
      <c r="AZ692" s="53"/>
      <c r="BA692" s="53"/>
      <c r="BB692" s="53"/>
      <c r="BC692" s="53"/>
      <c r="BD692" s="53"/>
      <c r="BE692" s="53"/>
      <c r="BF692" s="53"/>
      <c r="BG692" s="53"/>
      <c r="BH692" s="53"/>
      <c r="BI692" s="53"/>
      <c r="BJ692" s="53"/>
      <c r="BK692" s="53"/>
      <c r="BL692" s="53"/>
      <c r="BM692" s="53"/>
      <c r="BN692" s="53"/>
      <c r="BO692" s="53"/>
      <c r="BP692" s="53"/>
      <c r="BQ692" s="53"/>
      <c r="BR692" s="53"/>
      <c r="BS692" s="53"/>
      <c r="BT692" s="53"/>
      <c r="BU692" s="53"/>
      <c r="BV692" s="53"/>
      <c r="BW692" s="53"/>
      <c r="BX692" s="53"/>
      <c r="BY692" s="53"/>
      <c r="BZ692" s="53"/>
      <c r="CA692" s="53"/>
      <c r="CB692" s="53"/>
      <c r="CC692" s="53"/>
      <c r="CD692" s="53"/>
      <c r="CE692" s="53"/>
      <c r="CF692" s="53"/>
      <c r="CG692" s="53"/>
      <c r="CH692" s="53"/>
      <c r="CI692" s="53"/>
      <c r="CJ692" s="53"/>
      <c r="CK692" s="53"/>
      <c r="CL692" s="53"/>
      <c r="CM692" s="53"/>
      <c r="CN692" s="53"/>
      <c r="CO692" s="53"/>
      <c r="CP692" s="53"/>
      <c r="CQ692" s="53"/>
      <c r="CR692" s="53"/>
    </row>
    <row r="693" spans="4:96" x14ac:dyDescent="0.25">
      <c r="D693" s="57" t="s">
        <v>353</v>
      </c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  <c r="AO693" s="53"/>
      <c r="AP693" s="53"/>
      <c r="AQ693" s="53"/>
      <c r="AR693" s="53"/>
      <c r="AS693" s="53"/>
      <c r="AT693" s="53"/>
      <c r="AU693" s="53"/>
      <c r="AV693" s="53"/>
      <c r="AW693" s="53"/>
      <c r="AX693" s="53"/>
      <c r="AY693" s="53"/>
      <c r="AZ693" s="53"/>
      <c r="BA693" s="53"/>
      <c r="BB693" s="53"/>
      <c r="BC693" s="53"/>
      <c r="BD693" s="53"/>
      <c r="BE693" s="53"/>
      <c r="BF693" s="53"/>
      <c r="BG693" s="53"/>
      <c r="BH693" s="53"/>
      <c r="BI693" s="53"/>
      <c r="BJ693" s="53"/>
      <c r="BK693" s="53"/>
      <c r="BL693" s="53"/>
      <c r="BM693" s="53"/>
      <c r="BN693" s="53"/>
      <c r="BO693" s="53"/>
      <c r="BP693" s="53"/>
      <c r="BQ693" s="53"/>
      <c r="BR693" s="53"/>
      <c r="BS693" s="53"/>
      <c r="BT693" s="53"/>
      <c r="BU693" s="53"/>
      <c r="BV693" s="53"/>
      <c r="BW693" s="53"/>
      <c r="BX693" s="53"/>
      <c r="BY693" s="53"/>
      <c r="BZ693" s="53"/>
      <c r="CA693" s="53"/>
      <c r="CB693" s="53"/>
      <c r="CC693" s="53"/>
      <c r="CD693" s="53"/>
      <c r="CE693" s="53"/>
      <c r="CF693" s="53"/>
      <c r="CG693" s="53"/>
      <c r="CH693" s="53"/>
      <c r="CI693" s="53"/>
      <c r="CJ693" s="53"/>
      <c r="CK693" s="53"/>
      <c r="CL693" s="53"/>
      <c r="CM693" s="53"/>
      <c r="CN693" s="53"/>
      <c r="CO693" s="53"/>
      <c r="CP693" s="53"/>
      <c r="CQ693" s="53"/>
      <c r="CR693" s="53"/>
    </row>
    <row r="694" spans="4:96" x14ac:dyDescent="0.25">
      <c r="D694" s="57" t="s">
        <v>452</v>
      </c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  <c r="AO694" s="53"/>
      <c r="AP694" s="53"/>
      <c r="AQ694" s="53"/>
      <c r="AR694" s="53"/>
      <c r="AS694" s="53"/>
      <c r="AT694" s="53"/>
      <c r="AU694" s="53"/>
      <c r="AV694" s="53"/>
      <c r="AW694" s="53"/>
      <c r="AX694" s="53"/>
      <c r="AY694" s="53"/>
      <c r="AZ694" s="53"/>
      <c r="BA694" s="53"/>
      <c r="BB694" s="53"/>
      <c r="BC694" s="53"/>
      <c r="BD694" s="53"/>
      <c r="BE694" s="53"/>
      <c r="BF694" s="53"/>
      <c r="BG694" s="53"/>
      <c r="BH694" s="53"/>
      <c r="BI694" s="53"/>
      <c r="BJ694" s="53"/>
      <c r="BK694" s="53"/>
      <c r="BL694" s="53"/>
      <c r="BM694" s="53"/>
      <c r="BN694" s="53"/>
      <c r="BO694" s="53"/>
      <c r="BP694" s="53"/>
      <c r="BQ694" s="53"/>
      <c r="BR694" s="53"/>
      <c r="BS694" s="53"/>
      <c r="BT694" s="53"/>
      <c r="BU694" s="53"/>
      <c r="BV694" s="53"/>
      <c r="BW694" s="53"/>
      <c r="BX694" s="53"/>
      <c r="BY694" s="53"/>
      <c r="BZ694" s="53"/>
      <c r="CA694" s="53"/>
      <c r="CB694" s="53"/>
      <c r="CC694" s="53"/>
      <c r="CD694" s="53"/>
      <c r="CE694" s="53"/>
      <c r="CF694" s="53"/>
      <c r="CG694" s="53"/>
      <c r="CH694" s="53"/>
      <c r="CI694" s="53"/>
      <c r="CJ694" s="53"/>
      <c r="CK694" s="53"/>
      <c r="CL694" s="53"/>
      <c r="CM694" s="53"/>
      <c r="CN694" s="53"/>
      <c r="CO694" s="53"/>
      <c r="CP694" s="53"/>
      <c r="CQ694" s="53"/>
      <c r="CR694" s="53"/>
    </row>
    <row r="695" spans="4:96" x14ac:dyDescent="0.25">
      <c r="D695" s="37" t="s">
        <v>524</v>
      </c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  <c r="AO695" s="53"/>
      <c r="AP695" s="53"/>
      <c r="AQ695" s="53"/>
      <c r="AR695" s="53"/>
      <c r="AS695" s="53"/>
      <c r="AT695" s="53"/>
      <c r="AU695" s="53"/>
      <c r="AV695" s="53"/>
      <c r="AW695" s="53"/>
      <c r="AX695" s="53"/>
      <c r="AY695" s="53"/>
      <c r="AZ695" s="53"/>
      <c r="BA695" s="53"/>
      <c r="BB695" s="53"/>
      <c r="BC695" s="53"/>
      <c r="BD695" s="53"/>
      <c r="BE695" s="53"/>
      <c r="BF695" s="53"/>
      <c r="BG695" s="53"/>
      <c r="BH695" s="53"/>
      <c r="BI695" s="53"/>
      <c r="BJ695" s="53"/>
      <c r="BK695" s="53"/>
      <c r="BL695" s="53"/>
      <c r="BM695" s="53"/>
      <c r="BN695" s="53"/>
      <c r="BO695" s="53"/>
      <c r="BP695" s="53"/>
      <c r="BQ695" s="53"/>
      <c r="BR695" s="53"/>
      <c r="BS695" s="53"/>
      <c r="BT695" s="53"/>
      <c r="BU695" s="53"/>
      <c r="BV695" s="53"/>
      <c r="BW695" s="53"/>
      <c r="BX695" s="53"/>
      <c r="BY695" s="53"/>
      <c r="BZ695" s="53"/>
      <c r="CA695" s="53"/>
      <c r="CB695" s="53"/>
      <c r="CC695" s="53"/>
      <c r="CD695" s="53"/>
      <c r="CE695" s="53"/>
      <c r="CF695" s="53"/>
      <c r="CG695" s="53"/>
      <c r="CH695" s="53"/>
      <c r="CI695" s="53"/>
      <c r="CJ695" s="53"/>
      <c r="CK695" s="53"/>
      <c r="CL695" s="53"/>
      <c r="CM695" s="53"/>
      <c r="CN695" s="53"/>
      <c r="CO695" s="53"/>
      <c r="CP695" s="53"/>
      <c r="CQ695" s="53"/>
      <c r="CR695" s="53"/>
    </row>
    <row r="696" spans="4:96" x14ac:dyDescent="0.25">
      <c r="D696" s="57" t="s">
        <v>257</v>
      </c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  <c r="AO696" s="53"/>
      <c r="AP696" s="53"/>
      <c r="AQ696" s="53"/>
      <c r="AR696" s="53"/>
      <c r="AS696" s="53"/>
      <c r="AT696" s="53"/>
      <c r="AU696" s="53"/>
      <c r="AV696" s="53"/>
      <c r="AW696" s="53"/>
      <c r="AX696" s="53"/>
      <c r="AY696" s="53"/>
      <c r="AZ696" s="53"/>
      <c r="BA696" s="53"/>
      <c r="BB696" s="53"/>
      <c r="BC696" s="53"/>
      <c r="BD696" s="53"/>
      <c r="BE696" s="53"/>
      <c r="BF696" s="53"/>
      <c r="BG696" s="53"/>
      <c r="BH696" s="53"/>
      <c r="BI696" s="53"/>
      <c r="BJ696" s="53"/>
      <c r="BK696" s="53"/>
      <c r="BL696" s="53"/>
      <c r="BM696" s="53"/>
      <c r="BN696" s="53"/>
      <c r="BO696" s="53"/>
      <c r="BP696" s="53"/>
      <c r="BQ696" s="53"/>
      <c r="BR696" s="53"/>
      <c r="BS696" s="53"/>
      <c r="BT696" s="53"/>
      <c r="BU696" s="53"/>
      <c r="BV696" s="53"/>
      <c r="BW696" s="53"/>
      <c r="BX696" s="53"/>
      <c r="BY696" s="53"/>
      <c r="BZ696" s="53"/>
      <c r="CA696" s="53"/>
      <c r="CB696" s="53"/>
      <c r="CC696" s="53"/>
      <c r="CD696" s="53"/>
      <c r="CE696" s="53"/>
      <c r="CF696" s="53"/>
      <c r="CG696" s="53"/>
      <c r="CH696" s="53"/>
      <c r="CI696" s="53"/>
      <c r="CJ696" s="53"/>
      <c r="CK696" s="53"/>
      <c r="CL696" s="53"/>
      <c r="CM696" s="53"/>
      <c r="CN696" s="53"/>
      <c r="CO696" s="53"/>
      <c r="CP696" s="53"/>
      <c r="CQ696" s="53"/>
      <c r="CR696" s="53"/>
    </row>
    <row r="697" spans="4:96" x14ac:dyDescent="0.25">
      <c r="D697" s="57" t="s">
        <v>329</v>
      </c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53"/>
      <c r="AH697" s="53"/>
      <c r="AI697" s="53"/>
      <c r="AJ697" s="53"/>
      <c r="AK697" s="53"/>
      <c r="AL697" s="53"/>
      <c r="AM697" s="53"/>
      <c r="AN697" s="53"/>
      <c r="AO697" s="53"/>
      <c r="AP697" s="53"/>
      <c r="AQ697" s="53"/>
      <c r="AR697" s="53"/>
      <c r="AS697" s="53"/>
      <c r="AT697" s="53"/>
      <c r="AU697" s="53"/>
      <c r="AV697" s="53"/>
      <c r="AW697" s="53"/>
      <c r="AX697" s="53"/>
      <c r="AY697" s="53"/>
      <c r="AZ697" s="53"/>
      <c r="BA697" s="53"/>
      <c r="BB697" s="53"/>
      <c r="BC697" s="53"/>
      <c r="BD697" s="53"/>
      <c r="BE697" s="53"/>
      <c r="BF697" s="53"/>
      <c r="BG697" s="53"/>
      <c r="BH697" s="53"/>
      <c r="BI697" s="53"/>
      <c r="BJ697" s="53"/>
      <c r="BK697" s="53"/>
      <c r="BL697" s="53"/>
      <c r="BM697" s="53"/>
      <c r="BN697" s="53"/>
      <c r="BO697" s="53"/>
      <c r="BP697" s="53"/>
      <c r="BQ697" s="53"/>
      <c r="BR697" s="53"/>
      <c r="BS697" s="53"/>
      <c r="BT697" s="53"/>
      <c r="BU697" s="53"/>
      <c r="BV697" s="53"/>
      <c r="BW697" s="53"/>
      <c r="BX697" s="53"/>
      <c r="BY697" s="53"/>
      <c r="BZ697" s="53"/>
      <c r="CA697" s="53"/>
      <c r="CB697" s="53"/>
      <c r="CC697" s="53"/>
      <c r="CD697" s="53"/>
      <c r="CE697" s="53"/>
      <c r="CF697" s="53"/>
      <c r="CG697" s="53"/>
      <c r="CH697" s="53"/>
      <c r="CI697" s="53"/>
      <c r="CJ697" s="53"/>
      <c r="CK697" s="53"/>
      <c r="CL697" s="53"/>
      <c r="CM697" s="53"/>
      <c r="CN697" s="53"/>
      <c r="CO697" s="53"/>
      <c r="CP697" s="53"/>
      <c r="CQ697" s="53"/>
      <c r="CR697" s="53"/>
    </row>
    <row r="698" spans="4:96" x14ac:dyDescent="0.25">
      <c r="D698" s="57" t="s">
        <v>279</v>
      </c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53"/>
      <c r="AH698" s="53"/>
      <c r="AI698" s="53"/>
      <c r="AJ698" s="53"/>
      <c r="AK698" s="53"/>
      <c r="AL698" s="53"/>
      <c r="AM698" s="53"/>
      <c r="AN698" s="53"/>
      <c r="AO698" s="53"/>
      <c r="AP698" s="53"/>
      <c r="AQ698" s="53"/>
      <c r="AR698" s="53"/>
      <c r="AS698" s="53"/>
      <c r="AT698" s="53"/>
      <c r="AU698" s="53"/>
      <c r="AV698" s="53"/>
      <c r="AW698" s="53"/>
      <c r="AX698" s="53"/>
      <c r="AY698" s="53"/>
      <c r="AZ698" s="53"/>
      <c r="BA698" s="53"/>
      <c r="BB698" s="53"/>
      <c r="BC698" s="53"/>
      <c r="BD698" s="53"/>
      <c r="BE698" s="53"/>
      <c r="BF698" s="53"/>
      <c r="BG698" s="53"/>
      <c r="BH698" s="53"/>
      <c r="BI698" s="53"/>
      <c r="BJ698" s="53"/>
      <c r="BK698" s="53"/>
      <c r="BL698" s="53"/>
      <c r="BM698" s="53"/>
      <c r="BN698" s="53"/>
      <c r="BO698" s="53"/>
      <c r="BP698" s="53"/>
      <c r="BQ698" s="53"/>
      <c r="BR698" s="53"/>
      <c r="BS698" s="53"/>
      <c r="BT698" s="53"/>
      <c r="BU698" s="53"/>
      <c r="BV698" s="53"/>
      <c r="BW698" s="53"/>
      <c r="BX698" s="53"/>
      <c r="BY698" s="53"/>
      <c r="BZ698" s="53"/>
      <c r="CA698" s="53"/>
      <c r="CB698" s="53"/>
      <c r="CC698" s="53"/>
      <c r="CD698" s="53"/>
      <c r="CE698" s="53"/>
      <c r="CF698" s="53"/>
      <c r="CG698" s="53"/>
      <c r="CH698" s="53"/>
      <c r="CI698" s="53"/>
      <c r="CJ698" s="53"/>
      <c r="CK698" s="53"/>
      <c r="CL698" s="53"/>
      <c r="CM698" s="53"/>
      <c r="CN698" s="53"/>
      <c r="CO698" s="53"/>
      <c r="CP698" s="53"/>
      <c r="CQ698" s="53"/>
      <c r="CR698" s="53"/>
    </row>
    <row r="699" spans="4:96" x14ac:dyDescent="0.25">
      <c r="D699" s="57" t="s">
        <v>332</v>
      </c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53"/>
      <c r="AH699" s="53"/>
      <c r="AI699" s="53"/>
      <c r="AJ699" s="53"/>
      <c r="AK699" s="53"/>
      <c r="AL699" s="53"/>
      <c r="AM699" s="53"/>
      <c r="AN699" s="53"/>
      <c r="AO699" s="53"/>
      <c r="AP699" s="53"/>
      <c r="AQ699" s="53"/>
      <c r="AR699" s="53"/>
      <c r="AS699" s="53"/>
      <c r="AT699" s="53"/>
      <c r="AU699" s="53"/>
      <c r="AV699" s="53"/>
      <c r="AW699" s="53"/>
      <c r="AX699" s="53"/>
      <c r="AY699" s="53"/>
      <c r="AZ699" s="53"/>
      <c r="BA699" s="53"/>
      <c r="BB699" s="53"/>
      <c r="BC699" s="53"/>
      <c r="BD699" s="53"/>
      <c r="BE699" s="53"/>
      <c r="BF699" s="53"/>
      <c r="BG699" s="53"/>
      <c r="BH699" s="53"/>
      <c r="BI699" s="53"/>
      <c r="BJ699" s="53"/>
      <c r="BK699" s="53"/>
      <c r="BL699" s="53"/>
      <c r="BM699" s="53"/>
      <c r="BN699" s="53"/>
      <c r="BO699" s="53"/>
      <c r="BP699" s="53"/>
      <c r="BQ699" s="53"/>
      <c r="BR699" s="53"/>
      <c r="BS699" s="53"/>
      <c r="BT699" s="53"/>
      <c r="BU699" s="53"/>
      <c r="BV699" s="53"/>
      <c r="BW699" s="53"/>
      <c r="BX699" s="53"/>
      <c r="BY699" s="53"/>
      <c r="BZ699" s="53"/>
      <c r="CA699" s="53"/>
      <c r="CB699" s="53"/>
      <c r="CC699" s="53"/>
      <c r="CD699" s="53"/>
      <c r="CE699" s="53"/>
      <c r="CF699" s="53"/>
      <c r="CG699" s="53"/>
      <c r="CH699" s="53"/>
      <c r="CI699" s="53"/>
      <c r="CJ699" s="53"/>
      <c r="CK699" s="53"/>
      <c r="CL699" s="53"/>
      <c r="CM699" s="53"/>
      <c r="CN699" s="53"/>
      <c r="CO699" s="53"/>
      <c r="CP699" s="53"/>
      <c r="CQ699" s="53"/>
      <c r="CR699" s="53"/>
    </row>
    <row r="700" spans="4:96" x14ac:dyDescent="0.25">
      <c r="D700" s="57" t="s">
        <v>333</v>
      </c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53"/>
      <c r="AH700" s="53"/>
      <c r="AI700" s="53"/>
      <c r="AJ700" s="53"/>
      <c r="AK700" s="53"/>
      <c r="AL700" s="53"/>
      <c r="AM700" s="53"/>
      <c r="AN700" s="53"/>
      <c r="AO700" s="53"/>
      <c r="AP700" s="53"/>
      <c r="AQ700" s="53"/>
      <c r="AR700" s="53"/>
      <c r="AS700" s="53"/>
      <c r="AT700" s="53"/>
      <c r="AU700" s="53"/>
      <c r="AV700" s="53"/>
      <c r="AW700" s="53"/>
      <c r="AX700" s="53"/>
      <c r="AY700" s="53"/>
      <c r="AZ700" s="53"/>
      <c r="BA700" s="53"/>
      <c r="BB700" s="53"/>
      <c r="BC700" s="53"/>
      <c r="BD700" s="53"/>
      <c r="BE700" s="53"/>
      <c r="BF700" s="53"/>
      <c r="BG700" s="53"/>
      <c r="BH700" s="53"/>
      <c r="BI700" s="53"/>
      <c r="BJ700" s="53"/>
      <c r="BK700" s="53"/>
      <c r="BL700" s="53"/>
      <c r="BM700" s="53"/>
      <c r="BN700" s="53"/>
      <c r="BO700" s="53"/>
      <c r="BP700" s="53"/>
      <c r="BQ700" s="53"/>
      <c r="BR700" s="53"/>
      <c r="BS700" s="53"/>
      <c r="BT700" s="53"/>
      <c r="BU700" s="53"/>
      <c r="BV700" s="53"/>
      <c r="BW700" s="53"/>
      <c r="BX700" s="53"/>
      <c r="BY700" s="53"/>
      <c r="BZ700" s="53"/>
      <c r="CA700" s="53"/>
      <c r="CB700" s="53"/>
      <c r="CC700" s="53"/>
      <c r="CD700" s="53"/>
      <c r="CE700" s="53"/>
      <c r="CF700" s="53"/>
      <c r="CG700" s="53"/>
      <c r="CH700" s="53"/>
      <c r="CI700" s="53"/>
      <c r="CJ700" s="53"/>
      <c r="CK700" s="53"/>
      <c r="CL700" s="53"/>
      <c r="CM700" s="53"/>
      <c r="CN700" s="53"/>
      <c r="CO700" s="53"/>
      <c r="CP700" s="53"/>
      <c r="CQ700" s="53"/>
      <c r="CR700" s="53"/>
    </row>
    <row r="701" spans="4:96" x14ac:dyDescent="0.25">
      <c r="D701" s="56" t="s">
        <v>368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  <c r="BK701" s="52"/>
      <c r="BL701" s="52"/>
      <c r="BM701" s="52"/>
      <c r="BN701" s="52"/>
      <c r="BO701" s="52"/>
      <c r="BP701" s="52"/>
      <c r="BQ701" s="52"/>
      <c r="BR701" s="52"/>
      <c r="BS701" s="52"/>
      <c r="BT701" s="52"/>
      <c r="BU701" s="52"/>
      <c r="BV701" s="52"/>
      <c r="BW701" s="52"/>
      <c r="BX701" s="52"/>
      <c r="BY701" s="52"/>
      <c r="BZ701" s="52"/>
      <c r="CA701" s="52"/>
      <c r="CB701" s="52"/>
      <c r="CC701" s="52"/>
      <c r="CD701" s="52"/>
      <c r="CE701" s="52"/>
      <c r="CF701" s="52"/>
      <c r="CG701" s="52"/>
      <c r="CH701" s="52"/>
      <c r="CI701" s="52"/>
      <c r="CJ701" s="52"/>
      <c r="CK701" s="52"/>
      <c r="CL701" s="52"/>
      <c r="CM701" s="52"/>
      <c r="CN701" s="52"/>
      <c r="CO701" s="52"/>
      <c r="CP701" s="52"/>
      <c r="CQ701" s="52"/>
      <c r="CR701" s="52"/>
    </row>
    <row r="702" spans="4:96" x14ac:dyDescent="0.25">
      <c r="D702" s="56" t="s">
        <v>508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  <c r="BK702" s="52"/>
      <c r="BL702" s="52"/>
      <c r="BM702" s="52"/>
      <c r="BN702" s="52"/>
      <c r="BO702" s="52"/>
      <c r="BP702" s="52"/>
      <c r="BQ702" s="52"/>
      <c r="BR702" s="52"/>
      <c r="BS702" s="52"/>
      <c r="BT702" s="52"/>
      <c r="BU702" s="52"/>
      <c r="BV702" s="52"/>
      <c r="BW702" s="52"/>
      <c r="BX702" s="52"/>
      <c r="BY702" s="52"/>
      <c r="BZ702" s="52"/>
      <c r="CA702" s="52"/>
      <c r="CB702" s="52"/>
      <c r="CC702" s="52"/>
      <c r="CD702" s="52"/>
      <c r="CE702" s="52"/>
      <c r="CF702" s="52"/>
      <c r="CG702" s="52"/>
      <c r="CH702" s="52"/>
      <c r="CI702" s="52"/>
      <c r="CJ702" s="52"/>
      <c r="CK702" s="52"/>
      <c r="CL702" s="52"/>
      <c r="CM702" s="52"/>
      <c r="CN702" s="52"/>
      <c r="CO702" s="52"/>
      <c r="CP702" s="52"/>
      <c r="CQ702" s="52"/>
      <c r="CR702" s="52"/>
    </row>
    <row r="703" spans="4:96" x14ac:dyDescent="0.25">
      <c r="D703" s="56" t="s">
        <v>509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  <c r="BK703" s="52"/>
      <c r="BL703" s="52"/>
      <c r="BM703" s="52"/>
      <c r="BN703" s="52"/>
      <c r="BO703" s="52"/>
      <c r="BP703" s="52"/>
      <c r="BQ703" s="52"/>
      <c r="BR703" s="52"/>
      <c r="BS703" s="52"/>
      <c r="BT703" s="52"/>
      <c r="BU703" s="52"/>
      <c r="BV703" s="52"/>
      <c r="BW703" s="52"/>
      <c r="BX703" s="52"/>
      <c r="BY703" s="52"/>
      <c r="BZ703" s="52"/>
      <c r="CA703" s="52"/>
      <c r="CB703" s="52"/>
      <c r="CC703" s="52"/>
      <c r="CD703" s="52"/>
      <c r="CE703" s="52"/>
      <c r="CF703" s="52"/>
      <c r="CG703" s="52"/>
      <c r="CH703" s="52"/>
      <c r="CI703" s="52"/>
      <c r="CJ703" s="52"/>
      <c r="CK703" s="52"/>
      <c r="CL703" s="52"/>
      <c r="CM703" s="52"/>
      <c r="CN703" s="52"/>
      <c r="CO703" s="52"/>
      <c r="CP703" s="52"/>
      <c r="CQ703" s="52"/>
      <c r="CR703" s="52"/>
    </row>
    <row r="704" spans="4:96" x14ac:dyDescent="0.25">
      <c r="D704" s="56" t="s">
        <v>510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2"/>
      <c r="AX704" s="52"/>
      <c r="AY704" s="52"/>
      <c r="AZ704" s="52"/>
      <c r="BA704" s="52"/>
      <c r="BB704" s="52"/>
      <c r="BC704" s="52"/>
      <c r="BD704" s="52"/>
      <c r="BE704" s="52"/>
      <c r="BF704" s="52"/>
      <c r="BG704" s="52"/>
      <c r="BH704" s="52"/>
      <c r="BI704" s="52"/>
      <c r="BJ704" s="52"/>
      <c r="BK704" s="52"/>
      <c r="BL704" s="52"/>
      <c r="BM704" s="52"/>
      <c r="BN704" s="52"/>
      <c r="BO704" s="52"/>
      <c r="BP704" s="52"/>
      <c r="BQ704" s="52"/>
      <c r="BR704" s="52"/>
      <c r="BS704" s="52"/>
      <c r="BT704" s="52"/>
      <c r="BU704" s="52"/>
      <c r="BV704" s="52"/>
      <c r="BW704" s="52"/>
      <c r="BX704" s="52"/>
      <c r="BY704" s="52"/>
      <c r="BZ704" s="52"/>
      <c r="CA704" s="52"/>
      <c r="CB704" s="52"/>
      <c r="CC704" s="52"/>
      <c r="CD704" s="52"/>
      <c r="CE704" s="52"/>
      <c r="CF704" s="52"/>
      <c r="CG704" s="52"/>
      <c r="CH704" s="52"/>
      <c r="CI704" s="52"/>
      <c r="CJ704" s="52"/>
      <c r="CK704" s="52"/>
      <c r="CL704" s="52"/>
      <c r="CM704" s="52"/>
      <c r="CN704" s="52"/>
      <c r="CO704" s="52"/>
      <c r="CP704" s="52"/>
      <c r="CQ704" s="52"/>
      <c r="CR704" s="52"/>
    </row>
    <row r="706" spans="4:50" x14ac:dyDescent="0.25">
      <c r="D706" s="51" t="s">
        <v>309</v>
      </c>
      <c r="E706" s="51" t="s">
        <v>561</v>
      </c>
      <c r="F706" s="51" t="s">
        <v>562</v>
      </c>
      <c r="G706" s="51" t="s">
        <v>563</v>
      </c>
      <c r="H706" s="51" t="s">
        <v>564</v>
      </c>
      <c r="I706" s="51" t="s">
        <v>565</v>
      </c>
      <c r="J706" s="51" t="s">
        <v>566</v>
      </c>
      <c r="K706" s="51" t="s">
        <v>309</v>
      </c>
      <c r="L706" s="51" t="s">
        <v>567</v>
      </c>
      <c r="M706" s="51" t="s">
        <v>568</v>
      </c>
      <c r="N706" s="51" t="s">
        <v>569</v>
      </c>
      <c r="O706" s="51" t="s">
        <v>570</v>
      </c>
      <c r="P706" s="51" t="s">
        <v>571</v>
      </c>
      <c r="Q706" s="51" t="s">
        <v>572</v>
      </c>
      <c r="R706" s="51">
        <v>1</v>
      </c>
    </row>
    <row r="707" spans="4:50" x14ac:dyDescent="0.25">
      <c r="E707" s="47" t="s">
        <v>1855</v>
      </c>
      <c r="F707" s="47" t="s">
        <v>1856</v>
      </c>
      <c r="G707" s="47" t="s">
        <v>1857</v>
      </c>
      <c r="H707" s="47" t="s">
        <v>1859</v>
      </c>
      <c r="I707" s="47" t="s">
        <v>1860</v>
      </c>
      <c r="J707" s="47" t="s">
        <v>1861</v>
      </c>
      <c r="K707" s="47" t="s">
        <v>531</v>
      </c>
      <c r="L707" s="47">
        <v>18981</v>
      </c>
      <c r="M707" s="47" t="s">
        <v>1855</v>
      </c>
      <c r="N707" s="47" t="s">
        <v>1856</v>
      </c>
      <c r="O707" s="47">
        <v>17065</v>
      </c>
      <c r="P707" s="47" t="s">
        <v>1855</v>
      </c>
      <c r="Q707" s="47" t="s">
        <v>1856</v>
      </c>
      <c r="R707" s="47">
        <v>1</v>
      </c>
    </row>
    <row r="709" spans="4:50" x14ac:dyDescent="0.25">
      <c r="D709" s="57" t="s">
        <v>357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  <c r="AO709" s="53"/>
      <c r="AP709" s="53"/>
      <c r="AQ709" s="53"/>
      <c r="AR709" s="53"/>
      <c r="AS709" s="53"/>
      <c r="AT709" s="53"/>
      <c r="AU709" s="53"/>
      <c r="AV709" s="53"/>
      <c r="AW709" s="53"/>
      <c r="AX709" s="53"/>
    </row>
    <row r="710" spans="4:50" x14ac:dyDescent="0.25">
      <c r="D710" s="57" t="s">
        <v>322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  <c r="AO710" s="53"/>
      <c r="AP710" s="53"/>
      <c r="AQ710" s="53"/>
      <c r="AR710" s="53"/>
      <c r="AS710" s="53"/>
      <c r="AT710" s="53"/>
      <c r="AU710" s="53"/>
      <c r="AV710" s="53"/>
      <c r="AW710" s="53"/>
      <c r="AX710" s="53"/>
    </row>
    <row r="711" spans="4:50" x14ac:dyDescent="0.25">
      <c r="D711" s="57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3"/>
      <c r="AR711" s="53"/>
      <c r="AS711" s="53"/>
      <c r="AT711" s="53"/>
      <c r="AU711" s="53"/>
      <c r="AV711" s="53"/>
      <c r="AW711" s="53"/>
      <c r="AX711" s="53"/>
    </row>
    <row r="712" spans="4:50" x14ac:dyDescent="0.25">
      <c r="D712" s="56" t="str">
        <f>"update Tb_OPL_Unit set ChassisNumber = '" &amp; TRIM(H707) &amp; "', EngineNumber = '" &amp; TRIM(I707) &amp; "', PoliceNumber = '" &amp; TRIM(J707) &amp; "', PoliceNumberAct = '" &amp; TRIM(J707) &amp; "' where IdTb_OPL_Unit = " &amp; O707 &amp; ";"</f>
        <v>update Tb_OPL_Unit set ChassisNumber = 'MMBJJKL10MH031110', EngineNumber = '4N15UHD9209', PoliceNumber = 'BM8634QA', PoliceNumberAct = 'BM8634QA' where IdTb_OPL_Unit = 17065;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</row>
    <row r="713" spans="4:50" x14ac:dyDescent="0.25">
      <c r="D713" s="57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</row>
    <row r="714" spans="4:50" x14ac:dyDescent="0.25">
      <c r="D714" s="56" t="str">
        <f>"update OPLUObjectLease set Remarks = '" &amp; TRIM(H707) &amp; "', EngineNumber = '" &amp; TRIM(I707) &amp; "', IdentityPoliceNumber = '" &amp; TRIM(J707) &amp; "' where IdUObjLease = " &amp; L707 &amp; ";"</f>
        <v>update OPLUObjectLease set Remarks = 'MMBJJKL10MH031110', EngineNumber = '4N15UHD9209', IdentityPoliceNumber = 'BM8634QA' where IdUObjLease = 18981;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</row>
    <row r="715" spans="4:50" x14ac:dyDescent="0.25">
      <c r="D715" s="57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</row>
    <row r="716" spans="4:50" x14ac:dyDescent="0.25">
      <c r="D716" s="57" t="s">
        <v>263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</row>
    <row r="717" spans="4:50" x14ac:dyDescent="0.25">
      <c r="D717" s="57" t="s">
        <v>264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</row>
    <row r="718" spans="4:50" x14ac:dyDescent="0.25">
      <c r="D718" s="57" t="s">
        <v>358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</row>
    <row r="720" spans="4:50" x14ac:dyDescent="0.25">
      <c r="D720" s="47" t="s">
        <v>1868</v>
      </c>
    </row>
    <row r="735" spans="4:4" x14ac:dyDescent="0.25">
      <c r="D735" s="51" t="s">
        <v>2261</v>
      </c>
    </row>
    <row r="737" spans="4:4" x14ac:dyDescent="0.25">
      <c r="D737" s="47" t="s">
        <v>1868</v>
      </c>
    </row>
    <row r="767" spans="2:4" x14ac:dyDescent="0.25">
      <c r="B767" s="50">
        <v>0</v>
      </c>
      <c r="D767" s="51" t="s">
        <v>1867</v>
      </c>
    </row>
    <row r="768" spans="2:4" x14ac:dyDescent="0.25">
      <c r="D768" s="59" t="s">
        <v>304</v>
      </c>
    </row>
    <row r="770" spans="4:4" x14ac:dyDescent="0.25">
      <c r="D770" s="47" t="s">
        <v>337</v>
      </c>
    </row>
    <row r="771" spans="4:4" x14ac:dyDescent="0.25">
      <c r="D771" s="51" t="s">
        <v>1029</v>
      </c>
    </row>
    <row r="773" spans="4:4" x14ac:dyDescent="0.25">
      <c r="D773" s="47" t="s">
        <v>1862</v>
      </c>
    </row>
    <row r="774" spans="4:4" x14ac:dyDescent="0.25">
      <c r="D774" s="54" t="s">
        <v>1876</v>
      </c>
    </row>
    <row r="776" spans="4:4" x14ac:dyDescent="0.25">
      <c r="D776" s="47" t="s">
        <v>1863</v>
      </c>
    </row>
    <row r="799" spans="4:40" x14ac:dyDescent="0.25">
      <c r="D799" s="47" t="s">
        <v>309</v>
      </c>
      <c r="M799" s="47" t="s">
        <v>1879</v>
      </c>
      <c r="V799" s="47" t="s">
        <v>1880</v>
      </c>
      <c r="AD799" s="47" t="s">
        <v>1881</v>
      </c>
      <c r="AN799" s="47" t="s">
        <v>1882</v>
      </c>
    </row>
    <row r="800" spans="4:40" x14ac:dyDescent="0.25">
      <c r="D800" s="51" t="s">
        <v>1864</v>
      </c>
      <c r="M800" s="47" t="s">
        <v>1883</v>
      </c>
      <c r="V800" s="47" t="s">
        <v>1864</v>
      </c>
      <c r="AD800" s="47" t="s">
        <v>1884</v>
      </c>
      <c r="AN800" s="47" t="s">
        <v>1885</v>
      </c>
    </row>
    <row r="802" spans="4:23" x14ac:dyDescent="0.25">
      <c r="D802" s="56" t="s">
        <v>502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</row>
    <row r="803" spans="4:23" x14ac:dyDescent="0.25">
      <c r="D803" s="56" t="s">
        <v>503</v>
      </c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</row>
    <row r="804" spans="4:23" x14ac:dyDescent="0.25">
      <c r="D804" s="56" t="s">
        <v>504</v>
      </c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</row>
    <row r="805" spans="4:23" x14ac:dyDescent="0.25">
      <c r="D805" s="56" t="s">
        <v>505</v>
      </c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</row>
    <row r="806" spans="4:23" x14ac:dyDescent="0.25">
      <c r="D806" s="56" t="s">
        <v>506</v>
      </c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</row>
    <row r="807" spans="4:23" x14ac:dyDescent="0.25">
      <c r="D807" s="56" t="s">
        <v>446</v>
      </c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</row>
    <row r="808" spans="4:23" x14ac:dyDescent="0.25">
      <c r="D808" s="56" t="s">
        <v>279</v>
      </c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</row>
    <row r="809" spans="4:23" x14ac:dyDescent="0.25">
      <c r="D809" s="56" t="s">
        <v>1877</v>
      </c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</row>
    <row r="811" spans="4:23" x14ac:dyDescent="0.25">
      <c r="D811" s="57" t="s">
        <v>357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</row>
    <row r="812" spans="4:23" x14ac:dyDescent="0.25">
      <c r="D812" s="57" t="s">
        <v>322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</row>
    <row r="813" spans="4:23" x14ac:dyDescent="0.25">
      <c r="D813" s="57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</row>
    <row r="814" spans="4:23" x14ac:dyDescent="0.25">
      <c r="D814" s="57" t="s">
        <v>507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</row>
    <row r="815" spans="4:23" x14ac:dyDescent="0.25">
      <c r="D815" s="57" t="s">
        <v>282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</row>
    <row r="816" spans="4:23" x14ac:dyDescent="0.25">
      <c r="D816" s="57" t="s">
        <v>1886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</row>
    <row r="817" spans="4:20" x14ac:dyDescent="0.25">
      <c r="D817" s="57" t="s">
        <v>1887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</row>
    <row r="818" spans="4:20" x14ac:dyDescent="0.25">
      <c r="D818" s="57" t="s">
        <v>1878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</row>
    <row r="819" spans="4:20" x14ac:dyDescent="0.25">
      <c r="D819" s="57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</row>
    <row r="820" spans="4:20" x14ac:dyDescent="0.25">
      <c r="D820" s="57" t="s">
        <v>263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</row>
    <row r="821" spans="4:20" x14ac:dyDescent="0.25">
      <c r="D821" s="57" t="s">
        <v>264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</row>
    <row r="822" spans="4:20" x14ac:dyDescent="0.25">
      <c r="D822" s="57" t="s">
        <v>358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</row>
    <row r="824" spans="4:20" x14ac:dyDescent="0.25">
      <c r="D824" s="47" t="s">
        <v>1888</v>
      </c>
    </row>
    <row r="840" spans="4:4" x14ac:dyDescent="0.25">
      <c r="D840" s="51" t="s">
        <v>1655</v>
      </c>
    </row>
    <row r="842" spans="4:4" x14ac:dyDescent="0.25">
      <c r="D842" s="47" t="s">
        <v>1888</v>
      </c>
    </row>
    <row r="879" spans="2:4" x14ac:dyDescent="0.25">
      <c r="B879" s="50">
        <v>0</v>
      </c>
      <c r="D879" s="51" t="s">
        <v>1871</v>
      </c>
    </row>
    <row r="880" spans="2:4" x14ac:dyDescent="0.25">
      <c r="D880" s="59" t="s">
        <v>303</v>
      </c>
    </row>
    <row r="882" spans="4:4" x14ac:dyDescent="0.25">
      <c r="D882" s="47" t="s">
        <v>36</v>
      </c>
    </row>
    <row r="883" spans="4:4" x14ac:dyDescent="0.25">
      <c r="D883" s="54" t="s">
        <v>1872</v>
      </c>
    </row>
    <row r="885" spans="4:4" x14ac:dyDescent="0.25">
      <c r="D885" s="47" t="s">
        <v>1865</v>
      </c>
    </row>
    <row r="897" spans="4:4" x14ac:dyDescent="0.25">
      <c r="D897" s="47" t="s">
        <v>1875</v>
      </c>
    </row>
    <row r="931" spans="2:4" x14ac:dyDescent="0.25">
      <c r="B931" s="48">
        <v>0</v>
      </c>
      <c r="D931" s="51" t="s">
        <v>1892</v>
      </c>
    </row>
    <row r="932" spans="2:4" x14ac:dyDescent="0.25">
      <c r="D932" s="59" t="s">
        <v>305</v>
      </c>
    </row>
    <row r="933" spans="2:4" x14ac:dyDescent="0.25">
      <c r="D933" s="55" t="s">
        <v>35</v>
      </c>
    </row>
    <row r="974" spans="2:4" x14ac:dyDescent="0.25">
      <c r="B974" s="50">
        <v>0</v>
      </c>
      <c r="D974" s="51" t="s">
        <v>1897</v>
      </c>
    </row>
    <row r="975" spans="2:4" x14ac:dyDescent="0.25">
      <c r="D975" s="59" t="s">
        <v>304</v>
      </c>
    </row>
    <row r="976" spans="2:4" x14ac:dyDescent="0.25">
      <c r="D976" s="47" t="s">
        <v>35</v>
      </c>
    </row>
    <row r="1193" spans="2:2" x14ac:dyDescent="0.25">
      <c r="B119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3103C-76E3-4A70-9C54-2B6D9D429D54}">
  <sheetPr codeName="Sheet28"/>
  <dimension ref="A2:J30"/>
  <sheetViews>
    <sheetView topLeftCell="A17" workbookViewId="0">
      <selection activeCell="A30" sqref="A30"/>
    </sheetView>
  </sheetViews>
  <sheetFormatPr defaultColWidth="2.85546875" defaultRowHeight="15" x14ac:dyDescent="0.25"/>
  <cols>
    <col min="1" max="1" width="9.140625" style="173" bestFit="1" customWidth="1"/>
    <col min="2" max="2" width="40" style="173" customWidth="1"/>
    <col min="3" max="3" width="13.7109375" style="173" customWidth="1"/>
    <col min="4" max="4" width="17" style="173" bestFit="1" customWidth="1"/>
    <col min="5" max="5" width="17.5703125" style="173" bestFit="1" customWidth="1"/>
    <col min="6" max="6" width="10.42578125" style="173" bestFit="1" customWidth="1"/>
    <col min="7" max="7" width="10.5703125" style="173" bestFit="1" customWidth="1"/>
    <col min="8" max="8" width="8.5703125" style="173" bestFit="1" customWidth="1"/>
    <col min="9" max="9" width="7.5703125" style="173" bestFit="1" customWidth="1"/>
    <col min="10" max="10" width="10.140625" style="173" bestFit="1" customWidth="1"/>
    <col min="11" max="16384" width="2.85546875" style="173"/>
  </cols>
  <sheetData>
    <row r="2" spans="1:10" ht="18.75" x14ac:dyDescent="0.25">
      <c r="A2" s="455" t="s">
        <v>633</v>
      </c>
      <c r="B2" s="456"/>
      <c r="C2" s="456"/>
      <c r="D2" s="456"/>
      <c r="E2" s="456"/>
      <c r="F2" s="456"/>
      <c r="G2" s="456"/>
      <c r="H2" s="456"/>
      <c r="I2" s="456"/>
      <c r="J2" s="456"/>
    </row>
    <row r="3" spans="1:10" x14ac:dyDescent="0.25">
      <c r="A3" s="456" t="s">
        <v>1824</v>
      </c>
      <c r="B3" s="456"/>
      <c r="C3" s="456"/>
      <c r="D3" s="456"/>
      <c r="E3" s="456"/>
      <c r="F3" s="456"/>
      <c r="G3" s="456"/>
      <c r="H3" s="456"/>
      <c r="I3" s="456"/>
    </row>
    <row r="4" spans="1:10" ht="45" x14ac:dyDescent="0.25">
      <c r="A4" s="174" t="s">
        <v>374</v>
      </c>
      <c r="B4" s="174" t="s">
        <v>32</v>
      </c>
      <c r="C4" s="174" t="s">
        <v>31</v>
      </c>
      <c r="D4" s="174" t="s">
        <v>331</v>
      </c>
      <c r="E4" s="174" t="s">
        <v>373</v>
      </c>
      <c r="F4" s="174" t="s">
        <v>519</v>
      </c>
      <c r="G4" s="174" t="s">
        <v>254</v>
      </c>
      <c r="H4" s="174" t="s">
        <v>30</v>
      </c>
      <c r="I4" s="174" t="s">
        <v>29</v>
      </c>
      <c r="J4" s="174" t="s">
        <v>28</v>
      </c>
    </row>
    <row r="5" spans="1:10" ht="45" x14ac:dyDescent="0.25">
      <c r="A5" s="179" t="s">
        <v>314</v>
      </c>
      <c r="B5" s="179" t="s">
        <v>313</v>
      </c>
      <c r="C5" s="179" t="s">
        <v>312</v>
      </c>
      <c r="D5" s="179" t="s">
        <v>330</v>
      </c>
      <c r="E5" s="179" t="s">
        <v>276</v>
      </c>
      <c r="F5" s="202">
        <v>44673.446527777996</v>
      </c>
      <c r="G5" s="202">
        <v>44957.708333333001</v>
      </c>
      <c r="H5" s="179" t="s">
        <v>311</v>
      </c>
      <c r="I5" s="179" t="s">
        <v>18</v>
      </c>
      <c r="J5" s="179" t="s">
        <v>17</v>
      </c>
    </row>
    <row r="6" spans="1:10" ht="45" x14ac:dyDescent="0.25">
      <c r="A6" s="181" t="s">
        <v>345</v>
      </c>
      <c r="B6" s="181" t="s">
        <v>344</v>
      </c>
      <c r="C6" s="181" t="s">
        <v>312</v>
      </c>
      <c r="D6" s="181" t="s">
        <v>330</v>
      </c>
      <c r="E6" s="181" t="s">
        <v>343</v>
      </c>
      <c r="F6" s="203">
        <v>44693.600694444001</v>
      </c>
      <c r="G6" s="203">
        <v>44957.708333333001</v>
      </c>
      <c r="H6" s="181" t="s">
        <v>311</v>
      </c>
      <c r="I6" s="181" t="s">
        <v>18</v>
      </c>
      <c r="J6" s="181" t="s">
        <v>38</v>
      </c>
    </row>
    <row r="7" spans="1:10" ht="45" x14ac:dyDescent="0.25">
      <c r="A7" s="195" t="s">
        <v>481</v>
      </c>
      <c r="B7" s="175" t="s">
        <v>482</v>
      </c>
      <c r="C7" s="175" t="s">
        <v>473</v>
      </c>
      <c r="D7" s="175" t="s">
        <v>330</v>
      </c>
      <c r="E7" s="175" t="s">
        <v>276</v>
      </c>
      <c r="F7" s="200">
        <v>44852.484027778002</v>
      </c>
      <c r="G7" s="200">
        <v>45280.442361111003</v>
      </c>
      <c r="H7" s="175" t="s">
        <v>23</v>
      </c>
      <c r="I7" s="175" t="s">
        <v>18</v>
      </c>
      <c r="J7" s="175" t="s">
        <v>260</v>
      </c>
    </row>
    <row r="8" spans="1:10" ht="45" x14ac:dyDescent="0.25">
      <c r="A8" s="177" t="s">
        <v>512</v>
      </c>
      <c r="B8" s="177" t="s">
        <v>514</v>
      </c>
      <c r="C8" s="177" t="s">
        <v>356</v>
      </c>
      <c r="D8" s="177" t="s">
        <v>330</v>
      </c>
      <c r="E8" s="177" t="s">
        <v>276</v>
      </c>
      <c r="F8" s="201">
        <v>44861.668055556001</v>
      </c>
      <c r="G8" s="201">
        <v>45292.626388889003</v>
      </c>
      <c r="H8" s="177" t="s">
        <v>23</v>
      </c>
      <c r="I8" s="177" t="s">
        <v>18</v>
      </c>
      <c r="J8" s="177" t="s">
        <v>260</v>
      </c>
    </row>
    <row r="9" spans="1:10" ht="45" x14ac:dyDescent="0.25">
      <c r="A9" s="195" t="s">
        <v>601</v>
      </c>
      <c r="B9" s="175" t="s">
        <v>599</v>
      </c>
      <c r="C9" s="175" t="s">
        <v>360</v>
      </c>
      <c r="D9" s="175" t="s">
        <v>330</v>
      </c>
      <c r="E9" s="175" t="s">
        <v>276</v>
      </c>
      <c r="F9" s="200">
        <v>44873.412499999999</v>
      </c>
      <c r="G9" s="200">
        <v>45302.370833333</v>
      </c>
      <c r="H9" s="175" t="s">
        <v>23</v>
      </c>
      <c r="I9" s="175" t="s">
        <v>18</v>
      </c>
      <c r="J9" s="175" t="s">
        <v>260</v>
      </c>
    </row>
    <row r="10" spans="1:10" ht="45" x14ac:dyDescent="0.25">
      <c r="A10" s="196" t="s">
        <v>921</v>
      </c>
      <c r="B10" s="177" t="s">
        <v>924</v>
      </c>
      <c r="C10" s="177" t="s">
        <v>459</v>
      </c>
      <c r="D10" s="177" t="s">
        <v>330</v>
      </c>
      <c r="E10" s="177" t="s">
        <v>276</v>
      </c>
      <c r="F10" s="201">
        <v>44903.420833333003</v>
      </c>
      <c r="G10" s="201">
        <v>45336.661805556003</v>
      </c>
      <c r="H10" s="177" t="s">
        <v>23</v>
      </c>
      <c r="I10" s="177" t="s">
        <v>18</v>
      </c>
      <c r="J10" s="177" t="s">
        <v>260</v>
      </c>
    </row>
    <row r="11" spans="1:10" ht="105" x14ac:dyDescent="0.25">
      <c r="A11" s="175" t="s">
        <v>1332</v>
      </c>
      <c r="B11" s="175" t="s">
        <v>861</v>
      </c>
      <c r="C11" s="175" t="s">
        <v>998</v>
      </c>
      <c r="D11" s="175" t="s">
        <v>330</v>
      </c>
      <c r="E11" s="175" t="s">
        <v>276</v>
      </c>
      <c r="F11" s="200">
        <v>44922.436111110997</v>
      </c>
      <c r="G11" s="200">
        <v>45355.394444443999</v>
      </c>
      <c r="H11" s="175" t="s">
        <v>23</v>
      </c>
      <c r="I11" s="175" t="s">
        <v>18</v>
      </c>
      <c r="J11" s="175" t="s">
        <v>260</v>
      </c>
    </row>
    <row r="12" spans="1:10" ht="45" x14ac:dyDescent="0.25">
      <c r="A12" s="177" t="s">
        <v>1356</v>
      </c>
      <c r="B12" s="177" t="s">
        <v>1357</v>
      </c>
      <c r="C12" s="177" t="s">
        <v>850</v>
      </c>
      <c r="D12" s="177" t="s">
        <v>330</v>
      </c>
      <c r="E12" s="177" t="s">
        <v>276</v>
      </c>
      <c r="F12" s="201">
        <v>44923.409722222001</v>
      </c>
      <c r="G12" s="201">
        <v>45356.368055555999</v>
      </c>
      <c r="H12" s="177" t="s">
        <v>23</v>
      </c>
      <c r="I12" s="177" t="s">
        <v>18</v>
      </c>
      <c r="J12" s="177" t="s">
        <v>260</v>
      </c>
    </row>
    <row r="13" spans="1:10" ht="45" x14ac:dyDescent="0.25">
      <c r="A13" s="175" t="s">
        <v>1476</v>
      </c>
      <c r="B13" s="175" t="s">
        <v>1477</v>
      </c>
      <c r="C13" s="175" t="s">
        <v>356</v>
      </c>
      <c r="D13" s="175" t="s">
        <v>330</v>
      </c>
      <c r="E13" s="175" t="s">
        <v>276</v>
      </c>
      <c r="F13" s="200">
        <v>44924.380555556003</v>
      </c>
      <c r="G13" s="200">
        <v>45357.338888888997</v>
      </c>
      <c r="H13" s="175" t="s">
        <v>23</v>
      </c>
      <c r="I13" s="175" t="s">
        <v>18</v>
      </c>
      <c r="J13" s="175" t="s">
        <v>260</v>
      </c>
    </row>
    <row r="14" spans="1:10" ht="45" x14ac:dyDescent="0.25">
      <c r="A14" s="177" t="s">
        <v>1495</v>
      </c>
      <c r="B14" s="177" t="s">
        <v>1496</v>
      </c>
      <c r="C14" s="177" t="s">
        <v>448</v>
      </c>
      <c r="D14" s="177" t="s">
        <v>330</v>
      </c>
      <c r="E14" s="177" t="s">
        <v>276</v>
      </c>
      <c r="F14" s="201">
        <v>44924.407638889003</v>
      </c>
      <c r="G14" s="201">
        <v>45357.365972222004</v>
      </c>
      <c r="H14" s="177" t="s">
        <v>23</v>
      </c>
      <c r="I14" s="177" t="s">
        <v>18</v>
      </c>
      <c r="J14" s="177" t="s">
        <v>260</v>
      </c>
    </row>
    <row r="15" spans="1:10" ht="45" x14ac:dyDescent="0.25">
      <c r="A15" s="175" t="s">
        <v>1582</v>
      </c>
      <c r="B15" s="175" t="s">
        <v>1584</v>
      </c>
      <c r="C15" s="175" t="s">
        <v>697</v>
      </c>
      <c r="D15" s="175" t="s">
        <v>330</v>
      </c>
      <c r="E15" s="175" t="s">
        <v>276</v>
      </c>
      <c r="F15" s="200">
        <v>44925.456250000003</v>
      </c>
      <c r="G15" s="200">
        <v>45358.414583332997</v>
      </c>
      <c r="H15" s="175" t="s">
        <v>23</v>
      </c>
      <c r="I15" s="175" t="s">
        <v>18</v>
      </c>
      <c r="J15" s="175" t="s">
        <v>260</v>
      </c>
    </row>
    <row r="16" spans="1:10" ht="45" x14ac:dyDescent="0.25">
      <c r="A16" s="177" t="s">
        <v>1616</v>
      </c>
      <c r="B16" s="177" t="s">
        <v>1615</v>
      </c>
      <c r="C16" s="177" t="s">
        <v>920</v>
      </c>
      <c r="D16" s="177" t="s">
        <v>330</v>
      </c>
      <c r="E16" s="177" t="s">
        <v>276</v>
      </c>
      <c r="F16" s="201">
        <v>44929.397222222004</v>
      </c>
      <c r="G16" s="201">
        <v>45362.355555556001</v>
      </c>
      <c r="H16" s="177" t="s">
        <v>23</v>
      </c>
      <c r="I16" s="177" t="s">
        <v>18</v>
      </c>
      <c r="J16" s="177" t="s">
        <v>260</v>
      </c>
    </row>
    <row r="17" spans="1:10" ht="45" x14ac:dyDescent="0.25">
      <c r="A17" s="179" t="s">
        <v>1626</v>
      </c>
      <c r="B17" s="179" t="s">
        <v>1625</v>
      </c>
      <c r="C17" s="179" t="s">
        <v>1669</v>
      </c>
      <c r="D17" s="179" t="s">
        <v>330</v>
      </c>
      <c r="E17" s="179" t="s">
        <v>276</v>
      </c>
      <c r="F17" s="202">
        <v>44929.470833332998</v>
      </c>
      <c r="G17" s="202">
        <v>45362.429166667003</v>
      </c>
      <c r="H17" s="179" t="s">
        <v>23</v>
      </c>
      <c r="I17" s="179" t="s">
        <v>18</v>
      </c>
      <c r="J17" s="179" t="s">
        <v>255</v>
      </c>
    </row>
    <row r="18" spans="1:10" ht="45" x14ac:dyDescent="0.25">
      <c r="A18" s="177" t="s">
        <v>1665</v>
      </c>
      <c r="B18" s="177" t="s">
        <v>1668</v>
      </c>
      <c r="C18" s="177" t="s">
        <v>356</v>
      </c>
      <c r="D18" s="177" t="s">
        <v>330</v>
      </c>
      <c r="E18" s="177" t="s">
        <v>276</v>
      </c>
      <c r="F18" s="201">
        <v>44930.330555556</v>
      </c>
      <c r="G18" s="201">
        <v>45365.625</v>
      </c>
      <c r="H18" s="177" t="s">
        <v>23</v>
      </c>
      <c r="I18" s="177" t="s">
        <v>18</v>
      </c>
      <c r="J18" s="177" t="s">
        <v>260</v>
      </c>
    </row>
    <row r="19" spans="1:10" ht="45" x14ac:dyDescent="0.25">
      <c r="A19" s="175" t="s">
        <v>1666</v>
      </c>
      <c r="B19" s="175" t="s">
        <v>1667</v>
      </c>
      <c r="C19" s="175" t="s">
        <v>356</v>
      </c>
      <c r="D19" s="175" t="s">
        <v>330</v>
      </c>
      <c r="E19" s="175" t="s">
        <v>276</v>
      </c>
      <c r="F19" s="200">
        <v>44930.331250000003</v>
      </c>
      <c r="G19" s="200">
        <v>45365.625</v>
      </c>
      <c r="H19" s="175" t="s">
        <v>23</v>
      </c>
      <c r="I19" s="175" t="s">
        <v>18</v>
      </c>
      <c r="J19" s="175" t="s">
        <v>260</v>
      </c>
    </row>
    <row r="20" spans="1:10" ht="45" x14ac:dyDescent="0.25">
      <c r="A20" s="177" t="s">
        <v>1735</v>
      </c>
      <c r="B20" s="177" t="s">
        <v>1727</v>
      </c>
      <c r="C20" s="177" t="s">
        <v>697</v>
      </c>
      <c r="D20" s="177" t="s">
        <v>330</v>
      </c>
      <c r="E20" s="177" t="s">
        <v>276</v>
      </c>
      <c r="F20" s="201">
        <v>44930.588194443997</v>
      </c>
      <c r="G20" s="201">
        <v>45366.546527778002</v>
      </c>
      <c r="H20" s="177" t="s">
        <v>23</v>
      </c>
      <c r="I20" s="177" t="s">
        <v>18</v>
      </c>
      <c r="J20" s="177" t="s">
        <v>260</v>
      </c>
    </row>
    <row r="21" spans="1:10" ht="45" x14ac:dyDescent="0.25">
      <c r="A21" s="205" t="s">
        <v>1776</v>
      </c>
      <c r="B21" s="205" t="s">
        <v>1778</v>
      </c>
      <c r="C21" s="205" t="s">
        <v>356</v>
      </c>
      <c r="D21" s="179" t="s">
        <v>330</v>
      </c>
      <c r="E21" s="179" t="s">
        <v>276</v>
      </c>
      <c r="F21" s="202">
        <v>44930.674305556</v>
      </c>
      <c r="G21" s="202">
        <v>45366.632638889001</v>
      </c>
      <c r="H21" s="179" t="s">
        <v>23</v>
      </c>
      <c r="I21" s="179" t="s">
        <v>18</v>
      </c>
      <c r="J21" s="179" t="s">
        <v>255</v>
      </c>
    </row>
    <row r="22" spans="1:10" ht="45" x14ac:dyDescent="0.25">
      <c r="A22" s="183" t="s">
        <v>1807</v>
      </c>
      <c r="B22" s="183" t="s">
        <v>1809</v>
      </c>
      <c r="C22" s="183" t="s">
        <v>1823</v>
      </c>
      <c r="D22" s="183" t="s">
        <v>330</v>
      </c>
      <c r="E22" s="183" t="s">
        <v>276</v>
      </c>
      <c r="F22" s="204">
        <v>44931.489583333001</v>
      </c>
      <c r="G22" s="204">
        <v>45369.447916666999</v>
      </c>
      <c r="H22" s="183" t="s">
        <v>23</v>
      </c>
      <c r="I22" s="183" t="s">
        <v>18</v>
      </c>
      <c r="J22" s="183" t="s">
        <v>255</v>
      </c>
    </row>
    <row r="23" spans="1:10" ht="45" x14ac:dyDescent="0.25">
      <c r="A23" s="205" t="s">
        <v>1817</v>
      </c>
      <c r="B23" s="205" t="s">
        <v>1818</v>
      </c>
      <c r="C23" s="205" t="s">
        <v>356</v>
      </c>
      <c r="D23" s="179" t="s">
        <v>330</v>
      </c>
      <c r="E23" s="179" t="s">
        <v>276</v>
      </c>
      <c r="F23" s="202">
        <v>44931.656944444003</v>
      </c>
      <c r="G23" s="202">
        <v>45369.615277778001</v>
      </c>
      <c r="H23" s="179" t="s">
        <v>23</v>
      </c>
      <c r="I23" s="179" t="s">
        <v>18</v>
      </c>
      <c r="J23" s="179" t="s">
        <v>255</v>
      </c>
    </row>
    <row r="25" spans="1:10" x14ac:dyDescent="0.25">
      <c r="A25" s="184" t="s">
        <v>1835</v>
      </c>
      <c r="B25" s="184" t="s">
        <v>1836</v>
      </c>
      <c r="C25" s="184"/>
      <c r="D25" s="184"/>
      <c r="E25" s="184"/>
      <c r="F25" s="206"/>
      <c r="G25" s="206"/>
      <c r="H25" s="184"/>
      <c r="I25" s="184"/>
      <c r="J25" s="185" t="s">
        <v>346</v>
      </c>
    </row>
    <row r="26" spans="1:10" x14ac:dyDescent="0.25">
      <c r="A26" s="187" t="s">
        <v>1838</v>
      </c>
      <c r="B26" s="184" t="s">
        <v>1839</v>
      </c>
      <c r="C26" s="184"/>
      <c r="D26" s="184"/>
      <c r="E26" s="184"/>
      <c r="F26" s="206"/>
      <c r="G26" s="206"/>
      <c r="H26" s="184"/>
      <c r="I26" s="184"/>
      <c r="J26" s="185" t="s">
        <v>346</v>
      </c>
    </row>
    <row r="27" spans="1:10" x14ac:dyDescent="0.25">
      <c r="A27" s="187" t="s">
        <v>1866</v>
      </c>
      <c r="B27" s="184" t="s">
        <v>1863</v>
      </c>
      <c r="C27" s="184"/>
      <c r="D27" s="184"/>
      <c r="E27" s="184"/>
      <c r="F27" s="206"/>
      <c r="G27" s="206"/>
      <c r="H27" s="184"/>
      <c r="I27" s="184"/>
      <c r="J27" s="185" t="s">
        <v>346</v>
      </c>
    </row>
    <row r="28" spans="1:10" ht="30" x14ac:dyDescent="0.25">
      <c r="A28" s="183" t="s">
        <v>1869</v>
      </c>
      <c r="B28" s="183" t="s">
        <v>1870</v>
      </c>
      <c r="C28" s="183"/>
      <c r="D28" s="184"/>
      <c r="E28" s="184"/>
      <c r="F28" s="206"/>
      <c r="G28" s="206"/>
      <c r="H28" s="184"/>
      <c r="I28" s="184"/>
      <c r="J28" s="185" t="s">
        <v>346</v>
      </c>
    </row>
    <row r="29" spans="1:10" x14ac:dyDescent="0.25">
      <c r="A29" s="184" t="s">
        <v>1890</v>
      </c>
      <c r="B29" s="184" t="s">
        <v>1891</v>
      </c>
      <c r="C29" s="184"/>
      <c r="D29" s="184"/>
      <c r="E29" s="184"/>
      <c r="F29" s="206"/>
      <c r="G29" s="206"/>
      <c r="H29" s="184"/>
      <c r="I29" s="184"/>
      <c r="J29" s="185" t="s">
        <v>346</v>
      </c>
    </row>
    <row r="30" spans="1:10" ht="30" x14ac:dyDescent="0.25">
      <c r="A30" s="184" t="s">
        <v>1895</v>
      </c>
      <c r="B30" s="184" t="s">
        <v>1896</v>
      </c>
      <c r="C30" s="184"/>
      <c r="D30" s="184"/>
      <c r="E30" s="184"/>
      <c r="F30" s="206"/>
      <c r="G30" s="206"/>
      <c r="H30" s="184"/>
      <c r="I30" s="184"/>
      <c r="J30" s="18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DCB1C-8733-436E-AC49-789475B863D7}">
  <sheetPr codeName="Sheet29"/>
  <dimension ref="B2:AV1083"/>
  <sheetViews>
    <sheetView topLeftCell="A841" zoomScaleNormal="100" workbookViewId="0">
      <selection activeCell="D869" sqref="D869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1660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1661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1662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1663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1897</v>
      </c>
    </row>
    <row r="56" spans="2:4" x14ac:dyDescent="0.25">
      <c r="D56" s="59" t="s">
        <v>306</v>
      </c>
    </row>
    <row r="57" spans="2:4" x14ac:dyDescent="0.25">
      <c r="D57" s="55" t="s">
        <v>35</v>
      </c>
    </row>
    <row r="416" spans="2:4" x14ac:dyDescent="0.25">
      <c r="B416" s="50">
        <v>0</v>
      </c>
      <c r="D416" s="51" t="s">
        <v>1892</v>
      </c>
    </row>
    <row r="417" spans="4:4" x14ac:dyDescent="0.25">
      <c r="D417" s="59" t="s">
        <v>304</v>
      </c>
    </row>
    <row r="419" spans="4:4" x14ac:dyDescent="0.25">
      <c r="D419" s="55" t="s">
        <v>1934</v>
      </c>
    </row>
    <row r="420" spans="4:4" x14ac:dyDescent="0.25">
      <c r="D420" s="68" t="s">
        <v>1840</v>
      </c>
    </row>
    <row r="422" spans="4:4" x14ac:dyDescent="0.25">
      <c r="D422" s="47" t="s">
        <v>36</v>
      </c>
    </row>
    <row r="423" spans="4:4" x14ac:dyDescent="0.25">
      <c r="D423" s="54" t="s">
        <v>1932</v>
      </c>
    </row>
    <row r="425" spans="4:4" x14ac:dyDescent="0.25">
      <c r="D425" s="47" t="s">
        <v>1873</v>
      </c>
    </row>
    <row r="446" spans="4:4" x14ac:dyDescent="0.25">
      <c r="D446" s="47" t="s">
        <v>309</v>
      </c>
    </row>
    <row r="447" spans="4:4" x14ac:dyDescent="0.25">
      <c r="D447" s="51" t="s">
        <v>1874</v>
      </c>
    </row>
    <row r="449" spans="4:48" x14ac:dyDescent="0.25">
      <c r="D449" s="51" t="s">
        <v>1660</v>
      </c>
    </row>
    <row r="451" spans="4:48" x14ac:dyDescent="0.25">
      <c r="M451" s="47" t="s">
        <v>274</v>
      </c>
      <c r="AH451" s="47" t="s">
        <v>275</v>
      </c>
    </row>
    <row r="452" spans="4:48" x14ac:dyDescent="0.25">
      <c r="D452" s="51" t="s">
        <v>309</v>
      </c>
      <c r="M452" s="51" t="s">
        <v>495</v>
      </c>
      <c r="V452" s="51" t="s">
        <v>496</v>
      </c>
      <c r="AB452" s="51" t="s">
        <v>316</v>
      </c>
      <c r="AH452" s="51" t="s">
        <v>495</v>
      </c>
      <c r="AP452" s="51" t="s">
        <v>496</v>
      </c>
      <c r="AV452" s="51" t="s">
        <v>316</v>
      </c>
    </row>
    <row r="453" spans="4:48" x14ac:dyDescent="0.25">
      <c r="M453" s="47" t="s">
        <v>1855</v>
      </c>
      <c r="V453" s="47" t="s">
        <v>1856</v>
      </c>
      <c r="AB453" s="47" t="s">
        <v>1857</v>
      </c>
      <c r="AH453" s="47" t="s">
        <v>1859</v>
      </c>
      <c r="AP453" s="47" t="s">
        <v>1860</v>
      </c>
      <c r="AV453" s="47" t="s">
        <v>1861</v>
      </c>
    </row>
    <row r="455" spans="4:48" x14ac:dyDescent="0.25">
      <c r="D455" s="47" t="s">
        <v>1933</v>
      </c>
    </row>
    <row r="471" spans="4:4" x14ac:dyDescent="0.25">
      <c r="D471" s="51" t="s">
        <v>2269</v>
      </c>
    </row>
    <row r="473" spans="4:4" x14ac:dyDescent="0.25">
      <c r="D473" s="47" t="s">
        <v>1933</v>
      </c>
    </row>
    <row r="510" spans="2:4" x14ac:dyDescent="0.25">
      <c r="B510" s="48">
        <v>0</v>
      </c>
      <c r="D510" s="51" t="s">
        <v>1837</v>
      </c>
    </row>
    <row r="511" spans="2:4" x14ac:dyDescent="0.25">
      <c r="D511" s="59" t="s">
        <v>305</v>
      </c>
    </row>
    <row r="512" spans="2:4" x14ac:dyDescent="0.25">
      <c r="D512" s="55" t="s">
        <v>35</v>
      </c>
    </row>
    <row r="599" spans="2:4" x14ac:dyDescent="0.25">
      <c r="B599" s="50">
        <v>0</v>
      </c>
      <c r="D599" s="51" t="s">
        <v>474</v>
      </c>
    </row>
    <row r="600" spans="2:4" x14ac:dyDescent="0.25">
      <c r="D600" s="59" t="s">
        <v>304</v>
      </c>
    </row>
    <row r="601" spans="2:4" x14ac:dyDescent="0.25">
      <c r="D601" s="55" t="s">
        <v>1930</v>
      </c>
    </row>
    <row r="603" spans="2:4" x14ac:dyDescent="0.25">
      <c r="D603" s="47" t="s">
        <v>1930</v>
      </c>
    </row>
    <row r="635" spans="4:4" x14ac:dyDescent="0.25">
      <c r="D635" s="47" t="s">
        <v>1935</v>
      </c>
    </row>
    <row r="652" spans="4:13" x14ac:dyDescent="0.25">
      <c r="D652" s="47" t="s">
        <v>309</v>
      </c>
      <c r="M652" s="47" t="s">
        <v>365</v>
      </c>
    </row>
    <row r="653" spans="4:13" x14ac:dyDescent="0.25">
      <c r="D653" s="51" t="s">
        <v>1931</v>
      </c>
      <c r="M653" s="51" t="s">
        <v>985</v>
      </c>
    </row>
    <row r="654" spans="4:13" x14ac:dyDescent="0.25">
      <c r="M654" s="51" t="s">
        <v>1956</v>
      </c>
    </row>
    <row r="656" spans="4:13" x14ac:dyDescent="0.25">
      <c r="D656" s="47" t="s">
        <v>1935</v>
      </c>
    </row>
    <row r="848" spans="2:4" x14ac:dyDescent="0.25">
      <c r="B848" s="50">
        <v>0</v>
      </c>
      <c r="D848" s="51" t="s">
        <v>1959</v>
      </c>
    </row>
    <row r="849" spans="4:4" x14ac:dyDescent="0.25">
      <c r="D849" s="59" t="s">
        <v>304</v>
      </c>
    </row>
    <row r="850" spans="4:4" x14ac:dyDescent="0.25">
      <c r="D850" s="55" t="s">
        <v>35</v>
      </c>
    </row>
    <row r="869" spans="2:4" x14ac:dyDescent="0.25">
      <c r="B869" s="50">
        <v>0</v>
      </c>
      <c r="D869" s="51" t="s">
        <v>1979</v>
      </c>
    </row>
    <row r="870" spans="2:4" x14ac:dyDescent="0.25">
      <c r="D870" s="59" t="s">
        <v>303</v>
      </c>
    </row>
    <row r="871" spans="2:4" x14ac:dyDescent="0.25">
      <c r="D871" s="55" t="s">
        <v>35</v>
      </c>
    </row>
    <row r="883" spans="2:4" x14ac:dyDescent="0.25">
      <c r="B883" s="48">
        <v>0</v>
      </c>
      <c r="D883" s="51" t="s">
        <v>1965</v>
      </c>
    </row>
    <row r="884" spans="2:4" x14ac:dyDescent="0.25">
      <c r="D884" s="59" t="s">
        <v>305</v>
      </c>
    </row>
    <row r="885" spans="2:4" x14ac:dyDescent="0.25">
      <c r="D885" s="55" t="s">
        <v>35</v>
      </c>
    </row>
    <row r="963" spans="2:4" x14ac:dyDescent="0.25">
      <c r="B963" s="50">
        <v>0</v>
      </c>
      <c r="D963" s="51" t="s">
        <v>1981</v>
      </c>
    </row>
    <row r="964" spans="2:4" x14ac:dyDescent="0.25">
      <c r="D964" s="59" t="s">
        <v>304</v>
      </c>
    </row>
    <row r="966" spans="2:4" x14ac:dyDescent="0.25">
      <c r="D966" s="47" t="s">
        <v>1969</v>
      </c>
    </row>
    <row r="1002" spans="4:4" x14ac:dyDescent="0.25">
      <c r="D1002" s="47" t="s">
        <v>309</v>
      </c>
    </row>
    <row r="1003" spans="4:4" x14ac:dyDescent="0.25">
      <c r="D1003" s="51" t="s">
        <v>1970</v>
      </c>
    </row>
    <row r="1004" spans="4:4" x14ac:dyDescent="0.25">
      <c r="D1004" s="51" t="s">
        <v>1971</v>
      </c>
    </row>
    <row r="1005" spans="4:4" x14ac:dyDescent="0.25">
      <c r="D1005" s="51" t="s">
        <v>1972</v>
      </c>
    </row>
    <row r="1006" spans="4:4" x14ac:dyDescent="0.25">
      <c r="D1006" s="51" t="s">
        <v>1973</v>
      </c>
    </row>
    <row r="1008" spans="4:4" x14ac:dyDescent="0.25">
      <c r="D1008" s="47" t="s">
        <v>1976</v>
      </c>
    </row>
    <row r="1083" spans="2:2" x14ac:dyDescent="0.25">
      <c r="B108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00AA5-CD09-44B8-81E5-50D393AA3351}">
  <sheetPr codeName="Sheet30"/>
  <dimension ref="A2:J33"/>
  <sheetViews>
    <sheetView topLeftCell="A12" workbookViewId="0">
      <selection activeCell="C25" sqref="C25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4.14062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447" t="s">
        <v>896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1929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45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105" x14ac:dyDescent="0.25">
      <c r="A11" s="84" t="s">
        <v>1332</v>
      </c>
      <c r="B11" s="67" t="s">
        <v>861</v>
      </c>
      <c r="C11" s="67" t="s">
        <v>998</v>
      </c>
      <c r="D11" s="67" t="s">
        <v>330</v>
      </c>
      <c r="E11" s="67" t="s">
        <v>276</v>
      </c>
      <c r="F11" s="75">
        <v>44922.436111110997</v>
      </c>
      <c r="G11" s="75">
        <v>45355.394444443999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1356</v>
      </c>
      <c r="B12" s="63" t="s">
        <v>1357</v>
      </c>
      <c r="C12" s="63" t="s">
        <v>850</v>
      </c>
      <c r="D12" s="63" t="s">
        <v>330</v>
      </c>
      <c r="E12" s="63" t="s">
        <v>276</v>
      </c>
      <c r="F12" s="76">
        <v>44923.409722222001</v>
      </c>
      <c r="G12" s="76">
        <v>45356.368055555999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1476</v>
      </c>
      <c r="B13" s="67" t="s">
        <v>1477</v>
      </c>
      <c r="C13" s="67" t="s">
        <v>356</v>
      </c>
      <c r="D13" s="67" t="s">
        <v>330</v>
      </c>
      <c r="E13" s="67" t="s">
        <v>276</v>
      </c>
      <c r="F13" s="75">
        <v>44924.380555556003</v>
      </c>
      <c r="G13" s="75">
        <v>45357.338888888997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1495</v>
      </c>
      <c r="B14" s="63" t="s">
        <v>1496</v>
      </c>
      <c r="C14" s="63" t="s">
        <v>448</v>
      </c>
      <c r="D14" s="63" t="s">
        <v>330</v>
      </c>
      <c r="E14" s="63" t="s">
        <v>276</v>
      </c>
      <c r="F14" s="76">
        <v>44924.407638889003</v>
      </c>
      <c r="G14" s="76">
        <v>45357.365972222004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1582</v>
      </c>
      <c r="B15" s="67" t="s">
        <v>1584</v>
      </c>
      <c r="C15" s="67" t="s">
        <v>697</v>
      </c>
      <c r="D15" s="67" t="s">
        <v>330</v>
      </c>
      <c r="E15" s="67" t="s">
        <v>276</v>
      </c>
      <c r="F15" s="75">
        <v>44925.456250000003</v>
      </c>
      <c r="G15" s="75">
        <v>45358.414583332997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1616</v>
      </c>
      <c r="B16" s="63" t="s">
        <v>1615</v>
      </c>
      <c r="C16" s="63" t="s">
        <v>920</v>
      </c>
      <c r="D16" s="63" t="s">
        <v>330</v>
      </c>
      <c r="E16" s="63" t="s">
        <v>276</v>
      </c>
      <c r="F16" s="76">
        <v>44929.397222222004</v>
      </c>
      <c r="G16" s="76">
        <v>45362.355555556001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1626</v>
      </c>
      <c r="B17" s="67" t="s">
        <v>1625</v>
      </c>
      <c r="C17" s="67" t="s">
        <v>1669</v>
      </c>
      <c r="D17" s="67" t="s">
        <v>330</v>
      </c>
      <c r="E17" s="67" t="s">
        <v>276</v>
      </c>
      <c r="F17" s="75">
        <v>44929.470833332998</v>
      </c>
      <c r="G17" s="75">
        <v>45362.429166667003</v>
      </c>
      <c r="H17" s="67" t="s">
        <v>23</v>
      </c>
      <c r="I17" s="67" t="s">
        <v>18</v>
      </c>
      <c r="J17" s="67" t="s">
        <v>255</v>
      </c>
    </row>
    <row r="18" spans="1:10" ht="45" x14ac:dyDescent="0.25">
      <c r="A18" s="63" t="s">
        <v>1665</v>
      </c>
      <c r="B18" s="63" t="s">
        <v>1668</v>
      </c>
      <c r="C18" s="63" t="s">
        <v>356</v>
      </c>
      <c r="D18" s="63" t="s">
        <v>330</v>
      </c>
      <c r="E18" s="63" t="s">
        <v>276</v>
      </c>
      <c r="F18" s="76">
        <v>44930.330555556</v>
      </c>
      <c r="G18" s="76">
        <v>45365.625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1666</v>
      </c>
      <c r="B19" s="67" t="s">
        <v>1667</v>
      </c>
      <c r="C19" s="67" t="s">
        <v>356</v>
      </c>
      <c r="D19" s="67" t="s">
        <v>330</v>
      </c>
      <c r="E19" s="67" t="s">
        <v>276</v>
      </c>
      <c r="F19" s="75">
        <v>44930.331250000003</v>
      </c>
      <c r="G19" s="75">
        <v>45365.625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1735</v>
      </c>
      <c r="B20" s="63" t="s">
        <v>1727</v>
      </c>
      <c r="C20" s="63" t="s">
        <v>697</v>
      </c>
      <c r="D20" s="63" t="s">
        <v>330</v>
      </c>
      <c r="E20" s="63" t="s">
        <v>276</v>
      </c>
      <c r="F20" s="76">
        <v>44930.588194443997</v>
      </c>
      <c r="G20" s="76">
        <v>45366.546527778002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84" t="s">
        <v>1776</v>
      </c>
      <c r="B21" s="84" t="s">
        <v>1778</v>
      </c>
      <c r="C21" s="84" t="s">
        <v>356</v>
      </c>
      <c r="D21" s="67" t="s">
        <v>330</v>
      </c>
      <c r="E21" s="67" t="s">
        <v>276</v>
      </c>
      <c r="F21" s="75">
        <v>44930.674305556</v>
      </c>
      <c r="G21" s="75">
        <v>45366.632638889001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1817</v>
      </c>
      <c r="B22" s="86" t="s">
        <v>1818</v>
      </c>
      <c r="C22" s="86" t="s">
        <v>356</v>
      </c>
      <c r="D22" s="61" t="s">
        <v>330</v>
      </c>
      <c r="E22" s="61" t="s">
        <v>276</v>
      </c>
      <c r="F22" s="78">
        <v>44931.656944444003</v>
      </c>
      <c r="G22" s="78">
        <v>45369.615277778001</v>
      </c>
      <c r="H22" s="61" t="s">
        <v>23</v>
      </c>
      <c r="I22" s="61" t="s">
        <v>18</v>
      </c>
      <c r="J22" s="61" t="s">
        <v>255</v>
      </c>
    </row>
    <row r="23" spans="1:10" ht="45" x14ac:dyDescent="0.25">
      <c r="A23" s="65" t="s">
        <v>1835</v>
      </c>
      <c r="B23" s="65" t="s">
        <v>1836</v>
      </c>
      <c r="C23" s="65" t="s">
        <v>356</v>
      </c>
      <c r="D23" s="65" t="s">
        <v>330</v>
      </c>
      <c r="E23" s="65" t="s">
        <v>276</v>
      </c>
      <c r="F23" s="77">
        <v>44932.395833333001</v>
      </c>
      <c r="G23" s="77">
        <v>45370.354166666999</v>
      </c>
      <c r="H23" s="65" t="s">
        <v>23</v>
      </c>
      <c r="I23" s="65" t="s">
        <v>18</v>
      </c>
      <c r="J23" s="65" t="s">
        <v>255</v>
      </c>
    </row>
    <row r="24" spans="1:10" ht="45" x14ac:dyDescent="0.25">
      <c r="A24" s="63" t="s">
        <v>1838</v>
      </c>
      <c r="B24" s="61" t="s">
        <v>1839</v>
      </c>
      <c r="C24" s="61" t="s">
        <v>356</v>
      </c>
      <c r="D24" s="61" t="s">
        <v>330</v>
      </c>
      <c r="E24" s="61" t="s">
        <v>276</v>
      </c>
      <c r="F24" s="78">
        <v>44932.402083333</v>
      </c>
      <c r="G24" s="78">
        <v>45370.360416666997</v>
      </c>
      <c r="H24" s="61" t="s">
        <v>23</v>
      </c>
      <c r="I24" s="61" t="s">
        <v>18</v>
      </c>
      <c r="J24" s="61" t="s">
        <v>255</v>
      </c>
    </row>
    <row r="25" spans="1:10" ht="45" x14ac:dyDescent="0.25">
      <c r="A25" s="84" t="s">
        <v>1866</v>
      </c>
      <c r="B25" s="84" t="s">
        <v>1863</v>
      </c>
      <c r="C25" s="84" t="s">
        <v>325</v>
      </c>
      <c r="D25" s="65" t="s">
        <v>330</v>
      </c>
      <c r="E25" s="65" t="s">
        <v>276</v>
      </c>
      <c r="F25" s="77">
        <v>44932.596527777998</v>
      </c>
      <c r="G25" s="77">
        <v>45370.554861110999</v>
      </c>
      <c r="H25" s="65" t="s">
        <v>23</v>
      </c>
      <c r="I25" s="65" t="s">
        <v>18</v>
      </c>
      <c r="J25" s="65" t="s">
        <v>255</v>
      </c>
    </row>
    <row r="26" spans="1:10" ht="45" x14ac:dyDescent="0.25">
      <c r="A26" s="86" t="s">
        <v>1869</v>
      </c>
      <c r="B26" s="86" t="s">
        <v>1870</v>
      </c>
      <c r="C26" s="86" t="s">
        <v>891</v>
      </c>
      <c r="D26" s="61" t="s">
        <v>330</v>
      </c>
      <c r="E26" s="61" t="s">
        <v>276</v>
      </c>
      <c r="F26" s="78">
        <v>44932.599305556003</v>
      </c>
      <c r="G26" s="78">
        <v>45370.557638888997</v>
      </c>
      <c r="H26" s="61" t="s">
        <v>23</v>
      </c>
      <c r="I26" s="61" t="s">
        <v>18</v>
      </c>
      <c r="J26" s="61" t="s">
        <v>255</v>
      </c>
    </row>
    <row r="27" spans="1:10" ht="45" x14ac:dyDescent="0.25">
      <c r="A27" s="65" t="s">
        <v>1890</v>
      </c>
      <c r="B27" s="65" t="s">
        <v>1891</v>
      </c>
      <c r="C27" s="65" t="s">
        <v>356</v>
      </c>
      <c r="D27" s="65" t="s">
        <v>330</v>
      </c>
      <c r="E27" s="65" t="s">
        <v>276</v>
      </c>
      <c r="F27" s="77">
        <v>44932.644444443999</v>
      </c>
      <c r="G27" s="77">
        <v>45370.602777777996</v>
      </c>
      <c r="H27" s="65" t="s">
        <v>23</v>
      </c>
      <c r="I27" s="65" t="s">
        <v>18</v>
      </c>
      <c r="J27" s="65" t="s">
        <v>255</v>
      </c>
    </row>
    <row r="28" spans="1:10" ht="45" x14ac:dyDescent="0.25">
      <c r="A28" s="61" t="s">
        <v>1895</v>
      </c>
      <c r="B28" s="61" t="s">
        <v>1896</v>
      </c>
      <c r="C28" s="61" t="s">
        <v>1669</v>
      </c>
      <c r="D28" s="61" t="s">
        <v>330</v>
      </c>
      <c r="E28" s="61" t="s">
        <v>276</v>
      </c>
      <c r="F28" s="78">
        <v>44932.684722222002</v>
      </c>
      <c r="G28" s="78">
        <v>45370.643055556</v>
      </c>
      <c r="H28" s="61" t="s">
        <v>23</v>
      </c>
      <c r="I28" s="61" t="s">
        <v>18</v>
      </c>
      <c r="J28" s="61" t="s">
        <v>255</v>
      </c>
    </row>
    <row r="30" spans="1:10" x14ac:dyDescent="0.25">
      <c r="A30" s="60" t="s">
        <v>1957</v>
      </c>
      <c r="B30" s="60" t="s">
        <v>1958</v>
      </c>
      <c r="C30" s="60"/>
      <c r="D30" s="60"/>
      <c r="E30" s="60"/>
      <c r="F30" s="79"/>
      <c r="G30" s="79"/>
      <c r="H30" s="60"/>
      <c r="I30" s="60"/>
      <c r="J30" s="60"/>
    </row>
    <row r="31" spans="1:10" x14ac:dyDescent="0.25">
      <c r="A31" s="60" t="s">
        <v>1963</v>
      </c>
      <c r="B31" s="60" t="s">
        <v>1964</v>
      </c>
      <c r="C31" s="60"/>
      <c r="D31" s="60"/>
      <c r="E31" s="60"/>
      <c r="F31" s="79"/>
      <c r="G31" s="79"/>
      <c r="H31" s="60"/>
      <c r="I31" s="60"/>
      <c r="J31" s="60"/>
    </row>
    <row r="32" spans="1:10" x14ac:dyDescent="0.25">
      <c r="A32" s="60" t="s">
        <v>1977</v>
      </c>
      <c r="B32" s="60" t="s">
        <v>1978</v>
      </c>
      <c r="C32" s="60"/>
      <c r="D32" s="60"/>
      <c r="E32" s="60"/>
      <c r="F32" s="79"/>
      <c r="G32" s="79"/>
      <c r="H32" s="60"/>
      <c r="I32" s="60"/>
      <c r="J32" s="60"/>
    </row>
    <row r="33" spans="1:10" ht="45" x14ac:dyDescent="0.25">
      <c r="A33" s="86" t="s">
        <v>1968</v>
      </c>
      <c r="B33" s="86" t="s">
        <v>1969</v>
      </c>
      <c r="C33" s="86"/>
      <c r="D33" s="60"/>
      <c r="E33" s="60"/>
      <c r="F33" s="79"/>
      <c r="G33" s="79"/>
      <c r="H33" s="60"/>
      <c r="I33" s="60"/>
      <c r="J33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E19A8-A34B-450C-BDDA-CAC28970D6CB}">
  <sheetPr codeName="Sheet31"/>
  <dimension ref="B2:DS1872"/>
  <sheetViews>
    <sheetView topLeftCell="A735" workbookViewId="0">
      <selection activeCell="D735" sqref="D735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1671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1672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1673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1674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70" spans="2:4" x14ac:dyDescent="0.25">
      <c r="B70" s="49">
        <v>0</v>
      </c>
      <c r="D70" s="51" t="s">
        <v>1897</v>
      </c>
    </row>
    <row r="71" spans="2:4" x14ac:dyDescent="0.25">
      <c r="D71" s="59" t="s">
        <v>306</v>
      </c>
    </row>
    <row r="574" spans="2:4" x14ac:dyDescent="0.25">
      <c r="B574" s="48">
        <v>0</v>
      </c>
      <c r="D574" s="51" t="s">
        <v>2006</v>
      </c>
    </row>
    <row r="575" spans="2:4" x14ac:dyDescent="0.25">
      <c r="D575" s="59" t="s">
        <v>305</v>
      </c>
    </row>
    <row r="576" spans="2:4" x14ac:dyDescent="0.25">
      <c r="D576" s="55" t="s">
        <v>35</v>
      </c>
    </row>
    <row r="611" spans="2:37" x14ac:dyDescent="0.25">
      <c r="B611" s="50">
        <v>0</v>
      </c>
      <c r="D611" s="51" t="s">
        <v>1959</v>
      </c>
    </row>
    <row r="612" spans="2:37" x14ac:dyDescent="0.25">
      <c r="D612" s="59" t="s">
        <v>306</v>
      </c>
    </row>
    <row r="614" spans="2:37" x14ac:dyDescent="0.25">
      <c r="D614" s="55" t="s">
        <v>557</v>
      </c>
    </row>
    <row r="615" spans="2:37" x14ac:dyDescent="0.25">
      <c r="D615" s="51" t="s">
        <v>498</v>
      </c>
      <c r="AK615" s="54" t="s">
        <v>549</v>
      </c>
    </row>
    <row r="616" spans="2:37" x14ac:dyDescent="0.25">
      <c r="E616" s="54" t="s">
        <v>499</v>
      </c>
    </row>
    <row r="617" spans="2:37" x14ac:dyDescent="0.25">
      <c r="D617" s="51" t="s">
        <v>547</v>
      </c>
      <c r="AK617" s="54" t="s">
        <v>574</v>
      </c>
    </row>
    <row r="618" spans="2:37" x14ac:dyDescent="0.25">
      <c r="E618" s="54" t="s">
        <v>548</v>
      </c>
    </row>
    <row r="619" spans="2:37" x14ac:dyDescent="0.25">
      <c r="D619" s="51" t="s">
        <v>558</v>
      </c>
      <c r="AK619" s="54" t="s">
        <v>650</v>
      </c>
    </row>
    <row r="620" spans="2:37" x14ac:dyDescent="0.25">
      <c r="E620" s="54" t="s">
        <v>559</v>
      </c>
    </row>
    <row r="621" spans="2:37" x14ac:dyDescent="0.25">
      <c r="D621" s="51" t="s">
        <v>643</v>
      </c>
      <c r="AK621" s="54" t="s">
        <v>952</v>
      </c>
    </row>
    <row r="622" spans="2:37" x14ac:dyDescent="0.25">
      <c r="E622" s="54" t="s">
        <v>951</v>
      </c>
    </row>
    <row r="623" spans="2:37" x14ac:dyDescent="0.25">
      <c r="D623" s="51" t="s">
        <v>946</v>
      </c>
      <c r="AK623" s="54" t="s">
        <v>1967</v>
      </c>
    </row>
    <row r="624" spans="2:37" x14ac:dyDescent="0.25">
      <c r="E624" s="54" t="s">
        <v>947</v>
      </c>
    </row>
    <row r="626" spans="4:4" x14ac:dyDescent="0.25">
      <c r="D626" s="47" t="s">
        <v>36</v>
      </c>
    </row>
    <row r="627" spans="4:4" x14ac:dyDescent="0.25">
      <c r="D627" s="54" t="s">
        <v>1960</v>
      </c>
    </row>
    <row r="629" spans="4:4" x14ac:dyDescent="0.25">
      <c r="D629" s="47" t="s">
        <v>1953</v>
      </c>
    </row>
    <row r="653" spans="4:4" x14ac:dyDescent="0.25">
      <c r="D653" s="47" t="s">
        <v>348</v>
      </c>
    </row>
    <row r="654" spans="4:4" x14ac:dyDescent="0.25">
      <c r="D654" s="51" t="s">
        <v>1961</v>
      </c>
    </row>
    <row r="656" spans="4:4" x14ac:dyDescent="0.25">
      <c r="D656" s="47" t="s">
        <v>1974</v>
      </c>
    </row>
    <row r="674" spans="4:4" x14ac:dyDescent="0.25">
      <c r="D674" s="47" t="s">
        <v>1975</v>
      </c>
    </row>
    <row r="686" spans="4:4" x14ac:dyDescent="0.25">
      <c r="D686" s="51" t="s">
        <v>1671</v>
      </c>
    </row>
    <row r="688" spans="4:4" x14ac:dyDescent="0.25">
      <c r="D688" s="47" t="s">
        <v>1982</v>
      </c>
    </row>
    <row r="711" spans="4:123" x14ac:dyDescent="0.25">
      <c r="D711" s="56" t="s">
        <v>33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  <c r="BQ711" s="52"/>
      <c r="BR711" s="52"/>
      <c r="BS711" s="52"/>
      <c r="BT711" s="52"/>
      <c r="BU711" s="52"/>
      <c r="BV711" s="52"/>
      <c r="BW711" s="52"/>
      <c r="BX711" s="52"/>
      <c r="BY711" s="52"/>
      <c r="BZ711" s="52"/>
      <c r="CA711" s="52"/>
      <c r="CB711" s="52"/>
      <c r="CC711" s="52"/>
      <c r="CD711" s="52"/>
      <c r="CE711" s="52"/>
      <c r="CF711" s="52"/>
      <c r="CG711" s="52"/>
      <c r="CH711" s="52"/>
      <c r="CI711" s="52"/>
      <c r="CJ711" s="52"/>
      <c r="CK711" s="52"/>
      <c r="CL711" s="52"/>
      <c r="CM711" s="52"/>
      <c r="CN711" s="52"/>
      <c r="CO711" s="52"/>
      <c r="CP711" s="52"/>
      <c r="CQ711" s="52"/>
      <c r="CR711" s="52"/>
      <c r="CS711" s="52"/>
      <c r="CT711" s="52"/>
      <c r="CU711" s="52"/>
      <c r="CV711" s="52"/>
      <c r="CW711" s="52"/>
      <c r="CX711" s="52"/>
      <c r="CY711" s="52"/>
      <c r="CZ711" s="52"/>
      <c r="DA711" s="52"/>
      <c r="DB711" s="52"/>
      <c r="DC711" s="52"/>
      <c r="DD711" s="52"/>
      <c r="DE711" s="52"/>
      <c r="DF711" s="52"/>
      <c r="DG711" s="52"/>
      <c r="DH711" s="52"/>
      <c r="DI711" s="52"/>
      <c r="DJ711" s="52"/>
      <c r="DK711" s="52"/>
      <c r="DL711" s="52"/>
      <c r="DM711" s="52"/>
      <c r="DN711" s="52"/>
      <c r="DO711" s="52"/>
      <c r="DP711" s="52"/>
      <c r="DQ711" s="52"/>
      <c r="DR711" s="52"/>
      <c r="DS711" s="52"/>
    </row>
    <row r="712" spans="4:123" x14ac:dyDescent="0.25">
      <c r="D712" s="56" t="s">
        <v>2010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  <c r="BQ712" s="52"/>
      <c r="BR712" s="52"/>
      <c r="BS712" s="52"/>
      <c r="BT712" s="52"/>
      <c r="BU712" s="52"/>
      <c r="BV712" s="52"/>
      <c r="BW712" s="52"/>
      <c r="BX712" s="52"/>
      <c r="BY712" s="52"/>
      <c r="BZ712" s="52"/>
      <c r="CA712" s="52"/>
      <c r="CB712" s="52"/>
      <c r="CC712" s="52"/>
      <c r="CD712" s="52"/>
      <c r="CE712" s="52"/>
      <c r="CF712" s="52"/>
      <c r="CG712" s="52"/>
      <c r="CH712" s="52"/>
      <c r="CI712" s="52"/>
      <c r="CJ712" s="52"/>
      <c r="CK712" s="52"/>
      <c r="CL712" s="52"/>
      <c r="CM712" s="52"/>
      <c r="CN712" s="52"/>
      <c r="CO712" s="52"/>
      <c r="CP712" s="52"/>
      <c r="CQ712" s="52"/>
      <c r="CR712" s="52"/>
      <c r="CS712" s="52"/>
      <c r="CT712" s="52"/>
      <c r="CU712" s="52"/>
      <c r="CV712" s="52"/>
      <c r="CW712" s="52"/>
      <c r="CX712" s="52"/>
      <c r="CY712" s="52"/>
      <c r="CZ712" s="52"/>
      <c r="DA712" s="52"/>
      <c r="DB712" s="52"/>
      <c r="DC712" s="52"/>
      <c r="DD712" s="52"/>
      <c r="DE712" s="52"/>
      <c r="DF712" s="52"/>
      <c r="DG712" s="52"/>
      <c r="DH712" s="52"/>
      <c r="DI712" s="52"/>
      <c r="DJ712" s="52"/>
      <c r="DK712" s="52"/>
      <c r="DL712" s="52"/>
      <c r="DM712" s="52"/>
      <c r="DN712" s="52"/>
      <c r="DO712" s="52"/>
      <c r="DP712" s="52"/>
      <c r="DQ712" s="52"/>
      <c r="DR712" s="52"/>
      <c r="DS712" s="52"/>
    </row>
    <row r="713" spans="4:123" x14ac:dyDescent="0.25">
      <c r="D713" s="56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  <c r="BQ713" s="52"/>
      <c r="BR713" s="52"/>
      <c r="BS713" s="52"/>
      <c r="BT713" s="52"/>
      <c r="BU713" s="52"/>
      <c r="BV713" s="52"/>
      <c r="BW713" s="52"/>
      <c r="BX713" s="52"/>
      <c r="BY713" s="52"/>
      <c r="BZ713" s="52"/>
      <c r="CA713" s="52"/>
      <c r="CB713" s="52"/>
      <c r="CC713" s="52"/>
      <c r="CD713" s="52"/>
      <c r="CE713" s="52"/>
      <c r="CF713" s="52"/>
      <c r="CG713" s="52"/>
      <c r="CH713" s="52"/>
      <c r="CI713" s="52"/>
      <c r="CJ713" s="52"/>
      <c r="CK713" s="52"/>
      <c r="CL713" s="52"/>
      <c r="CM713" s="52"/>
      <c r="CN713" s="52"/>
      <c r="CO713" s="52"/>
      <c r="CP713" s="52"/>
      <c r="CQ713" s="52"/>
      <c r="CR713" s="52"/>
      <c r="CS713" s="52"/>
      <c r="CT713" s="52"/>
      <c r="CU713" s="52"/>
      <c r="CV713" s="52"/>
      <c r="CW713" s="52"/>
      <c r="CX713" s="52"/>
      <c r="CY713" s="52"/>
      <c r="CZ713" s="52"/>
      <c r="DA713" s="52"/>
      <c r="DB713" s="52"/>
      <c r="DC713" s="52"/>
      <c r="DD713" s="52"/>
      <c r="DE713" s="52"/>
      <c r="DF713" s="52"/>
      <c r="DG713" s="52"/>
      <c r="DH713" s="52"/>
      <c r="DI713" s="52"/>
      <c r="DJ713" s="52"/>
      <c r="DK713" s="52"/>
      <c r="DL713" s="52"/>
      <c r="DM713" s="52"/>
      <c r="DN713" s="52"/>
      <c r="DO713" s="52"/>
      <c r="DP713" s="52"/>
      <c r="DQ713" s="52"/>
      <c r="DR713" s="52"/>
      <c r="DS713" s="52"/>
    </row>
    <row r="714" spans="4:123" x14ac:dyDescent="0.25">
      <c r="D714" s="56" t="s">
        <v>37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  <c r="BQ714" s="52"/>
      <c r="BR714" s="52"/>
      <c r="BS714" s="52"/>
      <c r="BT714" s="52"/>
      <c r="BU714" s="52"/>
      <c r="BV714" s="52"/>
      <c r="BW714" s="52"/>
      <c r="BX714" s="52"/>
      <c r="BY714" s="52"/>
      <c r="BZ714" s="52"/>
      <c r="CA714" s="52"/>
      <c r="CB714" s="52"/>
      <c r="CC714" s="52"/>
      <c r="CD714" s="52"/>
      <c r="CE714" s="52"/>
      <c r="CF714" s="52"/>
      <c r="CG714" s="52"/>
      <c r="CH714" s="52"/>
      <c r="CI714" s="52"/>
      <c r="CJ714" s="52"/>
      <c r="CK714" s="52"/>
      <c r="CL714" s="52"/>
      <c r="CM714" s="52"/>
      <c r="CN714" s="52"/>
      <c r="CO714" s="52"/>
      <c r="CP714" s="52"/>
      <c r="CQ714" s="52"/>
      <c r="CR714" s="52"/>
      <c r="CS714" s="52"/>
      <c r="CT714" s="52"/>
      <c r="CU714" s="52"/>
      <c r="CV714" s="52"/>
      <c r="CW714" s="52"/>
      <c r="CX714" s="52"/>
      <c r="CY714" s="52"/>
      <c r="CZ714" s="52"/>
      <c r="DA714" s="52"/>
      <c r="DB714" s="52"/>
      <c r="DC714" s="52"/>
      <c r="DD714" s="52"/>
      <c r="DE714" s="52"/>
      <c r="DF714" s="52"/>
      <c r="DG714" s="52"/>
      <c r="DH714" s="52"/>
      <c r="DI714" s="52"/>
      <c r="DJ714" s="52"/>
      <c r="DK714" s="52"/>
      <c r="DL714" s="52"/>
      <c r="DM714" s="52"/>
      <c r="DN714" s="52"/>
      <c r="DO714" s="52"/>
      <c r="DP714" s="52"/>
      <c r="DQ714" s="52"/>
      <c r="DR714" s="52"/>
      <c r="DS714" s="52"/>
    </row>
    <row r="715" spans="4:123" x14ac:dyDescent="0.25">
      <c r="D715" s="56" t="s">
        <v>364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  <c r="BQ715" s="52"/>
      <c r="BR715" s="52"/>
      <c r="BS715" s="52"/>
      <c r="BT715" s="52"/>
      <c r="BU715" s="52"/>
      <c r="BV715" s="52"/>
      <c r="BW715" s="52"/>
      <c r="BX715" s="52"/>
      <c r="BY715" s="52"/>
      <c r="BZ715" s="52"/>
      <c r="CA715" s="52"/>
      <c r="CB715" s="52"/>
      <c r="CC715" s="52"/>
      <c r="CD715" s="52"/>
      <c r="CE715" s="52"/>
      <c r="CF715" s="52"/>
      <c r="CG715" s="52"/>
      <c r="CH715" s="52"/>
      <c r="CI715" s="52"/>
      <c r="CJ715" s="52"/>
      <c r="CK715" s="52"/>
      <c r="CL715" s="52"/>
      <c r="CM715" s="52"/>
      <c r="CN715" s="52"/>
      <c r="CO715" s="52"/>
      <c r="CP715" s="52"/>
      <c r="CQ715" s="52"/>
      <c r="CR715" s="52"/>
      <c r="CS715" s="52"/>
      <c r="CT715" s="52"/>
      <c r="CU715" s="52"/>
      <c r="CV715" s="52"/>
      <c r="CW715" s="52"/>
      <c r="CX715" s="52"/>
      <c r="CY715" s="52"/>
      <c r="CZ715" s="52"/>
      <c r="DA715" s="52"/>
      <c r="DB715" s="52"/>
      <c r="DC715" s="52"/>
      <c r="DD715" s="52"/>
      <c r="DE715" s="52"/>
      <c r="DF715" s="52"/>
      <c r="DG715" s="52"/>
      <c r="DH715" s="52"/>
      <c r="DI715" s="52"/>
      <c r="DJ715" s="52"/>
      <c r="DK715" s="52"/>
      <c r="DL715" s="52"/>
      <c r="DM715" s="52"/>
      <c r="DN715" s="52"/>
      <c r="DO715" s="52"/>
      <c r="DP715" s="52"/>
      <c r="DQ715" s="52"/>
      <c r="DR715" s="52"/>
      <c r="DS715" s="52"/>
    </row>
    <row r="716" spans="4:123" x14ac:dyDescent="0.25">
      <c r="D716" s="56" t="s">
        <v>2011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  <c r="BQ716" s="52"/>
      <c r="BR716" s="52"/>
      <c r="BS716" s="52"/>
      <c r="BT716" s="52"/>
      <c r="BU716" s="52"/>
      <c r="BV716" s="52"/>
      <c r="BW716" s="52"/>
      <c r="BX716" s="52"/>
      <c r="BY716" s="52"/>
      <c r="BZ716" s="52"/>
      <c r="CA716" s="52"/>
      <c r="CB716" s="52"/>
      <c r="CC716" s="52"/>
      <c r="CD716" s="52"/>
      <c r="CE716" s="52"/>
      <c r="CF716" s="52"/>
      <c r="CG716" s="52"/>
      <c r="CH716" s="52"/>
      <c r="CI716" s="52"/>
      <c r="CJ716" s="52"/>
      <c r="CK716" s="52"/>
      <c r="CL716" s="52"/>
      <c r="CM716" s="52"/>
      <c r="CN716" s="52"/>
      <c r="CO716" s="52"/>
      <c r="CP716" s="52"/>
      <c r="CQ716" s="52"/>
      <c r="CR716" s="52"/>
      <c r="CS716" s="52"/>
      <c r="CT716" s="52"/>
      <c r="CU716" s="52"/>
      <c r="CV716" s="52"/>
      <c r="CW716" s="52"/>
      <c r="CX716" s="52"/>
      <c r="CY716" s="52"/>
      <c r="CZ716" s="52"/>
      <c r="DA716" s="52"/>
      <c r="DB716" s="52"/>
      <c r="DC716" s="52"/>
      <c r="DD716" s="52"/>
      <c r="DE716" s="52"/>
      <c r="DF716" s="52"/>
      <c r="DG716" s="52"/>
      <c r="DH716" s="52"/>
      <c r="DI716" s="52"/>
      <c r="DJ716" s="52"/>
      <c r="DK716" s="52"/>
      <c r="DL716" s="52"/>
      <c r="DM716" s="52"/>
      <c r="DN716" s="52"/>
      <c r="DO716" s="52"/>
      <c r="DP716" s="52"/>
      <c r="DQ716" s="52"/>
      <c r="DR716" s="52"/>
      <c r="DS716" s="52"/>
    </row>
    <row r="717" spans="4:123" x14ac:dyDescent="0.25">
      <c r="D717" s="56" t="s">
        <v>2012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  <c r="BQ717" s="52"/>
      <c r="BR717" s="52"/>
      <c r="BS717" s="52"/>
      <c r="BT717" s="52"/>
      <c r="BU717" s="52"/>
      <c r="BV717" s="52"/>
      <c r="BW717" s="52"/>
      <c r="BX717" s="52"/>
      <c r="BY717" s="52"/>
      <c r="BZ717" s="52"/>
      <c r="CA717" s="52"/>
      <c r="CB717" s="52"/>
      <c r="CC717" s="52"/>
      <c r="CD717" s="52"/>
      <c r="CE717" s="52"/>
      <c r="CF717" s="52"/>
      <c r="CG717" s="52"/>
      <c r="CH717" s="52"/>
      <c r="CI717" s="52"/>
      <c r="CJ717" s="52"/>
      <c r="CK717" s="52"/>
      <c r="CL717" s="52"/>
      <c r="CM717" s="52"/>
      <c r="CN717" s="52"/>
      <c r="CO717" s="52"/>
      <c r="CP717" s="52"/>
      <c r="CQ717" s="52"/>
      <c r="CR717" s="52"/>
      <c r="CS717" s="52"/>
      <c r="CT717" s="52"/>
      <c r="CU717" s="52"/>
      <c r="CV717" s="52"/>
      <c r="CW717" s="52"/>
      <c r="CX717" s="52"/>
      <c r="CY717" s="52"/>
      <c r="CZ717" s="52"/>
      <c r="DA717" s="52"/>
      <c r="DB717" s="52"/>
      <c r="DC717" s="52"/>
      <c r="DD717" s="52"/>
      <c r="DE717" s="52"/>
      <c r="DF717" s="52"/>
      <c r="DG717" s="52"/>
      <c r="DH717" s="52"/>
      <c r="DI717" s="52"/>
      <c r="DJ717" s="52"/>
      <c r="DK717" s="52"/>
      <c r="DL717" s="52"/>
      <c r="DM717" s="52"/>
      <c r="DN717" s="52"/>
      <c r="DO717" s="52"/>
      <c r="DP717" s="52"/>
      <c r="DQ717" s="52"/>
      <c r="DR717" s="52"/>
      <c r="DS717" s="52"/>
    </row>
    <row r="718" spans="4:123" x14ac:dyDescent="0.25">
      <c r="D718" s="56" t="s">
        <v>2013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  <c r="BQ718" s="52"/>
      <c r="BR718" s="52"/>
      <c r="BS718" s="52"/>
      <c r="BT718" s="52"/>
      <c r="BU718" s="52"/>
      <c r="BV718" s="52"/>
      <c r="BW718" s="52"/>
      <c r="BX718" s="52"/>
      <c r="BY718" s="52"/>
      <c r="BZ718" s="52"/>
      <c r="CA718" s="52"/>
      <c r="CB718" s="52"/>
      <c r="CC718" s="52"/>
      <c r="CD718" s="52"/>
      <c r="CE718" s="52"/>
      <c r="CF718" s="52"/>
      <c r="CG718" s="52"/>
      <c r="CH718" s="52"/>
      <c r="CI718" s="52"/>
      <c r="CJ718" s="52"/>
      <c r="CK718" s="52"/>
      <c r="CL718" s="52"/>
      <c r="CM718" s="52"/>
      <c r="CN718" s="52"/>
      <c r="CO718" s="52"/>
      <c r="CP718" s="52"/>
      <c r="CQ718" s="52"/>
      <c r="CR718" s="52"/>
      <c r="CS718" s="52"/>
      <c r="CT718" s="52"/>
      <c r="CU718" s="52"/>
      <c r="CV718" s="52"/>
      <c r="CW718" s="52"/>
      <c r="CX718" s="52"/>
      <c r="CY718" s="52"/>
      <c r="CZ718" s="52"/>
      <c r="DA718" s="52"/>
      <c r="DB718" s="52"/>
      <c r="DC718" s="52"/>
      <c r="DD718" s="52"/>
      <c r="DE718" s="52"/>
      <c r="DF718" s="52"/>
      <c r="DG718" s="52"/>
      <c r="DH718" s="52"/>
      <c r="DI718" s="52"/>
      <c r="DJ718" s="52"/>
      <c r="DK718" s="52"/>
      <c r="DL718" s="52"/>
      <c r="DM718" s="52"/>
      <c r="DN718" s="52"/>
      <c r="DO718" s="52"/>
      <c r="DP718" s="52"/>
      <c r="DQ718" s="52"/>
      <c r="DR718" s="52"/>
      <c r="DS718" s="52"/>
    </row>
    <row r="719" spans="4:123" x14ac:dyDescent="0.25">
      <c r="D719" s="56" t="s">
        <v>2014</v>
      </c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  <c r="BQ719" s="52"/>
      <c r="BR719" s="52"/>
      <c r="BS719" s="52"/>
      <c r="BT719" s="52"/>
      <c r="BU719" s="52"/>
      <c r="BV719" s="52"/>
      <c r="BW719" s="52"/>
      <c r="BX719" s="52"/>
      <c r="BY719" s="52"/>
      <c r="BZ719" s="52"/>
      <c r="CA719" s="52"/>
      <c r="CB719" s="52"/>
      <c r="CC719" s="52"/>
      <c r="CD719" s="52"/>
      <c r="CE719" s="52"/>
      <c r="CF719" s="52"/>
      <c r="CG719" s="52"/>
      <c r="CH719" s="52"/>
      <c r="CI719" s="52"/>
      <c r="CJ719" s="52"/>
      <c r="CK719" s="52"/>
      <c r="CL719" s="52"/>
      <c r="CM719" s="52"/>
      <c r="CN719" s="52"/>
      <c r="CO719" s="52"/>
      <c r="CP719" s="52"/>
      <c r="CQ719" s="52"/>
      <c r="CR719" s="52"/>
      <c r="CS719" s="52"/>
      <c r="CT719" s="52"/>
      <c r="CU719" s="52"/>
      <c r="CV719" s="52"/>
      <c r="CW719" s="52"/>
      <c r="CX719" s="52"/>
      <c r="CY719" s="52"/>
      <c r="CZ719" s="52"/>
      <c r="DA719" s="52"/>
      <c r="DB719" s="52"/>
      <c r="DC719" s="52"/>
      <c r="DD719" s="52"/>
      <c r="DE719" s="52"/>
      <c r="DF719" s="52"/>
      <c r="DG719" s="52"/>
      <c r="DH719" s="52"/>
      <c r="DI719" s="52"/>
      <c r="DJ719" s="52"/>
      <c r="DK719" s="52"/>
      <c r="DL719" s="52"/>
      <c r="DM719" s="52"/>
      <c r="DN719" s="52"/>
      <c r="DO719" s="52"/>
      <c r="DP719" s="52"/>
      <c r="DQ719" s="52"/>
      <c r="DR719" s="52"/>
      <c r="DS719" s="52"/>
    </row>
    <row r="720" spans="4:123" x14ac:dyDescent="0.25">
      <c r="D720" s="56" t="s">
        <v>2015</v>
      </c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  <c r="BQ720" s="52"/>
      <c r="BR720" s="52"/>
      <c r="BS720" s="52"/>
      <c r="BT720" s="52"/>
      <c r="BU720" s="52"/>
      <c r="BV720" s="52"/>
      <c r="BW720" s="52"/>
      <c r="BX720" s="52"/>
      <c r="BY720" s="52"/>
      <c r="BZ720" s="52"/>
      <c r="CA720" s="52"/>
      <c r="CB720" s="52"/>
      <c r="CC720" s="52"/>
      <c r="CD720" s="52"/>
      <c r="CE720" s="52"/>
      <c r="CF720" s="52"/>
      <c r="CG720" s="52"/>
      <c r="CH720" s="52"/>
      <c r="CI720" s="52"/>
      <c r="CJ720" s="52"/>
      <c r="CK720" s="52"/>
      <c r="CL720" s="52"/>
      <c r="CM720" s="52"/>
      <c r="CN720" s="52"/>
      <c r="CO720" s="52"/>
      <c r="CP720" s="52"/>
      <c r="CQ720" s="52"/>
      <c r="CR720" s="52"/>
      <c r="CS720" s="52"/>
      <c r="CT720" s="52"/>
      <c r="CU720" s="52"/>
      <c r="CV720" s="52"/>
      <c r="CW720" s="52"/>
      <c r="CX720" s="52"/>
      <c r="CY720" s="52"/>
      <c r="CZ720" s="52"/>
      <c r="DA720" s="52"/>
      <c r="DB720" s="52"/>
      <c r="DC720" s="52"/>
      <c r="DD720" s="52"/>
      <c r="DE720" s="52"/>
      <c r="DF720" s="52"/>
      <c r="DG720" s="52"/>
      <c r="DH720" s="52"/>
      <c r="DI720" s="52"/>
      <c r="DJ720" s="52"/>
      <c r="DK720" s="52"/>
      <c r="DL720" s="52"/>
      <c r="DM720" s="52"/>
      <c r="DN720" s="52"/>
      <c r="DO720" s="52"/>
      <c r="DP720" s="52"/>
      <c r="DQ720" s="52"/>
      <c r="DR720" s="52"/>
      <c r="DS720" s="52"/>
    </row>
    <row r="721" spans="4:123" x14ac:dyDescent="0.25">
      <c r="D721" s="56" t="s">
        <v>2016</v>
      </c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  <c r="BP721" s="52"/>
      <c r="BQ721" s="52"/>
      <c r="BR721" s="52"/>
      <c r="BS721" s="52"/>
      <c r="BT721" s="52"/>
      <c r="BU721" s="52"/>
      <c r="BV721" s="52"/>
      <c r="BW721" s="52"/>
      <c r="BX721" s="52"/>
      <c r="BY721" s="52"/>
      <c r="BZ721" s="52"/>
      <c r="CA721" s="52"/>
      <c r="CB721" s="52"/>
      <c r="CC721" s="52"/>
      <c r="CD721" s="52"/>
      <c r="CE721" s="52"/>
      <c r="CF721" s="52"/>
      <c r="CG721" s="52"/>
      <c r="CH721" s="52"/>
      <c r="CI721" s="52"/>
      <c r="CJ721" s="52"/>
      <c r="CK721" s="52"/>
      <c r="CL721" s="52"/>
      <c r="CM721" s="52"/>
      <c r="CN721" s="52"/>
      <c r="CO721" s="52"/>
      <c r="CP721" s="52"/>
      <c r="CQ721" s="52"/>
      <c r="CR721" s="52"/>
      <c r="CS721" s="52"/>
      <c r="CT721" s="52"/>
      <c r="CU721" s="52"/>
      <c r="CV721" s="52"/>
      <c r="CW721" s="52"/>
      <c r="CX721" s="52"/>
      <c r="CY721" s="52"/>
      <c r="CZ721" s="52"/>
      <c r="DA721" s="52"/>
      <c r="DB721" s="52"/>
      <c r="DC721" s="52"/>
      <c r="DD721" s="52"/>
      <c r="DE721" s="52"/>
      <c r="DF721" s="52"/>
      <c r="DG721" s="52"/>
      <c r="DH721" s="52"/>
      <c r="DI721" s="52"/>
      <c r="DJ721" s="52"/>
      <c r="DK721" s="52"/>
      <c r="DL721" s="52"/>
      <c r="DM721" s="52"/>
      <c r="DN721" s="52"/>
      <c r="DO721" s="52"/>
      <c r="DP721" s="52"/>
      <c r="DQ721" s="52"/>
      <c r="DR721" s="52"/>
      <c r="DS721" s="52"/>
    </row>
    <row r="722" spans="4:123" x14ac:dyDescent="0.25">
      <c r="D722" s="56" t="s">
        <v>2017</v>
      </c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  <c r="BP722" s="52"/>
      <c r="BQ722" s="52"/>
      <c r="BR722" s="52"/>
      <c r="BS722" s="52"/>
      <c r="BT722" s="52"/>
      <c r="BU722" s="52"/>
      <c r="BV722" s="52"/>
      <c r="BW722" s="52"/>
      <c r="BX722" s="52"/>
      <c r="BY722" s="52"/>
      <c r="BZ722" s="52"/>
      <c r="CA722" s="52"/>
      <c r="CB722" s="52"/>
      <c r="CC722" s="52"/>
      <c r="CD722" s="52"/>
      <c r="CE722" s="52"/>
      <c r="CF722" s="52"/>
      <c r="CG722" s="52"/>
      <c r="CH722" s="52"/>
      <c r="CI722" s="52"/>
      <c r="CJ722" s="52"/>
      <c r="CK722" s="52"/>
      <c r="CL722" s="52"/>
      <c r="CM722" s="52"/>
      <c r="CN722" s="52"/>
      <c r="CO722" s="52"/>
      <c r="CP722" s="52"/>
      <c r="CQ722" s="52"/>
      <c r="CR722" s="52"/>
      <c r="CS722" s="52"/>
      <c r="CT722" s="52"/>
      <c r="CU722" s="52"/>
      <c r="CV722" s="52"/>
      <c r="CW722" s="52"/>
      <c r="CX722" s="52"/>
      <c r="CY722" s="52"/>
      <c r="CZ722" s="52"/>
      <c r="DA722" s="52"/>
      <c r="DB722" s="52"/>
      <c r="DC722" s="52"/>
      <c r="DD722" s="52"/>
      <c r="DE722" s="52"/>
      <c r="DF722" s="52"/>
      <c r="DG722" s="52"/>
      <c r="DH722" s="52"/>
      <c r="DI722" s="52"/>
      <c r="DJ722" s="52"/>
      <c r="DK722" s="52"/>
      <c r="DL722" s="52"/>
      <c r="DM722" s="52"/>
      <c r="DN722" s="52"/>
      <c r="DO722" s="52"/>
      <c r="DP722" s="52"/>
      <c r="DQ722" s="52"/>
      <c r="DR722" s="52"/>
      <c r="DS722" s="52"/>
    </row>
    <row r="723" spans="4:123" x14ac:dyDescent="0.25">
      <c r="D723" s="56" t="s">
        <v>2018</v>
      </c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  <c r="BQ723" s="52"/>
      <c r="BR723" s="52"/>
      <c r="BS723" s="52"/>
      <c r="BT723" s="52"/>
      <c r="BU723" s="52"/>
      <c r="BV723" s="52"/>
      <c r="BW723" s="52"/>
      <c r="BX723" s="52"/>
      <c r="BY723" s="52"/>
      <c r="BZ723" s="52"/>
      <c r="CA723" s="52"/>
      <c r="CB723" s="52"/>
      <c r="CC723" s="52"/>
      <c r="CD723" s="52"/>
      <c r="CE723" s="52"/>
      <c r="CF723" s="52"/>
      <c r="CG723" s="52"/>
      <c r="CH723" s="52"/>
      <c r="CI723" s="52"/>
      <c r="CJ723" s="52"/>
      <c r="CK723" s="52"/>
      <c r="CL723" s="52"/>
      <c r="CM723" s="52"/>
      <c r="CN723" s="52"/>
      <c r="CO723" s="52"/>
      <c r="CP723" s="52"/>
      <c r="CQ723" s="52"/>
      <c r="CR723" s="52"/>
      <c r="CS723" s="52"/>
      <c r="CT723" s="52"/>
      <c r="CU723" s="52"/>
      <c r="CV723" s="52"/>
      <c r="CW723" s="52"/>
      <c r="CX723" s="52"/>
      <c r="CY723" s="52"/>
      <c r="CZ723" s="52"/>
      <c r="DA723" s="52"/>
      <c r="DB723" s="52"/>
      <c r="DC723" s="52"/>
      <c r="DD723" s="52"/>
      <c r="DE723" s="52"/>
      <c r="DF723" s="52"/>
      <c r="DG723" s="52"/>
      <c r="DH723" s="52"/>
      <c r="DI723" s="52"/>
      <c r="DJ723" s="52"/>
      <c r="DK723" s="52"/>
      <c r="DL723" s="52"/>
      <c r="DM723" s="52"/>
      <c r="DN723" s="52"/>
      <c r="DO723" s="52"/>
      <c r="DP723" s="52"/>
      <c r="DQ723" s="52"/>
      <c r="DR723" s="52"/>
      <c r="DS723" s="52"/>
    </row>
    <row r="724" spans="4:123" x14ac:dyDescent="0.25">
      <c r="D724" s="56" t="s">
        <v>2019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  <c r="BQ724" s="52"/>
      <c r="BR724" s="52"/>
      <c r="BS724" s="52"/>
      <c r="BT724" s="52"/>
      <c r="BU724" s="52"/>
      <c r="BV724" s="52"/>
      <c r="BW724" s="52"/>
      <c r="BX724" s="52"/>
      <c r="BY724" s="52"/>
      <c r="BZ724" s="52"/>
      <c r="CA724" s="52"/>
      <c r="CB724" s="52"/>
      <c r="CC724" s="52"/>
      <c r="CD724" s="52"/>
      <c r="CE724" s="52"/>
      <c r="CF724" s="52"/>
      <c r="CG724" s="52"/>
      <c r="CH724" s="52"/>
      <c r="CI724" s="52"/>
      <c r="CJ724" s="52"/>
      <c r="CK724" s="52"/>
      <c r="CL724" s="52"/>
      <c r="CM724" s="52"/>
      <c r="CN724" s="52"/>
      <c r="CO724" s="52"/>
      <c r="CP724" s="52"/>
      <c r="CQ724" s="52"/>
      <c r="CR724" s="52"/>
      <c r="CS724" s="52"/>
      <c r="CT724" s="52"/>
      <c r="CU724" s="52"/>
      <c r="CV724" s="52"/>
      <c r="CW724" s="52"/>
      <c r="CX724" s="52"/>
      <c r="CY724" s="52"/>
      <c r="CZ724" s="52"/>
      <c r="DA724" s="52"/>
      <c r="DB724" s="52"/>
      <c r="DC724" s="52"/>
      <c r="DD724" s="52"/>
      <c r="DE724" s="52"/>
      <c r="DF724" s="52"/>
      <c r="DG724" s="52"/>
      <c r="DH724" s="52"/>
      <c r="DI724" s="52"/>
      <c r="DJ724" s="52"/>
      <c r="DK724" s="52"/>
      <c r="DL724" s="52"/>
      <c r="DM724" s="52"/>
      <c r="DN724" s="52"/>
      <c r="DO724" s="52"/>
      <c r="DP724" s="52"/>
      <c r="DQ724" s="52"/>
      <c r="DR724" s="52"/>
      <c r="DS724" s="52"/>
    </row>
    <row r="725" spans="4:123" x14ac:dyDescent="0.25">
      <c r="D725" s="56" t="s">
        <v>2020</v>
      </c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  <c r="BQ725" s="52"/>
      <c r="BR725" s="52"/>
      <c r="BS725" s="52"/>
      <c r="BT725" s="52"/>
      <c r="BU725" s="52"/>
      <c r="BV725" s="52"/>
      <c r="BW725" s="52"/>
      <c r="BX725" s="52"/>
      <c r="BY725" s="52"/>
      <c r="BZ725" s="52"/>
      <c r="CA725" s="52"/>
      <c r="CB725" s="52"/>
      <c r="CC725" s="52"/>
      <c r="CD725" s="52"/>
      <c r="CE725" s="52"/>
      <c r="CF725" s="52"/>
      <c r="CG725" s="52"/>
      <c r="CH725" s="52"/>
      <c r="CI725" s="52"/>
      <c r="CJ725" s="52"/>
      <c r="CK725" s="52"/>
      <c r="CL725" s="52"/>
      <c r="CM725" s="52"/>
      <c r="CN725" s="52"/>
      <c r="CO725" s="52"/>
      <c r="CP725" s="52"/>
      <c r="CQ725" s="52"/>
      <c r="CR725" s="52"/>
      <c r="CS725" s="52"/>
      <c r="CT725" s="52"/>
      <c r="CU725" s="52"/>
      <c r="CV725" s="52"/>
      <c r="CW725" s="52"/>
      <c r="CX725" s="52"/>
      <c r="CY725" s="52"/>
      <c r="CZ725" s="52"/>
      <c r="DA725" s="52"/>
      <c r="DB725" s="52"/>
      <c r="DC725" s="52"/>
      <c r="DD725" s="52"/>
      <c r="DE725" s="52"/>
      <c r="DF725" s="52"/>
      <c r="DG725" s="52"/>
      <c r="DH725" s="52"/>
      <c r="DI725" s="52"/>
      <c r="DJ725" s="52"/>
      <c r="DK725" s="52"/>
      <c r="DL725" s="52"/>
      <c r="DM725" s="52"/>
      <c r="DN725" s="52"/>
      <c r="DO725" s="52"/>
      <c r="DP725" s="52"/>
      <c r="DQ725" s="52"/>
      <c r="DR725" s="52"/>
      <c r="DS725" s="52"/>
    </row>
    <row r="726" spans="4:123" x14ac:dyDescent="0.25">
      <c r="D726" s="56" t="s">
        <v>2021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  <c r="BQ726" s="52"/>
      <c r="BR726" s="52"/>
      <c r="BS726" s="52"/>
      <c r="BT726" s="52"/>
      <c r="BU726" s="52"/>
      <c r="BV726" s="52"/>
      <c r="BW726" s="52"/>
      <c r="BX726" s="52"/>
      <c r="BY726" s="52"/>
      <c r="BZ726" s="52"/>
      <c r="CA726" s="52"/>
      <c r="CB726" s="52"/>
      <c r="CC726" s="52"/>
      <c r="CD726" s="52"/>
      <c r="CE726" s="52"/>
      <c r="CF726" s="52"/>
      <c r="CG726" s="52"/>
      <c r="CH726" s="52"/>
      <c r="CI726" s="52"/>
      <c r="CJ726" s="52"/>
      <c r="CK726" s="52"/>
      <c r="CL726" s="52"/>
      <c r="CM726" s="52"/>
      <c r="CN726" s="52"/>
      <c r="CO726" s="52"/>
      <c r="CP726" s="52"/>
      <c r="CQ726" s="52"/>
      <c r="CR726" s="52"/>
      <c r="CS726" s="52"/>
      <c r="CT726" s="52"/>
      <c r="CU726" s="52"/>
      <c r="CV726" s="52"/>
      <c r="CW726" s="52"/>
      <c r="CX726" s="52"/>
      <c r="CY726" s="52"/>
      <c r="CZ726" s="52"/>
      <c r="DA726" s="52"/>
      <c r="DB726" s="52"/>
      <c r="DC726" s="52"/>
      <c r="DD726" s="52"/>
      <c r="DE726" s="52"/>
      <c r="DF726" s="52"/>
      <c r="DG726" s="52"/>
      <c r="DH726" s="52"/>
      <c r="DI726" s="52"/>
      <c r="DJ726" s="52"/>
      <c r="DK726" s="52"/>
      <c r="DL726" s="52"/>
      <c r="DM726" s="52"/>
      <c r="DN726" s="52"/>
      <c r="DO726" s="52"/>
      <c r="DP726" s="52"/>
      <c r="DQ726" s="52"/>
      <c r="DR726" s="52"/>
      <c r="DS726" s="52"/>
    </row>
    <row r="727" spans="4:123" x14ac:dyDescent="0.25">
      <c r="D727" s="56" t="s">
        <v>2022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  <c r="BQ727" s="52"/>
      <c r="BR727" s="52"/>
      <c r="BS727" s="52"/>
      <c r="BT727" s="52"/>
      <c r="BU727" s="52"/>
      <c r="BV727" s="52"/>
      <c r="BW727" s="52"/>
      <c r="BX727" s="52"/>
      <c r="BY727" s="52"/>
      <c r="BZ727" s="52"/>
      <c r="CA727" s="52"/>
      <c r="CB727" s="52"/>
      <c r="CC727" s="52"/>
      <c r="CD727" s="52"/>
      <c r="CE727" s="52"/>
      <c r="CF727" s="52"/>
      <c r="CG727" s="52"/>
      <c r="CH727" s="52"/>
      <c r="CI727" s="52"/>
      <c r="CJ727" s="52"/>
      <c r="CK727" s="52"/>
      <c r="CL727" s="52"/>
      <c r="CM727" s="52"/>
      <c r="CN727" s="52"/>
      <c r="CO727" s="52"/>
      <c r="CP727" s="52"/>
      <c r="CQ727" s="52"/>
      <c r="CR727" s="52"/>
      <c r="CS727" s="52"/>
      <c r="CT727" s="52"/>
      <c r="CU727" s="52"/>
      <c r="CV727" s="52"/>
      <c r="CW727" s="52"/>
      <c r="CX727" s="52"/>
      <c r="CY727" s="52"/>
      <c r="CZ727" s="52"/>
      <c r="DA727" s="52"/>
      <c r="DB727" s="52"/>
      <c r="DC727" s="52"/>
      <c r="DD727" s="52"/>
      <c r="DE727" s="52"/>
      <c r="DF727" s="52"/>
      <c r="DG727" s="52"/>
      <c r="DH727" s="52"/>
      <c r="DI727" s="52"/>
      <c r="DJ727" s="52"/>
      <c r="DK727" s="52"/>
      <c r="DL727" s="52"/>
      <c r="DM727" s="52"/>
      <c r="DN727" s="52"/>
      <c r="DO727" s="52"/>
      <c r="DP727" s="52"/>
      <c r="DQ727" s="52"/>
      <c r="DR727" s="52"/>
      <c r="DS727" s="52"/>
    </row>
    <row r="728" spans="4:123" x14ac:dyDescent="0.25">
      <c r="D728" s="56" t="s">
        <v>2023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  <c r="BQ728" s="52"/>
      <c r="BR728" s="52"/>
      <c r="BS728" s="52"/>
      <c r="BT728" s="52"/>
      <c r="BU728" s="52"/>
      <c r="BV728" s="52"/>
      <c r="BW728" s="52"/>
      <c r="BX728" s="52"/>
      <c r="BY728" s="52"/>
      <c r="BZ728" s="52"/>
      <c r="CA728" s="52"/>
      <c r="CB728" s="52"/>
      <c r="CC728" s="52"/>
      <c r="CD728" s="52"/>
      <c r="CE728" s="52"/>
      <c r="CF728" s="52"/>
      <c r="CG728" s="52"/>
      <c r="CH728" s="52"/>
      <c r="CI728" s="52"/>
      <c r="CJ728" s="52"/>
      <c r="CK728" s="52"/>
      <c r="CL728" s="52"/>
      <c r="CM728" s="52"/>
      <c r="CN728" s="52"/>
      <c r="CO728" s="52"/>
      <c r="CP728" s="52"/>
      <c r="CQ728" s="52"/>
      <c r="CR728" s="52"/>
      <c r="CS728" s="52"/>
      <c r="CT728" s="52"/>
      <c r="CU728" s="52"/>
      <c r="CV728" s="52"/>
      <c r="CW728" s="52"/>
      <c r="CX728" s="52"/>
      <c r="CY728" s="52"/>
      <c r="CZ728" s="52"/>
      <c r="DA728" s="52"/>
      <c r="DB728" s="52"/>
      <c r="DC728" s="52"/>
      <c r="DD728" s="52"/>
      <c r="DE728" s="52"/>
      <c r="DF728" s="52"/>
      <c r="DG728" s="52"/>
      <c r="DH728" s="52"/>
      <c r="DI728" s="52"/>
      <c r="DJ728" s="52"/>
      <c r="DK728" s="52"/>
      <c r="DL728" s="52"/>
      <c r="DM728" s="52"/>
      <c r="DN728" s="52"/>
      <c r="DO728" s="52"/>
      <c r="DP728" s="52"/>
      <c r="DQ728" s="52"/>
      <c r="DR728" s="52"/>
      <c r="DS728" s="52"/>
    </row>
    <row r="729" spans="4:123" x14ac:dyDescent="0.25">
      <c r="D729" s="56" t="s">
        <v>2024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  <c r="BQ729" s="52"/>
      <c r="BR729" s="52"/>
      <c r="BS729" s="52"/>
      <c r="BT729" s="52"/>
      <c r="BU729" s="52"/>
      <c r="BV729" s="52"/>
      <c r="BW729" s="52"/>
      <c r="BX729" s="52"/>
      <c r="BY729" s="52"/>
      <c r="BZ729" s="52"/>
      <c r="CA729" s="52"/>
      <c r="CB729" s="52"/>
      <c r="CC729" s="52"/>
      <c r="CD729" s="52"/>
      <c r="CE729" s="52"/>
      <c r="CF729" s="52"/>
      <c r="CG729" s="52"/>
      <c r="CH729" s="52"/>
      <c r="CI729" s="52"/>
      <c r="CJ729" s="52"/>
      <c r="CK729" s="52"/>
      <c r="CL729" s="52"/>
      <c r="CM729" s="52"/>
      <c r="CN729" s="52"/>
      <c r="CO729" s="52"/>
      <c r="CP729" s="52"/>
      <c r="CQ729" s="52"/>
      <c r="CR729" s="52"/>
      <c r="CS729" s="52"/>
      <c r="CT729" s="52"/>
      <c r="CU729" s="52"/>
      <c r="CV729" s="52"/>
      <c r="CW729" s="52"/>
      <c r="CX729" s="52"/>
      <c r="CY729" s="52"/>
      <c r="CZ729" s="52"/>
      <c r="DA729" s="52"/>
      <c r="DB729" s="52"/>
      <c r="DC729" s="52"/>
      <c r="DD729" s="52"/>
      <c r="DE729" s="52"/>
      <c r="DF729" s="52"/>
      <c r="DG729" s="52"/>
      <c r="DH729" s="52"/>
      <c r="DI729" s="52"/>
      <c r="DJ729" s="52"/>
      <c r="DK729" s="52"/>
      <c r="DL729" s="52"/>
      <c r="DM729" s="52"/>
      <c r="DN729" s="52"/>
      <c r="DO729" s="52"/>
      <c r="DP729" s="52"/>
      <c r="DQ729" s="52"/>
      <c r="DR729" s="52"/>
      <c r="DS729" s="52"/>
    </row>
    <row r="730" spans="4:123" x14ac:dyDescent="0.25">
      <c r="D730" s="56" t="s">
        <v>2025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  <c r="BQ730" s="52"/>
      <c r="BR730" s="52"/>
      <c r="BS730" s="52"/>
      <c r="BT730" s="52"/>
      <c r="BU730" s="52"/>
      <c r="BV730" s="52"/>
      <c r="BW730" s="52"/>
      <c r="BX730" s="52"/>
      <c r="BY730" s="52"/>
      <c r="BZ730" s="52"/>
      <c r="CA730" s="52"/>
      <c r="CB730" s="52"/>
      <c r="CC730" s="52"/>
      <c r="CD730" s="52"/>
      <c r="CE730" s="52"/>
      <c r="CF730" s="52"/>
      <c r="CG730" s="52"/>
      <c r="CH730" s="52"/>
      <c r="CI730" s="52"/>
      <c r="CJ730" s="52"/>
      <c r="CK730" s="52"/>
      <c r="CL730" s="52"/>
      <c r="CM730" s="52"/>
      <c r="CN730" s="52"/>
      <c r="CO730" s="52"/>
      <c r="CP730" s="52"/>
      <c r="CQ730" s="52"/>
      <c r="CR730" s="52"/>
      <c r="CS730" s="52"/>
      <c r="CT730" s="52"/>
      <c r="CU730" s="52"/>
      <c r="CV730" s="52"/>
      <c r="CW730" s="52"/>
      <c r="CX730" s="52"/>
      <c r="CY730" s="52"/>
      <c r="CZ730" s="52"/>
      <c r="DA730" s="52"/>
      <c r="DB730" s="52"/>
      <c r="DC730" s="52"/>
      <c r="DD730" s="52"/>
      <c r="DE730" s="52"/>
      <c r="DF730" s="52"/>
      <c r="DG730" s="52"/>
      <c r="DH730" s="52"/>
      <c r="DI730" s="52"/>
      <c r="DJ730" s="52"/>
      <c r="DK730" s="52"/>
      <c r="DL730" s="52"/>
      <c r="DM730" s="52"/>
      <c r="DN730" s="52"/>
      <c r="DO730" s="52"/>
      <c r="DP730" s="52"/>
      <c r="DQ730" s="52"/>
      <c r="DR730" s="52"/>
      <c r="DS730" s="52"/>
    </row>
    <row r="731" spans="4:123" x14ac:dyDescent="0.25">
      <c r="D731" s="56" t="s">
        <v>2026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  <c r="BW731" s="52"/>
      <c r="BX731" s="52"/>
      <c r="BY731" s="52"/>
      <c r="BZ731" s="52"/>
      <c r="CA731" s="52"/>
      <c r="CB731" s="52"/>
      <c r="CC731" s="52"/>
      <c r="CD731" s="52"/>
      <c r="CE731" s="52"/>
      <c r="CF731" s="52"/>
      <c r="CG731" s="52"/>
      <c r="CH731" s="52"/>
      <c r="CI731" s="52"/>
      <c r="CJ731" s="52"/>
      <c r="CK731" s="52"/>
      <c r="CL731" s="52"/>
      <c r="CM731" s="52"/>
      <c r="CN731" s="52"/>
      <c r="CO731" s="52"/>
      <c r="CP731" s="52"/>
      <c r="CQ731" s="52"/>
      <c r="CR731" s="52"/>
      <c r="CS731" s="52"/>
      <c r="CT731" s="52"/>
      <c r="CU731" s="52"/>
      <c r="CV731" s="52"/>
      <c r="CW731" s="52"/>
      <c r="CX731" s="52"/>
      <c r="CY731" s="52"/>
      <c r="CZ731" s="52"/>
      <c r="DA731" s="52"/>
      <c r="DB731" s="52"/>
      <c r="DC731" s="52"/>
      <c r="DD731" s="52"/>
      <c r="DE731" s="52"/>
      <c r="DF731" s="52"/>
      <c r="DG731" s="52"/>
      <c r="DH731" s="52"/>
      <c r="DI731" s="52"/>
      <c r="DJ731" s="52"/>
      <c r="DK731" s="52"/>
      <c r="DL731" s="52"/>
      <c r="DM731" s="52"/>
      <c r="DN731" s="52"/>
      <c r="DO731" s="52"/>
      <c r="DP731" s="52"/>
      <c r="DQ731" s="52"/>
      <c r="DR731" s="52"/>
      <c r="DS731" s="52"/>
    </row>
    <row r="732" spans="4:123" x14ac:dyDescent="0.25">
      <c r="D732" s="56" t="s">
        <v>2027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  <c r="BV732" s="52"/>
      <c r="BW732" s="52"/>
      <c r="BX732" s="52"/>
      <c r="BY732" s="52"/>
      <c r="BZ732" s="52"/>
      <c r="CA732" s="52"/>
      <c r="CB732" s="52"/>
      <c r="CC732" s="52"/>
      <c r="CD732" s="52"/>
      <c r="CE732" s="52"/>
      <c r="CF732" s="52"/>
      <c r="CG732" s="52"/>
      <c r="CH732" s="52"/>
      <c r="CI732" s="52"/>
      <c r="CJ732" s="52"/>
      <c r="CK732" s="52"/>
      <c r="CL732" s="52"/>
      <c r="CM732" s="52"/>
      <c r="CN732" s="52"/>
      <c r="CO732" s="52"/>
      <c r="CP732" s="52"/>
      <c r="CQ732" s="52"/>
      <c r="CR732" s="52"/>
      <c r="CS732" s="52"/>
      <c r="CT732" s="52"/>
      <c r="CU732" s="52"/>
      <c r="CV732" s="52"/>
      <c r="CW732" s="52"/>
      <c r="CX732" s="52"/>
      <c r="CY732" s="52"/>
      <c r="CZ732" s="52"/>
      <c r="DA732" s="52"/>
      <c r="DB732" s="52"/>
      <c r="DC732" s="52"/>
      <c r="DD732" s="52"/>
      <c r="DE732" s="52"/>
      <c r="DF732" s="52"/>
      <c r="DG732" s="52"/>
      <c r="DH732" s="52"/>
      <c r="DI732" s="52"/>
      <c r="DJ732" s="52"/>
      <c r="DK732" s="52"/>
      <c r="DL732" s="52"/>
      <c r="DM732" s="52"/>
      <c r="DN732" s="52"/>
      <c r="DO732" s="52"/>
      <c r="DP732" s="52"/>
      <c r="DQ732" s="52"/>
      <c r="DR732" s="52"/>
      <c r="DS732" s="52"/>
    </row>
    <row r="733" spans="4:123" x14ac:dyDescent="0.25">
      <c r="D733" s="56" t="s">
        <v>2028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  <c r="BV733" s="52"/>
      <c r="BW733" s="52"/>
      <c r="BX733" s="52"/>
      <c r="BY733" s="52"/>
      <c r="BZ733" s="52"/>
      <c r="CA733" s="52"/>
      <c r="CB733" s="52"/>
      <c r="CC733" s="52"/>
      <c r="CD733" s="52"/>
      <c r="CE733" s="52"/>
      <c r="CF733" s="52"/>
      <c r="CG733" s="52"/>
      <c r="CH733" s="52"/>
      <c r="CI733" s="52"/>
      <c r="CJ733" s="52"/>
      <c r="CK733" s="52"/>
      <c r="CL733" s="52"/>
      <c r="CM733" s="52"/>
      <c r="CN733" s="52"/>
      <c r="CO733" s="52"/>
      <c r="CP733" s="52"/>
      <c r="CQ733" s="52"/>
      <c r="CR733" s="52"/>
      <c r="CS733" s="52"/>
      <c r="CT733" s="52"/>
      <c r="CU733" s="52"/>
      <c r="CV733" s="52"/>
      <c r="CW733" s="52"/>
      <c r="CX733" s="52"/>
      <c r="CY733" s="52"/>
      <c r="CZ733" s="52"/>
      <c r="DA733" s="52"/>
      <c r="DB733" s="52"/>
      <c r="DC733" s="52"/>
      <c r="DD733" s="52"/>
      <c r="DE733" s="52"/>
      <c r="DF733" s="52"/>
      <c r="DG733" s="52"/>
      <c r="DH733" s="52"/>
      <c r="DI733" s="52"/>
      <c r="DJ733" s="52"/>
      <c r="DK733" s="52"/>
      <c r="DL733" s="52"/>
      <c r="DM733" s="52"/>
      <c r="DN733" s="52"/>
      <c r="DO733" s="52"/>
      <c r="DP733" s="52"/>
      <c r="DQ733" s="52"/>
      <c r="DR733" s="52"/>
      <c r="DS733" s="52"/>
    </row>
    <row r="734" spans="4:123" x14ac:dyDescent="0.25">
      <c r="D734" s="56" t="s">
        <v>2029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  <c r="BV734" s="52"/>
      <c r="BW734" s="52"/>
      <c r="BX734" s="52"/>
      <c r="BY734" s="52"/>
      <c r="BZ734" s="52"/>
      <c r="CA734" s="52"/>
      <c r="CB734" s="52"/>
      <c r="CC734" s="52"/>
      <c r="CD734" s="52"/>
      <c r="CE734" s="52"/>
      <c r="CF734" s="52"/>
      <c r="CG734" s="52"/>
      <c r="CH734" s="52"/>
      <c r="CI734" s="52"/>
      <c r="CJ734" s="52"/>
      <c r="CK734" s="52"/>
      <c r="CL734" s="52"/>
      <c r="CM734" s="52"/>
      <c r="CN734" s="52"/>
      <c r="CO734" s="52"/>
      <c r="CP734" s="52"/>
      <c r="CQ734" s="52"/>
      <c r="CR734" s="52"/>
      <c r="CS734" s="52"/>
      <c r="CT734" s="52"/>
      <c r="CU734" s="52"/>
      <c r="CV734" s="52"/>
      <c r="CW734" s="52"/>
      <c r="CX734" s="52"/>
      <c r="CY734" s="52"/>
      <c r="CZ734" s="52"/>
      <c r="DA734" s="52"/>
      <c r="DB734" s="52"/>
      <c r="DC734" s="52"/>
      <c r="DD734" s="52"/>
      <c r="DE734" s="52"/>
      <c r="DF734" s="52"/>
      <c r="DG734" s="52"/>
      <c r="DH734" s="52"/>
      <c r="DI734" s="52"/>
      <c r="DJ734" s="52"/>
      <c r="DK734" s="52"/>
      <c r="DL734" s="52"/>
      <c r="DM734" s="52"/>
      <c r="DN734" s="52"/>
      <c r="DO734" s="52"/>
      <c r="DP734" s="52"/>
      <c r="DQ734" s="52"/>
      <c r="DR734" s="52"/>
      <c r="DS734" s="52"/>
    </row>
    <row r="735" spans="4:123" x14ac:dyDescent="0.25">
      <c r="D735" s="56" t="s">
        <v>2030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  <c r="BK735" s="52"/>
      <c r="BL735" s="52"/>
      <c r="BM735" s="52"/>
      <c r="BN735" s="52"/>
      <c r="BO735" s="52"/>
      <c r="BP735" s="52"/>
      <c r="BQ735" s="52"/>
      <c r="BR735" s="52"/>
      <c r="BS735" s="52"/>
      <c r="BT735" s="52"/>
      <c r="BU735" s="52"/>
      <c r="BV735" s="52"/>
      <c r="BW735" s="52"/>
      <c r="BX735" s="52"/>
      <c r="BY735" s="52"/>
      <c r="BZ735" s="52"/>
      <c r="CA735" s="52"/>
      <c r="CB735" s="52"/>
      <c r="CC735" s="52"/>
      <c r="CD735" s="52"/>
      <c r="CE735" s="52"/>
      <c r="CF735" s="52"/>
      <c r="CG735" s="52"/>
      <c r="CH735" s="52"/>
      <c r="CI735" s="52"/>
      <c r="CJ735" s="52"/>
      <c r="CK735" s="52"/>
      <c r="CL735" s="52"/>
      <c r="CM735" s="52"/>
      <c r="CN735" s="52"/>
      <c r="CO735" s="52"/>
      <c r="CP735" s="52"/>
      <c r="CQ735" s="52"/>
      <c r="CR735" s="52"/>
      <c r="CS735" s="52"/>
      <c r="CT735" s="52"/>
      <c r="CU735" s="52"/>
      <c r="CV735" s="52"/>
      <c r="CW735" s="52"/>
      <c r="CX735" s="52"/>
      <c r="CY735" s="52"/>
      <c r="CZ735" s="52"/>
      <c r="DA735" s="52"/>
      <c r="DB735" s="52"/>
      <c r="DC735" s="52"/>
      <c r="DD735" s="52"/>
      <c r="DE735" s="52"/>
      <c r="DF735" s="52"/>
      <c r="DG735" s="52"/>
      <c r="DH735" s="52"/>
      <c r="DI735" s="52"/>
      <c r="DJ735" s="52"/>
      <c r="DK735" s="52"/>
      <c r="DL735" s="52"/>
      <c r="DM735" s="52"/>
      <c r="DN735" s="52"/>
      <c r="DO735" s="52"/>
      <c r="DP735" s="52"/>
      <c r="DQ735" s="52"/>
      <c r="DR735" s="52"/>
      <c r="DS735" s="52"/>
    </row>
    <row r="736" spans="4:123" x14ac:dyDescent="0.25">
      <c r="D736" s="56" t="s">
        <v>2031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  <c r="BK736" s="52"/>
      <c r="BL736" s="52"/>
      <c r="BM736" s="52"/>
      <c r="BN736" s="52"/>
      <c r="BO736" s="52"/>
      <c r="BP736" s="52"/>
      <c r="BQ736" s="52"/>
      <c r="BR736" s="52"/>
      <c r="BS736" s="52"/>
      <c r="BT736" s="52"/>
      <c r="BU736" s="52"/>
      <c r="BV736" s="52"/>
      <c r="BW736" s="52"/>
      <c r="BX736" s="52"/>
      <c r="BY736" s="52"/>
      <c r="BZ736" s="52"/>
      <c r="CA736" s="52"/>
      <c r="CB736" s="52"/>
      <c r="CC736" s="52"/>
      <c r="CD736" s="52"/>
      <c r="CE736" s="52"/>
      <c r="CF736" s="52"/>
      <c r="CG736" s="52"/>
      <c r="CH736" s="52"/>
      <c r="CI736" s="52"/>
      <c r="CJ736" s="52"/>
      <c r="CK736" s="52"/>
      <c r="CL736" s="52"/>
      <c r="CM736" s="52"/>
      <c r="CN736" s="52"/>
      <c r="CO736" s="52"/>
      <c r="CP736" s="52"/>
      <c r="CQ736" s="52"/>
      <c r="CR736" s="52"/>
      <c r="CS736" s="52"/>
      <c r="CT736" s="52"/>
      <c r="CU736" s="52"/>
      <c r="CV736" s="52"/>
      <c r="CW736" s="52"/>
      <c r="CX736" s="52"/>
      <c r="CY736" s="52"/>
      <c r="CZ736" s="52"/>
      <c r="DA736" s="52"/>
      <c r="DB736" s="52"/>
      <c r="DC736" s="52"/>
      <c r="DD736" s="52"/>
      <c r="DE736" s="52"/>
      <c r="DF736" s="52"/>
      <c r="DG736" s="52"/>
      <c r="DH736" s="52"/>
      <c r="DI736" s="52"/>
      <c r="DJ736" s="52"/>
      <c r="DK736" s="52"/>
      <c r="DL736" s="52"/>
      <c r="DM736" s="52"/>
      <c r="DN736" s="52"/>
      <c r="DO736" s="52"/>
      <c r="DP736" s="52"/>
      <c r="DQ736" s="52"/>
      <c r="DR736" s="52"/>
      <c r="DS736" s="52"/>
    </row>
    <row r="737" spans="4:123" x14ac:dyDescent="0.25">
      <c r="D737" s="56" t="s">
        <v>2015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  <c r="BK737" s="52"/>
      <c r="BL737" s="52"/>
      <c r="BM737" s="52"/>
      <c r="BN737" s="52"/>
      <c r="BO737" s="52"/>
      <c r="BP737" s="52"/>
      <c r="BQ737" s="52"/>
      <c r="BR737" s="52"/>
      <c r="BS737" s="52"/>
      <c r="BT737" s="52"/>
      <c r="BU737" s="52"/>
      <c r="BV737" s="52"/>
      <c r="BW737" s="52"/>
      <c r="BX737" s="52"/>
      <c r="BY737" s="52"/>
      <c r="BZ737" s="52"/>
      <c r="CA737" s="52"/>
      <c r="CB737" s="52"/>
      <c r="CC737" s="52"/>
      <c r="CD737" s="52"/>
      <c r="CE737" s="52"/>
      <c r="CF737" s="52"/>
      <c r="CG737" s="52"/>
      <c r="CH737" s="52"/>
      <c r="CI737" s="52"/>
      <c r="CJ737" s="52"/>
      <c r="CK737" s="52"/>
      <c r="CL737" s="52"/>
      <c r="CM737" s="52"/>
      <c r="CN737" s="52"/>
      <c r="CO737" s="52"/>
      <c r="CP737" s="52"/>
      <c r="CQ737" s="52"/>
      <c r="CR737" s="52"/>
      <c r="CS737" s="52"/>
      <c r="CT737" s="52"/>
      <c r="CU737" s="52"/>
      <c r="CV737" s="52"/>
      <c r="CW737" s="52"/>
      <c r="CX737" s="52"/>
      <c r="CY737" s="52"/>
      <c r="CZ737" s="52"/>
      <c r="DA737" s="52"/>
      <c r="DB737" s="52"/>
      <c r="DC737" s="52"/>
      <c r="DD737" s="52"/>
      <c r="DE737" s="52"/>
      <c r="DF737" s="52"/>
      <c r="DG737" s="52"/>
      <c r="DH737" s="52"/>
      <c r="DI737" s="52"/>
      <c r="DJ737" s="52"/>
      <c r="DK737" s="52"/>
      <c r="DL737" s="52"/>
      <c r="DM737" s="52"/>
      <c r="DN737" s="52"/>
      <c r="DO737" s="52"/>
      <c r="DP737" s="52"/>
      <c r="DQ737" s="52"/>
      <c r="DR737" s="52"/>
      <c r="DS737" s="52"/>
    </row>
    <row r="738" spans="4:123" x14ac:dyDescent="0.25">
      <c r="D738" s="56" t="s">
        <v>2032</v>
      </c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  <c r="BK738" s="52"/>
      <c r="BL738" s="52"/>
      <c r="BM738" s="52"/>
      <c r="BN738" s="52"/>
      <c r="BO738" s="52"/>
      <c r="BP738" s="52"/>
      <c r="BQ738" s="52"/>
      <c r="BR738" s="52"/>
      <c r="BS738" s="52"/>
      <c r="BT738" s="52"/>
      <c r="BU738" s="52"/>
      <c r="BV738" s="52"/>
      <c r="BW738" s="52"/>
      <c r="BX738" s="52"/>
      <c r="BY738" s="52"/>
      <c r="BZ738" s="52"/>
      <c r="CA738" s="52"/>
      <c r="CB738" s="52"/>
      <c r="CC738" s="52"/>
      <c r="CD738" s="52"/>
      <c r="CE738" s="52"/>
      <c r="CF738" s="52"/>
      <c r="CG738" s="52"/>
      <c r="CH738" s="52"/>
      <c r="CI738" s="52"/>
      <c r="CJ738" s="52"/>
      <c r="CK738" s="52"/>
      <c r="CL738" s="52"/>
      <c r="CM738" s="52"/>
      <c r="CN738" s="52"/>
      <c r="CO738" s="52"/>
      <c r="CP738" s="52"/>
      <c r="CQ738" s="52"/>
      <c r="CR738" s="52"/>
      <c r="CS738" s="52"/>
      <c r="CT738" s="52"/>
      <c r="CU738" s="52"/>
      <c r="CV738" s="52"/>
      <c r="CW738" s="52"/>
      <c r="CX738" s="52"/>
      <c r="CY738" s="52"/>
      <c r="CZ738" s="52"/>
      <c r="DA738" s="52"/>
      <c r="DB738" s="52"/>
      <c r="DC738" s="52"/>
      <c r="DD738" s="52"/>
      <c r="DE738" s="52"/>
      <c r="DF738" s="52"/>
      <c r="DG738" s="52"/>
      <c r="DH738" s="52"/>
      <c r="DI738" s="52"/>
      <c r="DJ738" s="52"/>
      <c r="DK738" s="52"/>
      <c r="DL738" s="52"/>
      <c r="DM738" s="52"/>
      <c r="DN738" s="52"/>
      <c r="DO738" s="52"/>
      <c r="DP738" s="52"/>
      <c r="DQ738" s="52"/>
      <c r="DR738" s="52"/>
      <c r="DS738" s="52"/>
    </row>
    <row r="739" spans="4:123" x14ac:dyDescent="0.25">
      <c r="D739" s="56" t="s">
        <v>2033</v>
      </c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  <c r="BK739" s="52"/>
      <c r="BL739" s="52"/>
      <c r="BM739" s="52"/>
      <c r="BN739" s="52"/>
      <c r="BO739" s="52"/>
      <c r="BP739" s="52"/>
      <c r="BQ739" s="52"/>
      <c r="BR739" s="52"/>
      <c r="BS739" s="52"/>
      <c r="BT739" s="52"/>
      <c r="BU739" s="52"/>
      <c r="BV739" s="52"/>
      <c r="BW739" s="52"/>
      <c r="BX739" s="52"/>
      <c r="BY739" s="52"/>
      <c r="BZ739" s="52"/>
      <c r="CA739" s="52"/>
      <c r="CB739" s="52"/>
      <c r="CC739" s="52"/>
      <c r="CD739" s="52"/>
      <c r="CE739" s="52"/>
      <c r="CF739" s="52"/>
      <c r="CG739" s="52"/>
      <c r="CH739" s="52"/>
      <c r="CI739" s="52"/>
      <c r="CJ739" s="52"/>
      <c r="CK739" s="52"/>
      <c r="CL739" s="52"/>
      <c r="CM739" s="52"/>
      <c r="CN739" s="52"/>
      <c r="CO739" s="52"/>
      <c r="CP739" s="52"/>
      <c r="CQ739" s="52"/>
      <c r="CR739" s="52"/>
      <c r="CS739" s="52"/>
      <c r="CT739" s="52"/>
      <c r="CU739" s="52"/>
      <c r="CV739" s="52"/>
      <c r="CW739" s="52"/>
      <c r="CX739" s="52"/>
      <c r="CY739" s="52"/>
      <c r="CZ739" s="52"/>
      <c r="DA739" s="52"/>
      <c r="DB739" s="52"/>
      <c r="DC739" s="52"/>
      <c r="DD739" s="52"/>
      <c r="DE739" s="52"/>
      <c r="DF739" s="52"/>
      <c r="DG739" s="52"/>
      <c r="DH739" s="52"/>
      <c r="DI739" s="52"/>
      <c r="DJ739" s="52"/>
      <c r="DK739" s="52"/>
      <c r="DL739" s="52"/>
      <c r="DM739" s="52"/>
      <c r="DN739" s="52"/>
      <c r="DO739" s="52"/>
      <c r="DP739" s="52"/>
      <c r="DQ739" s="52"/>
      <c r="DR739" s="52"/>
      <c r="DS739" s="52"/>
    </row>
    <row r="740" spans="4:123" x14ac:dyDescent="0.25">
      <c r="D740" s="56" t="s">
        <v>2034</v>
      </c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  <c r="BK740" s="52"/>
      <c r="BL740" s="52"/>
      <c r="BM740" s="52"/>
      <c r="BN740" s="52"/>
      <c r="BO740" s="52"/>
      <c r="BP740" s="52"/>
      <c r="BQ740" s="52"/>
      <c r="BR740" s="52"/>
      <c r="BS740" s="52"/>
      <c r="BT740" s="52"/>
      <c r="BU740" s="52"/>
      <c r="BV740" s="52"/>
      <c r="BW740" s="52"/>
      <c r="BX740" s="52"/>
      <c r="BY740" s="52"/>
      <c r="BZ740" s="52"/>
      <c r="CA740" s="52"/>
      <c r="CB740" s="52"/>
      <c r="CC740" s="52"/>
      <c r="CD740" s="52"/>
      <c r="CE740" s="52"/>
      <c r="CF740" s="52"/>
      <c r="CG740" s="52"/>
      <c r="CH740" s="52"/>
      <c r="CI740" s="52"/>
      <c r="CJ740" s="52"/>
      <c r="CK740" s="52"/>
      <c r="CL740" s="52"/>
      <c r="CM740" s="52"/>
      <c r="CN740" s="52"/>
      <c r="CO740" s="52"/>
      <c r="CP740" s="52"/>
      <c r="CQ740" s="52"/>
      <c r="CR740" s="52"/>
      <c r="CS740" s="52"/>
      <c r="CT740" s="52"/>
      <c r="CU740" s="52"/>
      <c r="CV740" s="52"/>
      <c r="CW740" s="52"/>
      <c r="CX740" s="52"/>
      <c r="CY740" s="52"/>
      <c r="CZ740" s="52"/>
      <c r="DA740" s="52"/>
      <c r="DB740" s="52"/>
      <c r="DC740" s="52"/>
      <c r="DD740" s="52"/>
      <c r="DE740" s="52"/>
      <c r="DF740" s="52"/>
      <c r="DG740" s="52"/>
      <c r="DH740" s="52"/>
      <c r="DI740" s="52"/>
      <c r="DJ740" s="52"/>
      <c r="DK740" s="52"/>
      <c r="DL740" s="52"/>
      <c r="DM740" s="52"/>
      <c r="DN740" s="52"/>
      <c r="DO740" s="52"/>
      <c r="DP740" s="52"/>
      <c r="DQ740" s="52"/>
      <c r="DR740" s="52"/>
      <c r="DS740" s="52"/>
    </row>
    <row r="741" spans="4:123" x14ac:dyDescent="0.25">
      <c r="D741" s="56" t="s">
        <v>351</v>
      </c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  <c r="BK741" s="52"/>
      <c r="BL741" s="52"/>
      <c r="BM741" s="52"/>
      <c r="BN741" s="52"/>
      <c r="BO741" s="52"/>
      <c r="BP741" s="52"/>
      <c r="BQ741" s="52"/>
      <c r="BR741" s="52"/>
      <c r="BS741" s="52"/>
      <c r="BT741" s="52"/>
      <c r="BU741" s="52"/>
      <c r="BV741" s="52"/>
      <c r="BW741" s="52"/>
      <c r="BX741" s="52"/>
      <c r="BY741" s="52"/>
      <c r="BZ741" s="52"/>
      <c r="CA741" s="52"/>
      <c r="CB741" s="52"/>
      <c r="CC741" s="52"/>
      <c r="CD741" s="52"/>
      <c r="CE741" s="52"/>
      <c r="CF741" s="52"/>
      <c r="CG741" s="52"/>
      <c r="CH741" s="52"/>
      <c r="CI741" s="52"/>
      <c r="CJ741" s="52"/>
      <c r="CK741" s="52"/>
      <c r="CL741" s="52"/>
      <c r="CM741" s="52"/>
      <c r="CN741" s="52"/>
      <c r="CO741" s="52"/>
      <c r="CP741" s="52"/>
      <c r="CQ741" s="52"/>
      <c r="CR741" s="52"/>
      <c r="CS741" s="52"/>
      <c r="CT741" s="52"/>
      <c r="CU741" s="52"/>
      <c r="CV741" s="52"/>
      <c r="CW741" s="52"/>
      <c r="CX741" s="52"/>
      <c r="CY741" s="52"/>
      <c r="CZ741" s="52"/>
      <c r="DA741" s="52"/>
      <c r="DB741" s="52"/>
      <c r="DC741" s="52"/>
      <c r="DD741" s="52"/>
      <c r="DE741" s="52"/>
      <c r="DF741" s="52"/>
      <c r="DG741" s="52"/>
      <c r="DH741" s="52"/>
      <c r="DI741" s="52"/>
      <c r="DJ741" s="52"/>
      <c r="DK741" s="52"/>
      <c r="DL741" s="52"/>
      <c r="DM741" s="52"/>
      <c r="DN741" s="52"/>
      <c r="DO741" s="52"/>
      <c r="DP741" s="52"/>
      <c r="DQ741" s="52"/>
      <c r="DR741" s="52"/>
      <c r="DS741" s="52"/>
    </row>
    <row r="742" spans="4:123" x14ac:dyDescent="0.25">
      <c r="D742" s="56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/>
      <c r="BC742" s="52"/>
      <c r="BD742" s="52"/>
      <c r="BE742" s="52"/>
      <c r="BF742" s="52"/>
      <c r="BG742" s="52"/>
      <c r="BH742" s="52"/>
      <c r="BI742" s="52"/>
      <c r="BJ742" s="52"/>
      <c r="BK742" s="52"/>
      <c r="BL742" s="52"/>
      <c r="BM742" s="52"/>
      <c r="BN742" s="52"/>
      <c r="BO742" s="52"/>
      <c r="BP742" s="52"/>
      <c r="BQ742" s="52"/>
      <c r="BR742" s="52"/>
      <c r="BS742" s="52"/>
      <c r="BT742" s="52"/>
      <c r="BU742" s="52"/>
      <c r="BV742" s="52"/>
      <c r="BW742" s="52"/>
      <c r="BX742" s="52"/>
      <c r="BY742" s="52"/>
      <c r="BZ742" s="52"/>
      <c r="CA742" s="52"/>
      <c r="CB742" s="52"/>
      <c r="CC742" s="52"/>
      <c r="CD742" s="52"/>
      <c r="CE742" s="52"/>
      <c r="CF742" s="52"/>
      <c r="CG742" s="52"/>
      <c r="CH742" s="52"/>
      <c r="CI742" s="52"/>
      <c r="CJ742" s="52"/>
      <c r="CK742" s="52"/>
      <c r="CL742" s="52"/>
      <c r="CM742" s="52"/>
      <c r="CN742" s="52"/>
      <c r="CO742" s="52"/>
      <c r="CP742" s="52"/>
      <c r="CQ742" s="52"/>
      <c r="CR742" s="52"/>
      <c r="CS742" s="52"/>
      <c r="CT742" s="52"/>
      <c r="CU742" s="52"/>
      <c r="CV742" s="52"/>
      <c r="CW742" s="52"/>
      <c r="CX742" s="52"/>
      <c r="CY742" s="52"/>
      <c r="CZ742" s="52"/>
      <c r="DA742" s="52"/>
      <c r="DB742" s="52"/>
      <c r="DC742" s="52"/>
      <c r="DD742" s="52"/>
      <c r="DE742" s="52"/>
      <c r="DF742" s="52"/>
      <c r="DG742" s="52"/>
      <c r="DH742" s="52"/>
      <c r="DI742" s="52"/>
      <c r="DJ742" s="52"/>
      <c r="DK742" s="52"/>
      <c r="DL742" s="52"/>
      <c r="DM742" s="52"/>
      <c r="DN742" s="52"/>
      <c r="DO742" s="52"/>
      <c r="DP742" s="52"/>
      <c r="DQ742" s="52"/>
      <c r="DR742" s="52"/>
      <c r="DS742" s="52"/>
    </row>
    <row r="743" spans="4:123" x14ac:dyDescent="0.25">
      <c r="D743" s="56" t="s">
        <v>2035</v>
      </c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  <c r="AA743" s="52"/>
      <c r="AB743" s="52"/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52"/>
      <c r="AT743" s="52"/>
      <c r="AU743" s="52"/>
      <c r="AV743" s="52"/>
      <c r="AW743" s="52"/>
      <c r="AX743" s="52"/>
      <c r="AY743" s="52"/>
      <c r="AZ743" s="52"/>
      <c r="BA743" s="52"/>
      <c r="BB743" s="52"/>
      <c r="BC743" s="52"/>
      <c r="BD743" s="52"/>
      <c r="BE743" s="52"/>
      <c r="BF743" s="52"/>
      <c r="BG743" s="52"/>
      <c r="BH743" s="52"/>
      <c r="BI743" s="52"/>
      <c r="BJ743" s="52"/>
      <c r="BK743" s="52"/>
      <c r="BL743" s="52"/>
      <c r="BM743" s="52"/>
      <c r="BN743" s="52"/>
      <c r="BO743" s="52"/>
      <c r="BP743" s="52"/>
      <c r="BQ743" s="52"/>
      <c r="BR743" s="52"/>
      <c r="BS743" s="52"/>
      <c r="BT743" s="52"/>
      <c r="BU743" s="52"/>
      <c r="BV743" s="52"/>
      <c r="BW743" s="52"/>
      <c r="BX743" s="52"/>
      <c r="BY743" s="52"/>
      <c r="BZ743" s="52"/>
      <c r="CA743" s="52"/>
      <c r="CB743" s="52"/>
      <c r="CC743" s="52"/>
      <c r="CD743" s="52"/>
      <c r="CE743" s="52"/>
      <c r="CF743" s="52"/>
      <c r="CG743" s="52"/>
      <c r="CH743" s="52"/>
      <c r="CI743" s="52"/>
      <c r="CJ743" s="52"/>
      <c r="CK743" s="52"/>
      <c r="CL743" s="52"/>
      <c r="CM743" s="52"/>
      <c r="CN743" s="52"/>
      <c r="CO743" s="52"/>
      <c r="CP743" s="52"/>
      <c r="CQ743" s="52"/>
      <c r="CR743" s="52"/>
      <c r="CS743" s="52"/>
      <c r="CT743" s="52"/>
      <c r="CU743" s="52"/>
      <c r="CV743" s="52"/>
      <c r="CW743" s="52"/>
      <c r="CX743" s="52"/>
      <c r="CY743" s="52"/>
      <c r="CZ743" s="52"/>
      <c r="DA743" s="52"/>
      <c r="DB743" s="52"/>
      <c r="DC743" s="52"/>
      <c r="DD743" s="52"/>
      <c r="DE743" s="52"/>
      <c r="DF743" s="52"/>
      <c r="DG743" s="52"/>
      <c r="DH743" s="52"/>
      <c r="DI743" s="52"/>
      <c r="DJ743" s="52"/>
      <c r="DK743" s="52"/>
      <c r="DL743" s="52"/>
      <c r="DM743" s="52"/>
      <c r="DN743" s="52"/>
      <c r="DO743" s="52"/>
      <c r="DP743" s="52"/>
      <c r="DQ743" s="52"/>
      <c r="DR743" s="52"/>
      <c r="DS743" s="52"/>
    </row>
    <row r="744" spans="4:123" x14ac:dyDescent="0.25">
      <c r="D744" s="56" t="s">
        <v>364</v>
      </c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  <c r="AA744" s="52"/>
      <c r="AB744" s="52"/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/>
      <c r="AU744" s="52"/>
      <c r="AV744" s="52"/>
      <c r="AW744" s="52"/>
      <c r="AX744" s="52"/>
      <c r="AY744" s="52"/>
      <c r="AZ744" s="52"/>
      <c r="BA744" s="52"/>
      <c r="BB744" s="52"/>
      <c r="BC744" s="52"/>
      <c r="BD744" s="52"/>
      <c r="BE744" s="52"/>
      <c r="BF744" s="52"/>
      <c r="BG744" s="52"/>
      <c r="BH744" s="52"/>
      <c r="BI744" s="52"/>
      <c r="BJ744" s="52"/>
      <c r="BK744" s="52"/>
      <c r="BL744" s="52"/>
      <c r="BM744" s="52"/>
      <c r="BN744" s="52"/>
      <c r="BO744" s="52"/>
      <c r="BP744" s="52"/>
      <c r="BQ744" s="52"/>
      <c r="BR744" s="52"/>
      <c r="BS744" s="52"/>
      <c r="BT744" s="52"/>
      <c r="BU744" s="52"/>
      <c r="BV744" s="52"/>
      <c r="BW744" s="52"/>
      <c r="BX744" s="52"/>
      <c r="BY744" s="52"/>
      <c r="BZ744" s="52"/>
      <c r="CA744" s="52"/>
      <c r="CB744" s="52"/>
      <c r="CC744" s="52"/>
      <c r="CD744" s="52"/>
      <c r="CE744" s="52"/>
      <c r="CF744" s="52"/>
      <c r="CG744" s="52"/>
      <c r="CH744" s="52"/>
      <c r="CI744" s="52"/>
      <c r="CJ744" s="52"/>
      <c r="CK744" s="52"/>
      <c r="CL744" s="52"/>
      <c r="CM744" s="52"/>
      <c r="CN744" s="52"/>
      <c r="CO744" s="52"/>
      <c r="CP744" s="52"/>
      <c r="CQ744" s="52"/>
      <c r="CR744" s="52"/>
      <c r="CS744" s="52"/>
      <c r="CT744" s="52"/>
      <c r="CU744" s="52"/>
      <c r="CV744" s="52"/>
      <c r="CW744" s="52"/>
      <c r="CX744" s="52"/>
      <c r="CY744" s="52"/>
      <c r="CZ744" s="52"/>
      <c r="DA744" s="52"/>
      <c r="DB744" s="52"/>
      <c r="DC744" s="52"/>
      <c r="DD744" s="52"/>
      <c r="DE744" s="52"/>
      <c r="DF744" s="52"/>
      <c r="DG744" s="52"/>
      <c r="DH744" s="52"/>
      <c r="DI744" s="52"/>
      <c r="DJ744" s="52"/>
      <c r="DK744" s="52"/>
      <c r="DL744" s="52"/>
      <c r="DM744" s="52"/>
      <c r="DN744" s="52"/>
      <c r="DO744" s="52"/>
      <c r="DP744" s="52"/>
      <c r="DQ744" s="52"/>
      <c r="DR744" s="52"/>
      <c r="DS744" s="52"/>
    </row>
    <row r="745" spans="4:123" x14ac:dyDescent="0.25">
      <c r="D745" s="56" t="s">
        <v>889</v>
      </c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/>
      <c r="AU745" s="52"/>
      <c r="AV745" s="52"/>
      <c r="AW745" s="52"/>
      <c r="AX745" s="52"/>
      <c r="AY745" s="52"/>
      <c r="AZ745" s="52"/>
      <c r="BA745" s="52"/>
      <c r="BB745" s="52"/>
      <c r="BC745" s="52"/>
      <c r="BD745" s="52"/>
      <c r="BE745" s="52"/>
      <c r="BF745" s="52"/>
      <c r="BG745" s="52"/>
      <c r="BH745" s="52"/>
      <c r="BI745" s="52"/>
      <c r="BJ745" s="52"/>
      <c r="BK745" s="52"/>
      <c r="BL745" s="52"/>
      <c r="BM745" s="52"/>
      <c r="BN745" s="52"/>
      <c r="BO745" s="52"/>
      <c r="BP745" s="52"/>
      <c r="BQ745" s="52"/>
      <c r="BR745" s="52"/>
      <c r="BS745" s="52"/>
      <c r="BT745" s="52"/>
      <c r="BU745" s="52"/>
      <c r="BV745" s="52"/>
      <c r="BW745" s="52"/>
      <c r="BX745" s="52"/>
      <c r="BY745" s="52"/>
      <c r="BZ745" s="52"/>
      <c r="CA745" s="52"/>
      <c r="CB745" s="52"/>
      <c r="CC745" s="52"/>
      <c r="CD745" s="52"/>
      <c r="CE745" s="52"/>
      <c r="CF745" s="52"/>
      <c r="CG745" s="52"/>
      <c r="CH745" s="52"/>
      <c r="CI745" s="52"/>
      <c r="CJ745" s="52"/>
      <c r="CK745" s="52"/>
      <c r="CL745" s="52"/>
      <c r="CM745" s="52"/>
      <c r="CN745" s="52"/>
      <c r="CO745" s="52"/>
      <c r="CP745" s="52"/>
      <c r="CQ745" s="52"/>
      <c r="CR745" s="52"/>
      <c r="CS745" s="52"/>
      <c r="CT745" s="52"/>
      <c r="CU745" s="52"/>
      <c r="CV745" s="52"/>
      <c r="CW745" s="52"/>
      <c r="CX745" s="52"/>
      <c r="CY745" s="52"/>
      <c r="CZ745" s="52"/>
      <c r="DA745" s="52"/>
      <c r="DB745" s="52"/>
      <c r="DC745" s="52"/>
      <c r="DD745" s="52"/>
      <c r="DE745" s="52"/>
      <c r="DF745" s="52"/>
      <c r="DG745" s="52"/>
      <c r="DH745" s="52"/>
      <c r="DI745" s="52"/>
      <c r="DJ745" s="52"/>
      <c r="DK745" s="52"/>
      <c r="DL745" s="52"/>
      <c r="DM745" s="52"/>
      <c r="DN745" s="52"/>
      <c r="DO745" s="52"/>
      <c r="DP745" s="52"/>
      <c r="DQ745" s="52"/>
      <c r="DR745" s="52"/>
      <c r="DS745" s="52"/>
    </row>
    <row r="746" spans="4:123" x14ac:dyDescent="0.25">
      <c r="D746" s="56" t="s">
        <v>2036</v>
      </c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  <c r="AA746" s="52"/>
      <c r="AB746" s="52"/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52"/>
      <c r="AT746" s="52"/>
      <c r="AU746" s="52"/>
      <c r="AV746" s="52"/>
      <c r="AW746" s="52"/>
      <c r="AX746" s="52"/>
      <c r="AY746" s="52"/>
      <c r="AZ746" s="52"/>
      <c r="BA746" s="52"/>
      <c r="BB746" s="52"/>
      <c r="BC746" s="52"/>
      <c r="BD746" s="52"/>
      <c r="BE746" s="52"/>
      <c r="BF746" s="52"/>
      <c r="BG746" s="52"/>
      <c r="BH746" s="52"/>
      <c r="BI746" s="52"/>
      <c r="BJ746" s="52"/>
      <c r="BK746" s="52"/>
      <c r="BL746" s="52"/>
      <c r="BM746" s="52"/>
      <c r="BN746" s="52"/>
      <c r="BO746" s="52"/>
      <c r="BP746" s="52"/>
      <c r="BQ746" s="52"/>
      <c r="BR746" s="52"/>
      <c r="BS746" s="52"/>
      <c r="BT746" s="52"/>
      <c r="BU746" s="52"/>
      <c r="BV746" s="52"/>
      <c r="BW746" s="52"/>
      <c r="BX746" s="52"/>
      <c r="BY746" s="52"/>
      <c r="BZ746" s="52"/>
      <c r="CA746" s="52"/>
      <c r="CB746" s="52"/>
      <c r="CC746" s="52"/>
      <c r="CD746" s="52"/>
      <c r="CE746" s="52"/>
      <c r="CF746" s="52"/>
      <c r="CG746" s="52"/>
      <c r="CH746" s="52"/>
      <c r="CI746" s="52"/>
      <c r="CJ746" s="52"/>
      <c r="CK746" s="52"/>
      <c r="CL746" s="52"/>
      <c r="CM746" s="52"/>
      <c r="CN746" s="52"/>
      <c r="CO746" s="52"/>
      <c r="CP746" s="52"/>
      <c r="CQ746" s="52"/>
      <c r="CR746" s="52"/>
      <c r="CS746" s="52"/>
      <c r="CT746" s="52"/>
      <c r="CU746" s="52"/>
      <c r="CV746" s="52"/>
      <c r="CW746" s="52"/>
      <c r="CX746" s="52"/>
      <c r="CY746" s="52"/>
      <c r="CZ746" s="52"/>
      <c r="DA746" s="52"/>
      <c r="DB746" s="52"/>
      <c r="DC746" s="52"/>
      <c r="DD746" s="52"/>
      <c r="DE746" s="52"/>
      <c r="DF746" s="52"/>
      <c r="DG746" s="52"/>
      <c r="DH746" s="52"/>
      <c r="DI746" s="52"/>
      <c r="DJ746" s="52"/>
      <c r="DK746" s="52"/>
      <c r="DL746" s="52"/>
      <c r="DM746" s="52"/>
      <c r="DN746" s="52"/>
      <c r="DO746" s="52"/>
      <c r="DP746" s="52"/>
      <c r="DQ746" s="52"/>
      <c r="DR746" s="52"/>
      <c r="DS746" s="52"/>
    </row>
    <row r="747" spans="4:123" x14ac:dyDescent="0.25">
      <c r="D747" s="56" t="s">
        <v>2037</v>
      </c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  <c r="AA747" s="52"/>
      <c r="AB747" s="52"/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/>
      <c r="AU747" s="52"/>
      <c r="AV747" s="52"/>
      <c r="AW747" s="52"/>
      <c r="AX747" s="52"/>
      <c r="AY747" s="52"/>
      <c r="AZ747" s="52"/>
      <c r="BA747" s="52"/>
      <c r="BB747" s="52"/>
      <c r="BC747" s="52"/>
      <c r="BD747" s="52"/>
      <c r="BE747" s="52"/>
      <c r="BF747" s="52"/>
      <c r="BG747" s="52"/>
      <c r="BH747" s="52"/>
      <c r="BI747" s="52"/>
      <c r="BJ747" s="52"/>
      <c r="BK747" s="52"/>
      <c r="BL747" s="52"/>
      <c r="BM747" s="52"/>
      <c r="BN747" s="52"/>
      <c r="BO747" s="52"/>
      <c r="BP747" s="52"/>
      <c r="BQ747" s="52"/>
      <c r="BR747" s="52"/>
      <c r="BS747" s="52"/>
      <c r="BT747" s="52"/>
      <c r="BU747" s="52"/>
      <c r="BV747" s="52"/>
      <c r="BW747" s="52"/>
      <c r="BX747" s="52"/>
      <c r="BY747" s="52"/>
      <c r="BZ747" s="52"/>
      <c r="CA747" s="52"/>
      <c r="CB747" s="52"/>
      <c r="CC747" s="52"/>
      <c r="CD747" s="52"/>
      <c r="CE747" s="52"/>
      <c r="CF747" s="52"/>
      <c r="CG747" s="52"/>
      <c r="CH747" s="52"/>
      <c r="CI747" s="52"/>
      <c r="CJ747" s="52"/>
      <c r="CK747" s="52"/>
      <c r="CL747" s="52"/>
      <c r="CM747" s="52"/>
      <c r="CN747" s="52"/>
      <c r="CO747" s="52"/>
      <c r="CP747" s="52"/>
      <c r="CQ747" s="52"/>
      <c r="CR747" s="52"/>
      <c r="CS747" s="52"/>
      <c r="CT747" s="52"/>
      <c r="CU747" s="52"/>
      <c r="CV747" s="52"/>
      <c r="CW747" s="52"/>
      <c r="CX747" s="52"/>
      <c r="CY747" s="52"/>
      <c r="CZ747" s="52"/>
      <c r="DA747" s="52"/>
      <c r="DB747" s="52"/>
      <c r="DC747" s="52"/>
      <c r="DD747" s="52"/>
      <c r="DE747" s="52"/>
      <c r="DF747" s="52"/>
      <c r="DG747" s="52"/>
      <c r="DH747" s="52"/>
      <c r="DI747" s="52"/>
      <c r="DJ747" s="52"/>
      <c r="DK747" s="52"/>
      <c r="DL747" s="52"/>
      <c r="DM747" s="52"/>
      <c r="DN747" s="52"/>
      <c r="DO747" s="52"/>
      <c r="DP747" s="52"/>
      <c r="DQ747" s="52"/>
      <c r="DR747" s="52"/>
      <c r="DS747" s="52"/>
    </row>
    <row r="748" spans="4:123" x14ac:dyDescent="0.25">
      <c r="D748" s="56" t="s">
        <v>2038</v>
      </c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  <c r="AA748" s="52"/>
      <c r="AB748" s="52"/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/>
      <c r="AU748" s="52"/>
      <c r="AV748" s="52"/>
      <c r="AW748" s="52"/>
      <c r="AX748" s="52"/>
      <c r="AY748" s="52"/>
      <c r="AZ748" s="52"/>
      <c r="BA748" s="52"/>
      <c r="BB748" s="52"/>
      <c r="BC748" s="52"/>
      <c r="BD748" s="52"/>
      <c r="BE748" s="52"/>
      <c r="BF748" s="52"/>
      <c r="BG748" s="52"/>
      <c r="BH748" s="52"/>
      <c r="BI748" s="52"/>
      <c r="BJ748" s="52"/>
      <c r="BK748" s="52"/>
      <c r="BL748" s="52"/>
      <c r="BM748" s="52"/>
      <c r="BN748" s="52"/>
      <c r="BO748" s="52"/>
      <c r="BP748" s="52"/>
      <c r="BQ748" s="52"/>
      <c r="BR748" s="52"/>
      <c r="BS748" s="52"/>
      <c r="BT748" s="52"/>
      <c r="BU748" s="52"/>
      <c r="BV748" s="52"/>
      <c r="BW748" s="52"/>
      <c r="BX748" s="52"/>
      <c r="BY748" s="52"/>
      <c r="BZ748" s="52"/>
      <c r="CA748" s="52"/>
      <c r="CB748" s="52"/>
      <c r="CC748" s="52"/>
      <c r="CD748" s="52"/>
      <c r="CE748" s="52"/>
      <c r="CF748" s="52"/>
      <c r="CG748" s="52"/>
      <c r="CH748" s="52"/>
      <c r="CI748" s="52"/>
      <c r="CJ748" s="52"/>
      <c r="CK748" s="52"/>
      <c r="CL748" s="52"/>
      <c r="CM748" s="52"/>
      <c r="CN748" s="52"/>
      <c r="CO748" s="52"/>
      <c r="CP748" s="52"/>
      <c r="CQ748" s="52"/>
      <c r="CR748" s="52"/>
      <c r="CS748" s="52"/>
      <c r="CT748" s="52"/>
      <c r="CU748" s="52"/>
      <c r="CV748" s="52"/>
      <c r="CW748" s="52"/>
      <c r="CX748" s="52"/>
      <c r="CY748" s="52"/>
      <c r="CZ748" s="52"/>
      <c r="DA748" s="52"/>
      <c r="DB748" s="52"/>
      <c r="DC748" s="52"/>
      <c r="DD748" s="52"/>
      <c r="DE748" s="52"/>
      <c r="DF748" s="52"/>
      <c r="DG748" s="52"/>
      <c r="DH748" s="52"/>
      <c r="DI748" s="52"/>
      <c r="DJ748" s="52"/>
      <c r="DK748" s="52"/>
      <c r="DL748" s="52"/>
      <c r="DM748" s="52"/>
      <c r="DN748" s="52"/>
      <c r="DO748" s="52"/>
      <c r="DP748" s="52"/>
      <c r="DQ748" s="52"/>
      <c r="DR748" s="52"/>
      <c r="DS748" s="52"/>
    </row>
    <row r="749" spans="4:123" x14ac:dyDescent="0.25">
      <c r="D749" s="56" t="s">
        <v>368</v>
      </c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/>
      <c r="AV749" s="52"/>
      <c r="AW749" s="52"/>
      <c r="AX749" s="52"/>
      <c r="AY749" s="52"/>
      <c r="AZ749" s="52"/>
      <c r="BA749" s="52"/>
      <c r="BB749" s="52"/>
      <c r="BC749" s="52"/>
      <c r="BD749" s="52"/>
      <c r="BE749" s="52"/>
      <c r="BF749" s="52"/>
      <c r="BG749" s="52"/>
      <c r="BH749" s="52"/>
      <c r="BI749" s="52"/>
      <c r="BJ749" s="52"/>
      <c r="BK749" s="52"/>
      <c r="BL749" s="52"/>
      <c r="BM749" s="52"/>
      <c r="BN749" s="52"/>
      <c r="BO749" s="52"/>
      <c r="BP749" s="52"/>
      <c r="BQ749" s="52"/>
      <c r="BR749" s="52"/>
      <c r="BS749" s="52"/>
      <c r="BT749" s="52"/>
      <c r="BU749" s="52"/>
      <c r="BV749" s="52"/>
      <c r="BW749" s="52"/>
      <c r="BX749" s="52"/>
      <c r="BY749" s="52"/>
      <c r="BZ749" s="52"/>
      <c r="CA749" s="52"/>
      <c r="CB749" s="52"/>
      <c r="CC749" s="52"/>
      <c r="CD749" s="52"/>
      <c r="CE749" s="52"/>
      <c r="CF749" s="52"/>
      <c r="CG749" s="52"/>
      <c r="CH749" s="52"/>
      <c r="CI749" s="52"/>
      <c r="CJ749" s="52"/>
      <c r="CK749" s="52"/>
      <c r="CL749" s="52"/>
      <c r="CM749" s="52"/>
      <c r="CN749" s="52"/>
      <c r="CO749" s="52"/>
      <c r="CP749" s="52"/>
      <c r="CQ749" s="52"/>
      <c r="CR749" s="52"/>
      <c r="CS749" s="52"/>
      <c r="CT749" s="52"/>
      <c r="CU749" s="52"/>
      <c r="CV749" s="52"/>
      <c r="CW749" s="52"/>
      <c r="CX749" s="52"/>
      <c r="CY749" s="52"/>
      <c r="CZ749" s="52"/>
      <c r="DA749" s="52"/>
      <c r="DB749" s="52"/>
      <c r="DC749" s="52"/>
      <c r="DD749" s="52"/>
      <c r="DE749" s="52"/>
      <c r="DF749" s="52"/>
      <c r="DG749" s="52"/>
      <c r="DH749" s="52"/>
      <c r="DI749" s="52"/>
      <c r="DJ749" s="52"/>
      <c r="DK749" s="52"/>
      <c r="DL749" s="52"/>
      <c r="DM749" s="52"/>
      <c r="DN749" s="52"/>
      <c r="DO749" s="52"/>
      <c r="DP749" s="52"/>
      <c r="DQ749" s="52"/>
      <c r="DR749" s="52"/>
      <c r="DS749" s="52"/>
    </row>
    <row r="750" spans="4:123" x14ac:dyDescent="0.25">
      <c r="D750" s="56" t="s">
        <v>508</v>
      </c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  <c r="AA750" s="52"/>
      <c r="AB750" s="52"/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52"/>
      <c r="AT750" s="52"/>
      <c r="AU750" s="52"/>
      <c r="AV750" s="52"/>
      <c r="AW750" s="52"/>
      <c r="AX750" s="52"/>
      <c r="AY750" s="52"/>
      <c r="AZ750" s="52"/>
      <c r="BA750" s="52"/>
      <c r="BB750" s="52"/>
      <c r="BC750" s="52"/>
      <c r="BD750" s="52"/>
      <c r="BE750" s="52"/>
      <c r="BF750" s="52"/>
      <c r="BG750" s="52"/>
      <c r="BH750" s="52"/>
      <c r="BI750" s="52"/>
      <c r="BJ750" s="52"/>
      <c r="BK750" s="52"/>
      <c r="BL750" s="52"/>
      <c r="BM750" s="52"/>
      <c r="BN750" s="52"/>
      <c r="BO750" s="52"/>
      <c r="BP750" s="52"/>
      <c r="BQ750" s="52"/>
      <c r="BR750" s="52"/>
      <c r="BS750" s="52"/>
      <c r="BT750" s="52"/>
      <c r="BU750" s="52"/>
      <c r="BV750" s="52"/>
      <c r="BW750" s="52"/>
      <c r="BX750" s="52"/>
      <c r="BY750" s="52"/>
      <c r="BZ750" s="52"/>
      <c r="CA750" s="52"/>
      <c r="CB750" s="52"/>
      <c r="CC750" s="52"/>
      <c r="CD750" s="52"/>
      <c r="CE750" s="52"/>
      <c r="CF750" s="52"/>
      <c r="CG750" s="52"/>
      <c r="CH750" s="52"/>
      <c r="CI750" s="52"/>
      <c r="CJ750" s="52"/>
      <c r="CK750" s="52"/>
      <c r="CL750" s="52"/>
      <c r="CM750" s="52"/>
      <c r="CN750" s="52"/>
      <c r="CO750" s="52"/>
      <c r="CP750" s="52"/>
      <c r="CQ750" s="52"/>
      <c r="CR750" s="52"/>
      <c r="CS750" s="52"/>
      <c r="CT750" s="52"/>
      <c r="CU750" s="52"/>
      <c r="CV750" s="52"/>
      <c r="CW750" s="52"/>
      <c r="CX750" s="52"/>
      <c r="CY750" s="52"/>
      <c r="CZ750" s="52"/>
      <c r="DA750" s="52"/>
      <c r="DB750" s="52"/>
      <c r="DC750" s="52"/>
      <c r="DD750" s="52"/>
      <c r="DE750" s="52"/>
      <c r="DF750" s="52"/>
      <c r="DG750" s="52"/>
      <c r="DH750" s="52"/>
      <c r="DI750" s="52"/>
      <c r="DJ750" s="52"/>
      <c r="DK750" s="52"/>
      <c r="DL750" s="52"/>
      <c r="DM750" s="52"/>
      <c r="DN750" s="52"/>
      <c r="DO750" s="52"/>
      <c r="DP750" s="52"/>
      <c r="DQ750" s="52"/>
      <c r="DR750" s="52"/>
      <c r="DS750" s="52"/>
    </row>
    <row r="751" spans="4:123" x14ac:dyDescent="0.25">
      <c r="D751" s="56" t="s">
        <v>2039</v>
      </c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  <c r="AA751" s="52"/>
      <c r="AB751" s="52"/>
      <c r="AC751" s="52"/>
      <c r="AD751" s="52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/>
      <c r="AQ751" s="52"/>
      <c r="AR751" s="52"/>
      <c r="AS751" s="52"/>
      <c r="AT751" s="52"/>
      <c r="AU751" s="52"/>
      <c r="AV751" s="52"/>
      <c r="AW751" s="52"/>
      <c r="AX751" s="52"/>
      <c r="AY751" s="52"/>
      <c r="AZ751" s="52"/>
      <c r="BA751" s="52"/>
      <c r="BB751" s="52"/>
      <c r="BC751" s="52"/>
      <c r="BD751" s="52"/>
      <c r="BE751" s="52"/>
      <c r="BF751" s="52"/>
      <c r="BG751" s="52"/>
      <c r="BH751" s="52"/>
      <c r="BI751" s="52"/>
      <c r="BJ751" s="52"/>
      <c r="BK751" s="52"/>
      <c r="BL751" s="52"/>
      <c r="BM751" s="52"/>
      <c r="BN751" s="52"/>
      <c r="BO751" s="52"/>
      <c r="BP751" s="52"/>
      <c r="BQ751" s="52"/>
      <c r="BR751" s="52"/>
      <c r="BS751" s="52"/>
      <c r="BT751" s="52"/>
      <c r="BU751" s="52"/>
      <c r="BV751" s="52"/>
      <c r="BW751" s="52"/>
      <c r="BX751" s="52"/>
      <c r="BY751" s="52"/>
      <c r="BZ751" s="52"/>
      <c r="CA751" s="52"/>
      <c r="CB751" s="52"/>
      <c r="CC751" s="52"/>
      <c r="CD751" s="52"/>
      <c r="CE751" s="52"/>
      <c r="CF751" s="52"/>
      <c r="CG751" s="52"/>
      <c r="CH751" s="52"/>
      <c r="CI751" s="52"/>
      <c r="CJ751" s="52"/>
      <c r="CK751" s="52"/>
      <c r="CL751" s="52"/>
      <c r="CM751" s="52"/>
      <c r="CN751" s="52"/>
      <c r="CO751" s="52"/>
      <c r="CP751" s="52"/>
      <c r="CQ751" s="52"/>
      <c r="CR751" s="52"/>
      <c r="CS751" s="52"/>
      <c r="CT751" s="52"/>
      <c r="CU751" s="52"/>
      <c r="CV751" s="52"/>
      <c r="CW751" s="52"/>
      <c r="CX751" s="52"/>
      <c r="CY751" s="52"/>
      <c r="CZ751" s="52"/>
      <c r="DA751" s="52"/>
      <c r="DB751" s="52"/>
      <c r="DC751" s="52"/>
      <c r="DD751" s="52"/>
      <c r="DE751" s="52"/>
      <c r="DF751" s="52"/>
      <c r="DG751" s="52"/>
      <c r="DH751" s="52"/>
      <c r="DI751" s="52"/>
      <c r="DJ751" s="52"/>
      <c r="DK751" s="52"/>
      <c r="DL751" s="52"/>
      <c r="DM751" s="52"/>
      <c r="DN751" s="52"/>
      <c r="DO751" s="52"/>
      <c r="DP751" s="52"/>
      <c r="DQ751" s="52"/>
      <c r="DR751" s="52"/>
      <c r="DS751" s="52"/>
    </row>
    <row r="752" spans="4:123" x14ac:dyDescent="0.25">
      <c r="D752" s="56" t="s">
        <v>2040</v>
      </c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  <c r="AA752" s="52"/>
      <c r="AB752" s="52"/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/>
      <c r="AU752" s="52"/>
      <c r="AV752" s="52"/>
      <c r="AW752" s="52"/>
      <c r="AX752" s="52"/>
      <c r="AY752" s="52"/>
      <c r="AZ752" s="52"/>
      <c r="BA752" s="52"/>
      <c r="BB752" s="52"/>
      <c r="BC752" s="52"/>
      <c r="BD752" s="52"/>
      <c r="BE752" s="52"/>
      <c r="BF752" s="52"/>
      <c r="BG752" s="52"/>
      <c r="BH752" s="52"/>
      <c r="BI752" s="52"/>
      <c r="BJ752" s="52"/>
      <c r="BK752" s="52"/>
      <c r="BL752" s="52"/>
      <c r="BM752" s="52"/>
      <c r="BN752" s="52"/>
      <c r="BO752" s="52"/>
      <c r="BP752" s="52"/>
      <c r="BQ752" s="52"/>
      <c r="BR752" s="52"/>
      <c r="BS752" s="52"/>
      <c r="BT752" s="52"/>
      <c r="BU752" s="52"/>
      <c r="BV752" s="52"/>
      <c r="BW752" s="52"/>
      <c r="BX752" s="52"/>
      <c r="BY752" s="52"/>
      <c r="BZ752" s="52"/>
      <c r="CA752" s="52"/>
      <c r="CB752" s="52"/>
      <c r="CC752" s="52"/>
      <c r="CD752" s="52"/>
      <c r="CE752" s="52"/>
      <c r="CF752" s="52"/>
      <c r="CG752" s="52"/>
      <c r="CH752" s="52"/>
      <c r="CI752" s="52"/>
      <c r="CJ752" s="52"/>
      <c r="CK752" s="52"/>
      <c r="CL752" s="52"/>
      <c r="CM752" s="52"/>
      <c r="CN752" s="52"/>
      <c r="CO752" s="52"/>
      <c r="CP752" s="52"/>
      <c r="CQ752" s="52"/>
      <c r="CR752" s="52"/>
      <c r="CS752" s="52"/>
      <c r="CT752" s="52"/>
      <c r="CU752" s="52"/>
      <c r="CV752" s="52"/>
      <c r="CW752" s="52"/>
      <c r="CX752" s="52"/>
      <c r="CY752" s="52"/>
      <c r="CZ752" s="52"/>
      <c r="DA752" s="52"/>
      <c r="DB752" s="52"/>
      <c r="DC752" s="52"/>
      <c r="DD752" s="52"/>
      <c r="DE752" s="52"/>
      <c r="DF752" s="52"/>
      <c r="DG752" s="52"/>
      <c r="DH752" s="52"/>
      <c r="DI752" s="52"/>
      <c r="DJ752" s="52"/>
      <c r="DK752" s="52"/>
      <c r="DL752" s="52"/>
      <c r="DM752" s="52"/>
      <c r="DN752" s="52"/>
      <c r="DO752" s="52"/>
      <c r="DP752" s="52"/>
      <c r="DQ752" s="52"/>
      <c r="DR752" s="52"/>
      <c r="DS752" s="52"/>
    </row>
    <row r="754" spans="4:44" x14ac:dyDescent="0.25">
      <c r="D754" s="57" t="s">
        <v>357</v>
      </c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53"/>
      <c r="AH754" s="53"/>
      <c r="AI754" s="53"/>
      <c r="AJ754" s="53"/>
      <c r="AK754" s="53"/>
      <c r="AL754" s="53"/>
      <c r="AM754" s="53"/>
      <c r="AN754" s="53"/>
      <c r="AO754" s="53"/>
      <c r="AP754" s="53"/>
      <c r="AQ754" s="53"/>
      <c r="AR754" s="53"/>
    </row>
    <row r="755" spans="4:44" x14ac:dyDescent="0.25">
      <c r="D755" s="57" t="s">
        <v>322</v>
      </c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  <c r="AO755" s="53"/>
      <c r="AP755" s="53"/>
      <c r="AQ755" s="53"/>
      <c r="AR755" s="53"/>
    </row>
    <row r="756" spans="4:44" x14ac:dyDescent="0.25">
      <c r="D756" s="57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  <c r="AO756" s="53"/>
      <c r="AP756" s="53"/>
      <c r="AQ756" s="53"/>
      <c r="AR756" s="53"/>
    </row>
    <row r="757" spans="4:44" x14ac:dyDescent="0.25">
      <c r="D757" s="57" t="s">
        <v>2041</v>
      </c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  <c r="AO757" s="53"/>
      <c r="AP757" s="53"/>
      <c r="AQ757" s="53"/>
      <c r="AR757" s="53"/>
    </row>
    <row r="758" spans="4:44" x14ac:dyDescent="0.25">
      <c r="D758" s="57" t="s">
        <v>2042</v>
      </c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  <c r="AE758" s="53"/>
      <c r="AF758" s="53"/>
      <c r="AG758" s="53"/>
      <c r="AH758" s="53"/>
      <c r="AI758" s="53"/>
      <c r="AJ758" s="53"/>
      <c r="AK758" s="53"/>
      <c r="AL758" s="53"/>
      <c r="AM758" s="53"/>
      <c r="AN758" s="53"/>
      <c r="AO758" s="53"/>
      <c r="AP758" s="53"/>
      <c r="AQ758" s="53"/>
      <c r="AR758" s="53"/>
    </row>
    <row r="759" spans="4:44" x14ac:dyDescent="0.25">
      <c r="D759" s="57" t="s">
        <v>2043</v>
      </c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  <c r="AE759" s="53"/>
      <c r="AF759" s="53"/>
      <c r="AG759" s="53"/>
      <c r="AH759" s="53"/>
      <c r="AI759" s="53"/>
      <c r="AJ759" s="53"/>
      <c r="AK759" s="53"/>
      <c r="AL759" s="53"/>
      <c r="AM759" s="53"/>
      <c r="AN759" s="53"/>
      <c r="AO759" s="53"/>
      <c r="AP759" s="53"/>
      <c r="AQ759" s="53"/>
      <c r="AR759" s="53"/>
    </row>
    <row r="760" spans="4:44" x14ac:dyDescent="0.25">
      <c r="D760" s="57" t="s">
        <v>2044</v>
      </c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  <c r="AE760" s="53"/>
      <c r="AF760" s="53"/>
      <c r="AG760" s="53"/>
      <c r="AH760" s="53"/>
      <c r="AI760" s="53"/>
      <c r="AJ760" s="53"/>
      <c r="AK760" s="53"/>
      <c r="AL760" s="53"/>
      <c r="AM760" s="53"/>
      <c r="AN760" s="53"/>
      <c r="AO760" s="53"/>
      <c r="AP760" s="53"/>
      <c r="AQ760" s="53"/>
      <c r="AR760" s="53"/>
    </row>
    <row r="761" spans="4:44" x14ac:dyDescent="0.25">
      <c r="D761" s="57" t="s">
        <v>2045</v>
      </c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  <c r="AE761" s="53"/>
      <c r="AF761" s="53"/>
      <c r="AG761" s="53"/>
      <c r="AH761" s="53"/>
      <c r="AI761" s="53"/>
      <c r="AJ761" s="53"/>
      <c r="AK761" s="53"/>
      <c r="AL761" s="53"/>
      <c r="AM761" s="53"/>
      <c r="AN761" s="53"/>
      <c r="AO761" s="53"/>
      <c r="AP761" s="53"/>
      <c r="AQ761" s="53"/>
      <c r="AR761" s="53"/>
    </row>
    <row r="762" spans="4:44" x14ac:dyDescent="0.25">
      <c r="D762" s="57" t="s">
        <v>2046</v>
      </c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  <c r="AE762" s="53"/>
      <c r="AF762" s="53"/>
      <c r="AG762" s="53"/>
      <c r="AH762" s="53"/>
      <c r="AI762" s="53"/>
      <c r="AJ762" s="53"/>
      <c r="AK762" s="53"/>
      <c r="AL762" s="53"/>
      <c r="AM762" s="53"/>
      <c r="AN762" s="53"/>
      <c r="AO762" s="53"/>
      <c r="AP762" s="53"/>
      <c r="AQ762" s="53"/>
      <c r="AR762" s="53"/>
    </row>
    <row r="763" spans="4:44" x14ac:dyDescent="0.25">
      <c r="D763" s="57" t="s">
        <v>2047</v>
      </c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  <c r="AE763" s="53"/>
      <c r="AF763" s="53"/>
      <c r="AG763" s="53"/>
      <c r="AH763" s="53"/>
      <c r="AI763" s="53"/>
      <c r="AJ763" s="53"/>
      <c r="AK763" s="53"/>
      <c r="AL763" s="53"/>
      <c r="AM763" s="53"/>
      <c r="AN763" s="53"/>
      <c r="AO763" s="53"/>
      <c r="AP763" s="53"/>
      <c r="AQ763" s="53"/>
      <c r="AR763" s="53"/>
    </row>
    <row r="764" spans="4:44" x14ac:dyDescent="0.25">
      <c r="D764" s="57" t="s">
        <v>2048</v>
      </c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  <c r="AE764" s="53"/>
      <c r="AF764" s="53"/>
      <c r="AG764" s="53"/>
      <c r="AH764" s="53"/>
      <c r="AI764" s="53"/>
      <c r="AJ764" s="53"/>
      <c r="AK764" s="53"/>
      <c r="AL764" s="53"/>
      <c r="AM764" s="53"/>
      <c r="AN764" s="53"/>
      <c r="AO764" s="53"/>
      <c r="AP764" s="53"/>
      <c r="AQ764" s="53"/>
      <c r="AR764" s="53"/>
    </row>
    <row r="765" spans="4:44" x14ac:dyDescent="0.25">
      <c r="D765" s="57" t="s">
        <v>2049</v>
      </c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  <c r="AE765" s="53"/>
      <c r="AF765" s="53"/>
      <c r="AG765" s="53"/>
      <c r="AH765" s="53"/>
      <c r="AI765" s="53"/>
      <c r="AJ765" s="53"/>
      <c r="AK765" s="53"/>
      <c r="AL765" s="53"/>
      <c r="AM765" s="53"/>
      <c r="AN765" s="53"/>
      <c r="AO765" s="53"/>
      <c r="AP765" s="53"/>
      <c r="AQ765" s="53"/>
      <c r="AR765" s="53"/>
    </row>
    <row r="766" spans="4:44" x14ac:dyDescent="0.25">
      <c r="D766" s="57" t="s">
        <v>2050</v>
      </c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  <c r="AE766" s="53"/>
      <c r="AF766" s="53"/>
      <c r="AG766" s="53"/>
      <c r="AH766" s="53"/>
      <c r="AI766" s="53"/>
      <c r="AJ766" s="53"/>
      <c r="AK766" s="53"/>
      <c r="AL766" s="53"/>
      <c r="AM766" s="53"/>
      <c r="AN766" s="53"/>
      <c r="AO766" s="53"/>
      <c r="AP766" s="53"/>
      <c r="AQ766" s="53"/>
      <c r="AR766" s="53"/>
    </row>
    <row r="767" spans="4:44" x14ac:dyDescent="0.25">
      <c r="D767" s="57" t="s">
        <v>2051</v>
      </c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  <c r="AE767" s="53"/>
      <c r="AF767" s="53"/>
      <c r="AG767" s="53"/>
      <c r="AH767" s="53"/>
      <c r="AI767" s="53"/>
      <c r="AJ767" s="53"/>
      <c r="AK767" s="53"/>
      <c r="AL767" s="53"/>
      <c r="AM767" s="53"/>
      <c r="AN767" s="53"/>
      <c r="AO767" s="53"/>
      <c r="AP767" s="53"/>
      <c r="AQ767" s="53"/>
      <c r="AR767" s="53"/>
    </row>
    <row r="768" spans="4:44" x14ac:dyDescent="0.25">
      <c r="D768" s="57" t="s">
        <v>2052</v>
      </c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  <c r="AE768" s="53"/>
      <c r="AF768" s="53"/>
      <c r="AG768" s="53"/>
      <c r="AH768" s="53"/>
      <c r="AI768" s="53"/>
      <c r="AJ768" s="53"/>
      <c r="AK768" s="53"/>
      <c r="AL768" s="53"/>
      <c r="AM768" s="53"/>
      <c r="AN768" s="53"/>
      <c r="AO768" s="53"/>
      <c r="AP768" s="53"/>
      <c r="AQ768" s="53"/>
      <c r="AR768" s="53"/>
    </row>
    <row r="769" spans="4:44" x14ac:dyDescent="0.25">
      <c r="D769" s="57" t="s">
        <v>2053</v>
      </c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  <c r="AE769" s="53"/>
      <c r="AF769" s="53"/>
      <c r="AG769" s="53"/>
      <c r="AH769" s="53"/>
      <c r="AI769" s="53"/>
      <c r="AJ769" s="53"/>
      <c r="AK769" s="53"/>
      <c r="AL769" s="53"/>
      <c r="AM769" s="53"/>
      <c r="AN769" s="53"/>
      <c r="AO769" s="53"/>
      <c r="AP769" s="53"/>
      <c r="AQ769" s="53"/>
      <c r="AR769" s="53"/>
    </row>
    <row r="770" spans="4:44" x14ac:dyDescent="0.25">
      <c r="D770" s="57" t="s">
        <v>2054</v>
      </c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  <c r="AE770" s="53"/>
      <c r="AF770" s="53"/>
      <c r="AG770" s="53"/>
      <c r="AH770" s="53"/>
      <c r="AI770" s="53"/>
      <c r="AJ770" s="53"/>
      <c r="AK770" s="53"/>
      <c r="AL770" s="53"/>
      <c r="AM770" s="53"/>
      <c r="AN770" s="53"/>
      <c r="AO770" s="53"/>
      <c r="AP770" s="53"/>
      <c r="AQ770" s="53"/>
      <c r="AR770" s="53"/>
    </row>
    <row r="771" spans="4:44" x14ac:dyDescent="0.25">
      <c r="D771" s="57" t="s">
        <v>2055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  <c r="AE771" s="53"/>
      <c r="AF771" s="53"/>
      <c r="AG771" s="53"/>
      <c r="AH771" s="53"/>
      <c r="AI771" s="53"/>
      <c r="AJ771" s="53"/>
      <c r="AK771" s="53"/>
      <c r="AL771" s="53"/>
      <c r="AM771" s="53"/>
      <c r="AN771" s="53"/>
      <c r="AO771" s="53"/>
      <c r="AP771" s="53"/>
      <c r="AQ771" s="53"/>
      <c r="AR771" s="53"/>
    </row>
    <row r="772" spans="4:44" x14ac:dyDescent="0.25">
      <c r="D772" s="57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  <c r="AE772" s="53"/>
      <c r="AF772" s="53"/>
      <c r="AG772" s="53"/>
      <c r="AH772" s="53"/>
      <c r="AI772" s="53"/>
      <c r="AJ772" s="53"/>
      <c r="AK772" s="53"/>
      <c r="AL772" s="53"/>
      <c r="AM772" s="53"/>
      <c r="AN772" s="53"/>
      <c r="AO772" s="53"/>
      <c r="AP772" s="53"/>
      <c r="AQ772" s="53"/>
      <c r="AR772" s="53"/>
    </row>
    <row r="773" spans="4:44" x14ac:dyDescent="0.25">
      <c r="D773" s="57" t="s">
        <v>263</v>
      </c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53"/>
      <c r="AF773" s="53"/>
      <c r="AG773" s="53"/>
      <c r="AH773" s="53"/>
      <c r="AI773" s="53"/>
      <c r="AJ773" s="53"/>
      <c r="AK773" s="53"/>
      <c r="AL773" s="53"/>
      <c r="AM773" s="53"/>
      <c r="AN773" s="53"/>
      <c r="AO773" s="53"/>
      <c r="AP773" s="53"/>
      <c r="AQ773" s="53"/>
      <c r="AR773" s="53"/>
    </row>
    <row r="774" spans="4:44" x14ac:dyDescent="0.25">
      <c r="D774" s="57" t="s">
        <v>264</v>
      </c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  <c r="AE774" s="53"/>
      <c r="AF774" s="53"/>
      <c r="AG774" s="53"/>
      <c r="AH774" s="53"/>
      <c r="AI774" s="53"/>
      <c r="AJ774" s="53"/>
      <c r="AK774" s="53"/>
      <c r="AL774" s="53"/>
      <c r="AM774" s="53"/>
      <c r="AN774" s="53"/>
      <c r="AO774" s="53"/>
      <c r="AP774" s="53"/>
      <c r="AQ774" s="53"/>
      <c r="AR774" s="53"/>
    </row>
    <row r="775" spans="4:44" x14ac:dyDescent="0.25">
      <c r="D775" s="57" t="s">
        <v>358</v>
      </c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  <c r="AE775" s="53"/>
      <c r="AF775" s="53"/>
      <c r="AG775" s="53"/>
      <c r="AH775" s="53"/>
      <c r="AI775" s="53"/>
      <c r="AJ775" s="53"/>
      <c r="AK775" s="53"/>
      <c r="AL775" s="53"/>
      <c r="AM775" s="53"/>
      <c r="AN775" s="53"/>
      <c r="AO775" s="53"/>
      <c r="AP775" s="53"/>
      <c r="AQ775" s="53"/>
      <c r="AR775" s="53"/>
    </row>
    <row r="777" spans="4:44" x14ac:dyDescent="0.25">
      <c r="D777" s="56" t="s">
        <v>33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  <c r="AG777" s="52"/>
      <c r="AH777" s="52"/>
      <c r="AI777" s="52"/>
    </row>
    <row r="778" spans="4:44" x14ac:dyDescent="0.25">
      <c r="D778" s="56" t="s">
        <v>2056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  <c r="AG778" s="52"/>
      <c r="AH778" s="52"/>
      <c r="AI778" s="52"/>
    </row>
    <row r="779" spans="4:44" x14ac:dyDescent="0.25">
      <c r="D779" s="56" t="s">
        <v>2064</v>
      </c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  <c r="AG779" s="52"/>
      <c r="AH779" s="52"/>
      <c r="AI779" s="52"/>
    </row>
    <row r="780" spans="4:44" x14ac:dyDescent="0.25">
      <c r="D780" s="56" t="s">
        <v>2057</v>
      </c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  <c r="AG780" s="52"/>
      <c r="AH780" s="52"/>
      <c r="AI780" s="52"/>
    </row>
    <row r="781" spans="4:44" x14ac:dyDescent="0.25">
      <c r="D781" s="56" t="s">
        <v>2058</v>
      </c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  <c r="AG781" s="52"/>
      <c r="AH781" s="52"/>
      <c r="AI781" s="52"/>
    </row>
    <row r="782" spans="4:44" x14ac:dyDescent="0.25">
      <c r="D782" s="56" t="s">
        <v>2059</v>
      </c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  <c r="AG782" s="52"/>
      <c r="AH782" s="52"/>
      <c r="AI782" s="52"/>
    </row>
    <row r="783" spans="4:44" x14ac:dyDescent="0.25">
      <c r="D783" s="56" t="s">
        <v>2060</v>
      </c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  <c r="AG783" s="52"/>
      <c r="AH783" s="52"/>
      <c r="AI783" s="52"/>
    </row>
    <row r="784" spans="4:44" x14ac:dyDescent="0.25">
      <c r="D784" s="56" t="s">
        <v>2061</v>
      </c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</row>
    <row r="785" spans="4:70" x14ac:dyDescent="0.25">
      <c r="D785" s="56" t="s">
        <v>2062</v>
      </c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  <c r="AG785" s="52"/>
      <c r="AH785" s="52"/>
      <c r="AI785" s="52"/>
    </row>
    <row r="786" spans="4:70" x14ac:dyDescent="0.25">
      <c r="D786" s="56" t="s">
        <v>2063</v>
      </c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  <c r="AG786" s="52"/>
      <c r="AH786" s="52"/>
      <c r="AI786" s="52"/>
    </row>
    <row r="788" spans="4:70" x14ac:dyDescent="0.25">
      <c r="D788" s="57" t="s">
        <v>357</v>
      </c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53"/>
      <c r="AF788" s="53"/>
      <c r="AG788" s="53"/>
      <c r="AH788" s="53"/>
      <c r="AI788" s="53"/>
      <c r="AJ788" s="53"/>
      <c r="AK788" s="53"/>
      <c r="AL788" s="53"/>
      <c r="AM788" s="53"/>
      <c r="AN788" s="53"/>
      <c r="AO788" s="53"/>
      <c r="AP788" s="53"/>
      <c r="AQ788" s="53"/>
      <c r="AR788" s="53"/>
      <c r="AS788" s="53"/>
      <c r="AT788" s="53"/>
      <c r="AU788" s="53"/>
      <c r="AV788" s="53"/>
      <c r="AW788" s="53"/>
      <c r="AX788" s="53"/>
      <c r="AY788" s="53"/>
      <c r="AZ788" s="53"/>
      <c r="BA788" s="53"/>
      <c r="BB788" s="53"/>
      <c r="BC788" s="53"/>
      <c r="BD788" s="53"/>
      <c r="BE788" s="53"/>
      <c r="BF788" s="53"/>
      <c r="BG788" s="53"/>
      <c r="BH788" s="53"/>
      <c r="BI788" s="53"/>
      <c r="BJ788" s="53"/>
      <c r="BK788" s="53"/>
      <c r="BL788" s="53"/>
      <c r="BM788" s="53"/>
      <c r="BN788" s="53"/>
      <c r="BO788" s="53"/>
      <c r="BP788" s="53"/>
      <c r="BQ788" s="53"/>
      <c r="BR788" s="53"/>
    </row>
    <row r="789" spans="4:70" x14ac:dyDescent="0.25">
      <c r="D789" s="57" t="s">
        <v>322</v>
      </c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  <c r="AE789" s="53"/>
      <c r="AF789" s="53"/>
      <c r="AG789" s="53"/>
      <c r="AH789" s="53"/>
      <c r="AI789" s="53"/>
      <c r="AJ789" s="53"/>
      <c r="AK789" s="53"/>
      <c r="AL789" s="53"/>
      <c r="AM789" s="53"/>
      <c r="AN789" s="53"/>
      <c r="AO789" s="53"/>
      <c r="AP789" s="53"/>
      <c r="AQ789" s="53"/>
      <c r="AR789" s="53"/>
      <c r="AS789" s="53"/>
      <c r="AT789" s="53"/>
      <c r="AU789" s="53"/>
      <c r="AV789" s="53"/>
      <c r="AW789" s="53"/>
      <c r="AX789" s="53"/>
      <c r="AY789" s="53"/>
      <c r="AZ789" s="53"/>
      <c r="BA789" s="53"/>
      <c r="BB789" s="53"/>
      <c r="BC789" s="53"/>
      <c r="BD789" s="53"/>
      <c r="BE789" s="53"/>
      <c r="BF789" s="53"/>
      <c r="BG789" s="53"/>
      <c r="BH789" s="53"/>
      <c r="BI789" s="53"/>
      <c r="BJ789" s="53"/>
      <c r="BK789" s="53"/>
      <c r="BL789" s="53"/>
      <c r="BM789" s="53"/>
      <c r="BN789" s="53"/>
      <c r="BO789" s="53"/>
      <c r="BP789" s="53"/>
      <c r="BQ789" s="53"/>
      <c r="BR789" s="53"/>
    </row>
    <row r="790" spans="4:70" x14ac:dyDescent="0.25">
      <c r="D790" s="57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  <c r="AE790" s="53"/>
      <c r="AF790" s="53"/>
      <c r="AG790" s="53"/>
      <c r="AH790" s="53"/>
      <c r="AI790" s="53"/>
      <c r="AJ790" s="53"/>
      <c r="AK790" s="53"/>
      <c r="AL790" s="53"/>
      <c r="AM790" s="53"/>
      <c r="AN790" s="53"/>
      <c r="AO790" s="53"/>
      <c r="AP790" s="53"/>
      <c r="AQ790" s="53"/>
      <c r="AR790" s="53"/>
      <c r="AS790" s="53"/>
      <c r="AT790" s="53"/>
      <c r="AU790" s="53"/>
      <c r="AV790" s="53"/>
      <c r="AW790" s="53"/>
      <c r="AX790" s="53"/>
      <c r="AY790" s="53"/>
      <c r="AZ790" s="53"/>
      <c r="BA790" s="53"/>
      <c r="BB790" s="53"/>
      <c r="BC790" s="53"/>
      <c r="BD790" s="53"/>
      <c r="BE790" s="53"/>
      <c r="BF790" s="53"/>
      <c r="BG790" s="53"/>
      <c r="BH790" s="53"/>
      <c r="BI790" s="53"/>
      <c r="BJ790" s="53"/>
      <c r="BK790" s="53"/>
      <c r="BL790" s="53"/>
      <c r="BM790" s="53"/>
      <c r="BN790" s="53"/>
      <c r="BO790" s="53"/>
      <c r="BP790" s="53"/>
      <c r="BQ790" s="53"/>
      <c r="BR790" s="53"/>
    </row>
    <row r="791" spans="4:70" x14ac:dyDescent="0.25">
      <c r="D791" s="57" t="s">
        <v>2065</v>
      </c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  <c r="AE791" s="53"/>
      <c r="AF791" s="53"/>
      <c r="AG791" s="53"/>
      <c r="AH791" s="53"/>
      <c r="AI791" s="53"/>
      <c r="AJ791" s="53"/>
      <c r="AK791" s="53"/>
      <c r="AL791" s="53"/>
      <c r="AM791" s="53"/>
      <c r="AN791" s="53"/>
      <c r="AO791" s="53"/>
      <c r="AP791" s="53"/>
      <c r="AQ791" s="53"/>
      <c r="AR791" s="53"/>
      <c r="AS791" s="53"/>
      <c r="AT791" s="53"/>
      <c r="AU791" s="53"/>
      <c r="AV791" s="53"/>
      <c r="AW791" s="53"/>
      <c r="AX791" s="53"/>
      <c r="AY791" s="53"/>
      <c r="AZ791" s="53"/>
      <c r="BA791" s="53"/>
      <c r="BB791" s="53"/>
      <c r="BC791" s="53"/>
      <c r="BD791" s="53"/>
      <c r="BE791" s="53"/>
      <c r="BF791" s="53"/>
      <c r="BG791" s="53"/>
      <c r="BH791" s="53"/>
      <c r="BI791" s="53"/>
      <c r="BJ791" s="53"/>
      <c r="BK791" s="53"/>
      <c r="BL791" s="53"/>
      <c r="BM791" s="53"/>
      <c r="BN791" s="53"/>
      <c r="BO791" s="53"/>
      <c r="BP791" s="53"/>
      <c r="BQ791" s="53"/>
      <c r="BR791" s="53"/>
    </row>
    <row r="792" spans="4:70" x14ac:dyDescent="0.25">
      <c r="D792" s="57" t="s">
        <v>2066</v>
      </c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  <c r="AE792" s="53"/>
      <c r="AF792" s="53"/>
      <c r="AG792" s="53"/>
      <c r="AH792" s="53"/>
      <c r="AI792" s="53"/>
      <c r="AJ792" s="53"/>
      <c r="AK792" s="53"/>
      <c r="AL792" s="53"/>
      <c r="AM792" s="53"/>
      <c r="AN792" s="53"/>
      <c r="AO792" s="53"/>
      <c r="AP792" s="53"/>
      <c r="AQ792" s="53"/>
      <c r="AR792" s="53"/>
      <c r="AS792" s="53"/>
      <c r="AT792" s="53"/>
      <c r="AU792" s="53"/>
      <c r="AV792" s="53"/>
      <c r="AW792" s="53"/>
      <c r="AX792" s="53"/>
      <c r="AY792" s="53"/>
      <c r="AZ792" s="53"/>
      <c r="BA792" s="53"/>
      <c r="BB792" s="53"/>
      <c r="BC792" s="53"/>
      <c r="BD792" s="53"/>
      <c r="BE792" s="53"/>
      <c r="BF792" s="53"/>
      <c r="BG792" s="53"/>
      <c r="BH792" s="53"/>
      <c r="BI792" s="53"/>
      <c r="BJ792" s="53"/>
      <c r="BK792" s="53"/>
      <c r="BL792" s="53"/>
      <c r="BM792" s="53"/>
      <c r="BN792" s="53"/>
      <c r="BO792" s="53"/>
      <c r="BP792" s="53"/>
      <c r="BQ792" s="53"/>
      <c r="BR792" s="53"/>
    </row>
    <row r="793" spans="4:70" x14ac:dyDescent="0.25">
      <c r="D793" s="57" t="s">
        <v>2067</v>
      </c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  <c r="AE793" s="53"/>
      <c r="AF793" s="53"/>
      <c r="AG793" s="53"/>
      <c r="AH793" s="53"/>
      <c r="AI793" s="53"/>
      <c r="AJ793" s="53"/>
      <c r="AK793" s="53"/>
      <c r="AL793" s="53"/>
      <c r="AM793" s="53"/>
      <c r="AN793" s="53"/>
      <c r="AO793" s="53"/>
      <c r="AP793" s="53"/>
      <c r="AQ793" s="53"/>
      <c r="AR793" s="53"/>
      <c r="AS793" s="53"/>
      <c r="AT793" s="53"/>
      <c r="AU793" s="53"/>
      <c r="AV793" s="53"/>
      <c r="AW793" s="53"/>
      <c r="AX793" s="53"/>
      <c r="AY793" s="53"/>
      <c r="AZ793" s="53"/>
      <c r="BA793" s="53"/>
      <c r="BB793" s="53"/>
      <c r="BC793" s="53"/>
      <c r="BD793" s="53"/>
      <c r="BE793" s="53"/>
      <c r="BF793" s="53"/>
      <c r="BG793" s="53"/>
      <c r="BH793" s="53"/>
      <c r="BI793" s="53"/>
      <c r="BJ793" s="53"/>
      <c r="BK793" s="53"/>
      <c r="BL793" s="53"/>
      <c r="BM793" s="53"/>
      <c r="BN793" s="53"/>
      <c r="BO793" s="53"/>
      <c r="BP793" s="53"/>
      <c r="BQ793" s="53"/>
      <c r="BR793" s="53"/>
    </row>
    <row r="794" spans="4:70" x14ac:dyDescent="0.25">
      <c r="D794" s="57" t="s">
        <v>2068</v>
      </c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  <c r="AE794" s="53"/>
      <c r="AF794" s="53"/>
      <c r="AG794" s="53"/>
      <c r="AH794" s="53"/>
      <c r="AI794" s="53"/>
      <c r="AJ794" s="53"/>
      <c r="AK794" s="53"/>
      <c r="AL794" s="53"/>
      <c r="AM794" s="53"/>
      <c r="AN794" s="53"/>
      <c r="AO794" s="53"/>
      <c r="AP794" s="53"/>
      <c r="AQ794" s="53"/>
      <c r="AR794" s="53"/>
      <c r="AS794" s="53"/>
      <c r="AT794" s="53"/>
      <c r="AU794" s="53"/>
      <c r="AV794" s="53"/>
      <c r="AW794" s="53"/>
      <c r="AX794" s="53"/>
      <c r="AY794" s="53"/>
      <c r="AZ794" s="53"/>
      <c r="BA794" s="53"/>
      <c r="BB794" s="53"/>
      <c r="BC794" s="53"/>
      <c r="BD794" s="53"/>
      <c r="BE794" s="53"/>
      <c r="BF794" s="53"/>
      <c r="BG794" s="53"/>
      <c r="BH794" s="53"/>
      <c r="BI794" s="53"/>
      <c r="BJ794" s="53"/>
      <c r="BK794" s="53"/>
      <c r="BL794" s="53"/>
      <c r="BM794" s="53"/>
      <c r="BN794" s="53"/>
      <c r="BO794" s="53"/>
      <c r="BP794" s="53"/>
      <c r="BQ794" s="53"/>
      <c r="BR794" s="53"/>
    </row>
    <row r="795" spans="4:70" x14ac:dyDescent="0.25">
      <c r="D795" s="57" t="s">
        <v>2069</v>
      </c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  <c r="AE795" s="53"/>
      <c r="AF795" s="53"/>
      <c r="AG795" s="53"/>
      <c r="AH795" s="53"/>
      <c r="AI795" s="53"/>
      <c r="AJ795" s="53"/>
      <c r="AK795" s="53"/>
      <c r="AL795" s="53"/>
      <c r="AM795" s="53"/>
      <c r="AN795" s="53"/>
      <c r="AO795" s="53"/>
      <c r="AP795" s="53"/>
      <c r="AQ795" s="53"/>
      <c r="AR795" s="53"/>
      <c r="AS795" s="53"/>
      <c r="AT795" s="53"/>
      <c r="AU795" s="53"/>
      <c r="AV795" s="53"/>
      <c r="AW795" s="53"/>
      <c r="AX795" s="53"/>
      <c r="AY795" s="53"/>
      <c r="AZ795" s="53"/>
      <c r="BA795" s="53"/>
      <c r="BB795" s="53"/>
      <c r="BC795" s="53"/>
      <c r="BD795" s="53"/>
      <c r="BE795" s="53"/>
      <c r="BF795" s="53"/>
      <c r="BG795" s="53"/>
      <c r="BH795" s="53"/>
      <c r="BI795" s="53"/>
      <c r="BJ795" s="53"/>
      <c r="BK795" s="53"/>
      <c r="BL795" s="53"/>
      <c r="BM795" s="53"/>
      <c r="BN795" s="53"/>
      <c r="BO795" s="53"/>
      <c r="BP795" s="53"/>
      <c r="BQ795" s="53"/>
      <c r="BR795" s="53"/>
    </row>
    <row r="796" spans="4:70" x14ac:dyDescent="0.25">
      <c r="D796" s="57" t="s">
        <v>2070</v>
      </c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  <c r="AE796" s="53"/>
      <c r="AF796" s="53"/>
      <c r="AG796" s="53"/>
      <c r="AH796" s="53"/>
      <c r="AI796" s="53"/>
      <c r="AJ796" s="53"/>
      <c r="AK796" s="53"/>
      <c r="AL796" s="53"/>
      <c r="AM796" s="53"/>
      <c r="AN796" s="53"/>
      <c r="AO796" s="53"/>
      <c r="AP796" s="53"/>
      <c r="AQ796" s="53"/>
      <c r="AR796" s="53"/>
      <c r="AS796" s="53"/>
      <c r="AT796" s="53"/>
      <c r="AU796" s="53"/>
      <c r="AV796" s="53"/>
      <c r="AW796" s="53"/>
      <c r="AX796" s="53"/>
      <c r="AY796" s="53"/>
      <c r="AZ796" s="53"/>
      <c r="BA796" s="53"/>
      <c r="BB796" s="53"/>
      <c r="BC796" s="53"/>
      <c r="BD796" s="53"/>
      <c r="BE796" s="53"/>
      <c r="BF796" s="53"/>
      <c r="BG796" s="53"/>
      <c r="BH796" s="53"/>
      <c r="BI796" s="53"/>
      <c r="BJ796" s="53"/>
      <c r="BK796" s="53"/>
      <c r="BL796" s="53"/>
      <c r="BM796" s="53"/>
      <c r="BN796" s="53"/>
      <c r="BO796" s="53"/>
      <c r="BP796" s="53"/>
      <c r="BQ796" s="53"/>
      <c r="BR796" s="53"/>
    </row>
    <row r="797" spans="4:70" x14ac:dyDescent="0.25">
      <c r="D797" s="57" t="s">
        <v>2071</v>
      </c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  <c r="AE797" s="53"/>
      <c r="AF797" s="53"/>
      <c r="AG797" s="53"/>
      <c r="AH797" s="53"/>
      <c r="AI797" s="53"/>
      <c r="AJ797" s="53"/>
      <c r="AK797" s="53"/>
      <c r="AL797" s="53"/>
      <c r="AM797" s="53"/>
      <c r="AN797" s="53"/>
      <c r="AO797" s="53"/>
      <c r="AP797" s="53"/>
      <c r="AQ797" s="53"/>
      <c r="AR797" s="53"/>
      <c r="AS797" s="53"/>
      <c r="AT797" s="53"/>
      <c r="AU797" s="53"/>
      <c r="AV797" s="53"/>
      <c r="AW797" s="53"/>
      <c r="AX797" s="53"/>
      <c r="AY797" s="53"/>
      <c r="AZ797" s="53"/>
      <c r="BA797" s="53"/>
      <c r="BB797" s="53"/>
      <c r="BC797" s="53"/>
      <c r="BD797" s="53"/>
      <c r="BE797" s="53"/>
      <c r="BF797" s="53"/>
      <c r="BG797" s="53"/>
      <c r="BH797" s="53"/>
      <c r="BI797" s="53"/>
      <c r="BJ797" s="53"/>
      <c r="BK797" s="53"/>
      <c r="BL797" s="53"/>
      <c r="BM797" s="53"/>
      <c r="BN797" s="53"/>
      <c r="BO797" s="53"/>
      <c r="BP797" s="53"/>
      <c r="BQ797" s="53"/>
      <c r="BR797" s="53"/>
    </row>
    <row r="798" spans="4:70" x14ac:dyDescent="0.25">
      <c r="D798" s="57" t="s">
        <v>2072</v>
      </c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  <c r="AF798" s="53"/>
      <c r="AG798" s="53"/>
      <c r="AH798" s="53"/>
      <c r="AI798" s="53"/>
      <c r="AJ798" s="53"/>
      <c r="AK798" s="53"/>
      <c r="AL798" s="53"/>
      <c r="AM798" s="53"/>
      <c r="AN798" s="53"/>
      <c r="AO798" s="53"/>
      <c r="AP798" s="53"/>
      <c r="AQ798" s="53"/>
      <c r="AR798" s="53"/>
      <c r="AS798" s="53"/>
      <c r="AT798" s="53"/>
      <c r="AU798" s="53"/>
      <c r="AV798" s="53"/>
      <c r="AW798" s="53"/>
      <c r="AX798" s="53"/>
      <c r="AY798" s="53"/>
      <c r="AZ798" s="53"/>
      <c r="BA798" s="53"/>
      <c r="BB798" s="53"/>
      <c r="BC798" s="53"/>
      <c r="BD798" s="53"/>
      <c r="BE798" s="53"/>
      <c r="BF798" s="53"/>
      <c r="BG798" s="53"/>
      <c r="BH798" s="53"/>
      <c r="BI798" s="53"/>
      <c r="BJ798" s="53"/>
      <c r="BK798" s="53"/>
      <c r="BL798" s="53"/>
      <c r="BM798" s="53"/>
      <c r="BN798" s="53"/>
      <c r="BO798" s="53"/>
      <c r="BP798" s="53"/>
      <c r="BQ798" s="53"/>
      <c r="BR798" s="53"/>
    </row>
    <row r="799" spans="4:70" x14ac:dyDescent="0.25">
      <c r="D799" s="57" t="s">
        <v>2073</v>
      </c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  <c r="AE799" s="53"/>
      <c r="AF799" s="53"/>
      <c r="AG799" s="53"/>
      <c r="AH799" s="53"/>
      <c r="AI799" s="53"/>
      <c r="AJ799" s="53"/>
      <c r="AK799" s="53"/>
      <c r="AL799" s="53"/>
      <c r="AM799" s="53"/>
      <c r="AN799" s="53"/>
      <c r="AO799" s="53"/>
      <c r="AP799" s="53"/>
      <c r="AQ799" s="53"/>
      <c r="AR799" s="53"/>
      <c r="AS799" s="53"/>
      <c r="AT799" s="53"/>
      <c r="AU799" s="53"/>
      <c r="AV799" s="53"/>
      <c r="AW799" s="53"/>
      <c r="AX799" s="53"/>
      <c r="AY799" s="53"/>
      <c r="AZ799" s="53"/>
      <c r="BA799" s="53"/>
      <c r="BB799" s="53"/>
      <c r="BC799" s="53"/>
      <c r="BD799" s="53"/>
      <c r="BE799" s="53"/>
      <c r="BF799" s="53"/>
      <c r="BG799" s="53"/>
      <c r="BH799" s="53"/>
      <c r="BI799" s="53"/>
      <c r="BJ799" s="53"/>
      <c r="BK799" s="53"/>
      <c r="BL799" s="53"/>
      <c r="BM799" s="53"/>
      <c r="BN799" s="53"/>
      <c r="BO799" s="53"/>
      <c r="BP799" s="53"/>
      <c r="BQ799" s="53"/>
      <c r="BR799" s="53"/>
    </row>
    <row r="800" spans="4:70" x14ac:dyDescent="0.25">
      <c r="D800" s="57" t="s">
        <v>2074</v>
      </c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  <c r="AE800" s="53"/>
      <c r="AF800" s="53"/>
      <c r="AG800" s="53"/>
      <c r="AH800" s="53"/>
      <c r="AI800" s="53"/>
      <c r="AJ800" s="53"/>
      <c r="AK800" s="53"/>
      <c r="AL800" s="53"/>
      <c r="AM800" s="53"/>
      <c r="AN800" s="53"/>
      <c r="AO800" s="53"/>
      <c r="AP800" s="53"/>
      <c r="AQ800" s="53"/>
      <c r="AR800" s="53"/>
      <c r="AS800" s="53"/>
      <c r="AT800" s="53"/>
      <c r="AU800" s="53"/>
      <c r="AV800" s="53"/>
      <c r="AW800" s="53"/>
      <c r="AX800" s="53"/>
      <c r="AY800" s="53"/>
      <c r="AZ800" s="53"/>
      <c r="BA800" s="53"/>
      <c r="BB800" s="53"/>
      <c r="BC800" s="53"/>
      <c r="BD800" s="53"/>
      <c r="BE800" s="53"/>
      <c r="BF800" s="53"/>
      <c r="BG800" s="53"/>
      <c r="BH800" s="53"/>
      <c r="BI800" s="53"/>
      <c r="BJ800" s="53"/>
      <c r="BK800" s="53"/>
      <c r="BL800" s="53"/>
      <c r="BM800" s="53"/>
      <c r="BN800" s="53"/>
      <c r="BO800" s="53"/>
      <c r="BP800" s="53"/>
      <c r="BQ800" s="53"/>
      <c r="BR800" s="53"/>
    </row>
    <row r="801" spans="4:70" x14ac:dyDescent="0.25">
      <c r="D801" s="57" t="s">
        <v>2075</v>
      </c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  <c r="AF801" s="53"/>
      <c r="AG801" s="53"/>
      <c r="AH801" s="53"/>
      <c r="AI801" s="53"/>
      <c r="AJ801" s="53"/>
      <c r="AK801" s="53"/>
      <c r="AL801" s="53"/>
      <c r="AM801" s="53"/>
      <c r="AN801" s="53"/>
      <c r="AO801" s="53"/>
      <c r="AP801" s="53"/>
      <c r="AQ801" s="53"/>
      <c r="AR801" s="53"/>
      <c r="AS801" s="53"/>
      <c r="AT801" s="53"/>
      <c r="AU801" s="53"/>
      <c r="AV801" s="53"/>
      <c r="AW801" s="53"/>
      <c r="AX801" s="53"/>
      <c r="AY801" s="53"/>
      <c r="AZ801" s="53"/>
      <c r="BA801" s="53"/>
      <c r="BB801" s="53"/>
      <c r="BC801" s="53"/>
      <c r="BD801" s="53"/>
      <c r="BE801" s="53"/>
      <c r="BF801" s="53"/>
      <c r="BG801" s="53"/>
      <c r="BH801" s="53"/>
      <c r="BI801" s="53"/>
      <c r="BJ801" s="53"/>
      <c r="BK801" s="53"/>
      <c r="BL801" s="53"/>
      <c r="BM801" s="53"/>
      <c r="BN801" s="53"/>
      <c r="BO801" s="53"/>
      <c r="BP801" s="53"/>
      <c r="BQ801" s="53"/>
      <c r="BR801" s="53"/>
    </row>
    <row r="802" spans="4:70" x14ac:dyDescent="0.25">
      <c r="D802" s="57" t="s">
        <v>2076</v>
      </c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  <c r="AF802" s="53"/>
      <c r="AG802" s="53"/>
      <c r="AH802" s="53"/>
      <c r="AI802" s="53"/>
      <c r="AJ802" s="53"/>
      <c r="AK802" s="53"/>
      <c r="AL802" s="53"/>
      <c r="AM802" s="53"/>
      <c r="AN802" s="53"/>
      <c r="AO802" s="53"/>
      <c r="AP802" s="53"/>
      <c r="AQ802" s="53"/>
      <c r="AR802" s="53"/>
      <c r="AS802" s="53"/>
      <c r="AT802" s="53"/>
      <c r="AU802" s="53"/>
      <c r="AV802" s="53"/>
      <c r="AW802" s="53"/>
      <c r="AX802" s="53"/>
      <c r="AY802" s="53"/>
      <c r="AZ802" s="53"/>
      <c r="BA802" s="53"/>
      <c r="BB802" s="53"/>
      <c r="BC802" s="53"/>
      <c r="BD802" s="53"/>
      <c r="BE802" s="53"/>
      <c r="BF802" s="53"/>
      <c r="BG802" s="53"/>
      <c r="BH802" s="53"/>
      <c r="BI802" s="53"/>
      <c r="BJ802" s="53"/>
      <c r="BK802" s="53"/>
      <c r="BL802" s="53"/>
      <c r="BM802" s="53"/>
      <c r="BN802" s="53"/>
      <c r="BO802" s="53"/>
      <c r="BP802" s="53"/>
      <c r="BQ802" s="53"/>
      <c r="BR802" s="53"/>
    </row>
    <row r="803" spans="4:70" x14ac:dyDescent="0.25">
      <c r="D803" s="57" t="s">
        <v>2077</v>
      </c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  <c r="AF803" s="53"/>
      <c r="AG803" s="53"/>
      <c r="AH803" s="53"/>
      <c r="AI803" s="53"/>
      <c r="AJ803" s="53"/>
      <c r="AK803" s="53"/>
      <c r="AL803" s="53"/>
      <c r="AM803" s="53"/>
      <c r="AN803" s="53"/>
      <c r="AO803" s="53"/>
      <c r="AP803" s="53"/>
      <c r="AQ803" s="53"/>
      <c r="AR803" s="53"/>
      <c r="AS803" s="53"/>
      <c r="AT803" s="53"/>
      <c r="AU803" s="53"/>
      <c r="AV803" s="53"/>
      <c r="AW803" s="53"/>
      <c r="AX803" s="53"/>
      <c r="AY803" s="53"/>
      <c r="AZ803" s="53"/>
      <c r="BA803" s="53"/>
      <c r="BB803" s="53"/>
      <c r="BC803" s="53"/>
      <c r="BD803" s="53"/>
      <c r="BE803" s="53"/>
      <c r="BF803" s="53"/>
      <c r="BG803" s="53"/>
      <c r="BH803" s="53"/>
      <c r="BI803" s="53"/>
      <c r="BJ803" s="53"/>
      <c r="BK803" s="53"/>
      <c r="BL803" s="53"/>
      <c r="BM803" s="53"/>
      <c r="BN803" s="53"/>
      <c r="BO803" s="53"/>
      <c r="BP803" s="53"/>
      <c r="BQ803" s="53"/>
      <c r="BR803" s="53"/>
    </row>
    <row r="804" spans="4:70" x14ac:dyDescent="0.25">
      <c r="D804" s="57" t="s">
        <v>2078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  <c r="AF804" s="53"/>
      <c r="AG804" s="53"/>
      <c r="AH804" s="53"/>
      <c r="AI804" s="53"/>
      <c r="AJ804" s="53"/>
      <c r="AK804" s="53"/>
      <c r="AL804" s="53"/>
      <c r="AM804" s="53"/>
      <c r="AN804" s="53"/>
      <c r="AO804" s="53"/>
      <c r="AP804" s="53"/>
      <c r="AQ804" s="53"/>
      <c r="AR804" s="53"/>
      <c r="AS804" s="53"/>
      <c r="AT804" s="53"/>
      <c r="AU804" s="53"/>
      <c r="AV804" s="53"/>
      <c r="AW804" s="53"/>
      <c r="AX804" s="53"/>
      <c r="AY804" s="53"/>
      <c r="AZ804" s="53"/>
      <c r="BA804" s="53"/>
      <c r="BB804" s="53"/>
      <c r="BC804" s="53"/>
      <c r="BD804" s="53"/>
      <c r="BE804" s="53"/>
      <c r="BF804" s="53"/>
      <c r="BG804" s="53"/>
      <c r="BH804" s="53"/>
      <c r="BI804" s="53"/>
      <c r="BJ804" s="53"/>
      <c r="BK804" s="53"/>
      <c r="BL804" s="53"/>
      <c r="BM804" s="53"/>
      <c r="BN804" s="53"/>
      <c r="BO804" s="53"/>
      <c r="BP804" s="53"/>
      <c r="BQ804" s="53"/>
      <c r="BR804" s="53"/>
    </row>
    <row r="805" spans="4:70" x14ac:dyDescent="0.25">
      <c r="D805" s="57" t="s">
        <v>2079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  <c r="AF805" s="53"/>
      <c r="AG805" s="53"/>
      <c r="AH805" s="53"/>
      <c r="AI805" s="53"/>
      <c r="AJ805" s="53"/>
      <c r="AK805" s="53"/>
      <c r="AL805" s="53"/>
      <c r="AM805" s="53"/>
      <c r="AN805" s="53"/>
      <c r="AO805" s="53"/>
      <c r="AP805" s="53"/>
      <c r="AQ805" s="53"/>
      <c r="AR805" s="53"/>
      <c r="AS805" s="53"/>
      <c r="AT805" s="53"/>
      <c r="AU805" s="53"/>
      <c r="AV805" s="53"/>
      <c r="AW805" s="53"/>
      <c r="AX805" s="53"/>
      <c r="AY805" s="53"/>
      <c r="AZ805" s="53"/>
      <c r="BA805" s="53"/>
      <c r="BB805" s="53"/>
      <c r="BC805" s="53"/>
      <c r="BD805" s="53"/>
      <c r="BE805" s="53"/>
      <c r="BF805" s="53"/>
      <c r="BG805" s="53"/>
      <c r="BH805" s="53"/>
      <c r="BI805" s="53"/>
      <c r="BJ805" s="53"/>
      <c r="BK805" s="53"/>
      <c r="BL805" s="53"/>
      <c r="BM805" s="53"/>
      <c r="BN805" s="53"/>
      <c r="BO805" s="53"/>
      <c r="BP805" s="53"/>
      <c r="BQ805" s="53"/>
      <c r="BR805" s="53"/>
    </row>
    <row r="806" spans="4:70" x14ac:dyDescent="0.25">
      <c r="D806" s="57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  <c r="AF806" s="53"/>
      <c r="AG806" s="53"/>
      <c r="AH806" s="53"/>
      <c r="AI806" s="53"/>
      <c r="AJ806" s="53"/>
      <c r="AK806" s="53"/>
      <c r="AL806" s="53"/>
      <c r="AM806" s="53"/>
      <c r="AN806" s="53"/>
      <c r="AO806" s="53"/>
      <c r="AP806" s="53"/>
      <c r="AQ806" s="53"/>
      <c r="AR806" s="53"/>
      <c r="AS806" s="53"/>
      <c r="AT806" s="53"/>
      <c r="AU806" s="53"/>
      <c r="AV806" s="53"/>
      <c r="AW806" s="53"/>
      <c r="AX806" s="53"/>
      <c r="AY806" s="53"/>
      <c r="AZ806" s="53"/>
      <c r="BA806" s="53"/>
      <c r="BB806" s="53"/>
      <c r="BC806" s="53"/>
      <c r="BD806" s="53"/>
      <c r="BE806" s="53"/>
      <c r="BF806" s="53"/>
      <c r="BG806" s="53"/>
      <c r="BH806" s="53"/>
      <c r="BI806" s="53"/>
      <c r="BJ806" s="53"/>
      <c r="BK806" s="53"/>
      <c r="BL806" s="53"/>
      <c r="BM806" s="53"/>
      <c r="BN806" s="53"/>
      <c r="BO806" s="53"/>
      <c r="BP806" s="53"/>
      <c r="BQ806" s="53"/>
      <c r="BR806" s="53"/>
    </row>
    <row r="807" spans="4:70" x14ac:dyDescent="0.25">
      <c r="D807" s="57" t="s">
        <v>264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  <c r="AF807" s="53"/>
      <c r="AG807" s="53"/>
      <c r="AH807" s="53"/>
      <c r="AI807" s="53"/>
      <c r="AJ807" s="53"/>
      <c r="AK807" s="53"/>
      <c r="AL807" s="53"/>
      <c r="AM807" s="53"/>
      <c r="AN807" s="53"/>
      <c r="AO807" s="53"/>
      <c r="AP807" s="53"/>
      <c r="AQ807" s="53"/>
      <c r="AR807" s="53"/>
      <c r="AS807" s="53"/>
      <c r="AT807" s="53"/>
      <c r="AU807" s="53"/>
      <c r="AV807" s="53"/>
      <c r="AW807" s="53"/>
      <c r="AX807" s="53"/>
      <c r="AY807" s="53"/>
      <c r="AZ807" s="53"/>
      <c r="BA807" s="53"/>
      <c r="BB807" s="53"/>
      <c r="BC807" s="53"/>
      <c r="BD807" s="53"/>
      <c r="BE807" s="53"/>
      <c r="BF807" s="53"/>
      <c r="BG807" s="53"/>
      <c r="BH807" s="53"/>
      <c r="BI807" s="53"/>
      <c r="BJ807" s="53"/>
      <c r="BK807" s="53"/>
      <c r="BL807" s="53"/>
      <c r="BM807" s="53"/>
      <c r="BN807" s="53"/>
      <c r="BO807" s="53"/>
      <c r="BP807" s="53"/>
      <c r="BQ807" s="53"/>
      <c r="BR807" s="53"/>
    </row>
    <row r="808" spans="4:70" x14ac:dyDescent="0.25">
      <c r="D808" s="57" t="s">
        <v>263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  <c r="AF808" s="53"/>
      <c r="AG808" s="53"/>
      <c r="AH808" s="53"/>
      <c r="AI808" s="53"/>
      <c r="AJ808" s="53"/>
      <c r="AK808" s="53"/>
      <c r="AL808" s="53"/>
      <c r="AM808" s="53"/>
      <c r="AN808" s="53"/>
      <c r="AO808" s="53"/>
      <c r="AP808" s="53"/>
      <c r="AQ808" s="53"/>
      <c r="AR808" s="53"/>
      <c r="AS808" s="53"/>
      <c r="AT808" s="53"/>
      <c r="AU808" s="53"/>
      <c r="AV808" s="53"/>
      <c r="AW808" s="53"/>
      <c r="AX808" s="53"/>
      <c r="AY808" s="53"/>
      <c r="AZ808" s="53"/>
      <c r="BA808" s="53"/>
      <c r="BB808" s="53"/>
      <c r="BC808" s="53"/>
      <c r="BD808" s="53"/>
      <c r="BE808" s="53"/>
      <c r="BF808" s="53"/>
      <c r="BG808" s="53"/>
      <c r="BH808" s="53"/>
      <c r="BI808" s="53"/>
      <c r="BJ808" s="53"/>
      <c r="BK808" s="53"/>
      <c r="BL808" s="53"/>
      <c r="BM808" s="53"/>
      <c r="BN808" s="53"/>
      <c r="BO808" s="53"/>
      <c r="BP808" s="53"/>
      <c r="BQ808" s="53"/>
      <c r="BR808" s="53"/>
    </row>
    <row r="809" spans="4:70" x14ac:dyDescent="0.25">
      <c r="D809" s="57" t="s">
        <v>358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  <c r="AF809" s="53"/>
      <c r="AG809" s="53"/>
      <c r="AH809" s="53"/>
      <c r="AI809" s="53"/>
      <c r="AJ809" s="53"/>
      <c r="AK809" s="53"/>
      <c r="AL809" s="53"/>
      <c r="AM809" s="53"/>
      <c r="AN809" s="53"/>
      <c r="AO809" s="53"/>
      <c r="AP809" s="53"/>
      <c r="AQ809" s="53"/>
      <c r="AR809" s="53"/>
      <c r="AS809" s="53"/>
      <c r="AT809" s="53"/>
      <c r="AU809" s="53"/>
      <c r="AV809" s="53"/>
      <c r="AW809" s="53"/>
      <c r="AX809" s="53"/>
      <c r="AY809" s="53"/>
      <c r="AZ809" s="53"/>
      <c r="BA809" s="53"/>
      <c r="BB809" s="53"/>
      <c r="BC809" s="53"/>
      <c r="BD809" s="53"/>
      <c r="BE809" s="53"/>
      <c r="BF809" s="53"/>
      <c r="BG809" s="53"/>
      <c r="BH809" s="53"/>
      <c r="BI809" s="53"/>
      <c r="BJ809" s="53"/>
      <c r="BK809" s="53"/>
      <c r="BL809" s="53"/>
      <c r="BM809" s="53"/>
      <c r="BN809" s="53"/>
      <c r="BO809" s="53"/>
      <c r="BP809" s="53"/>
      <c r="BQ809" s="53"/>
      <c r="BR809" s="53"/>
    </row>
    <row r="811" spans="4:70" x14ac:dyDescent="0.25">
      <c r="D811" s="51" t="s">
        <v>2310</v>
      </c>
    </row>
    <row r="813" spans="4:70" x14ac:dyDescent="0.25">
      <c r="D813" s="47" t="s">
        <v>1982</v>
      </c>
    </row>
    <row r="862" spans="2:4" x14ac:dyDescent="0.25">
      <c r="B862" s="50">
        <v>0</v>
      </c>
      <c r="D862" s="51" t="s">
        <v>1979</v>
      </c>
    </row>
    <row r="863" spans="2:4" x14ac:dyDescent="0.25">
      <c r="D863" s="59" t="s">
        <v>306</v>
      </c>
    </row>
    <row r="865" spans="4:37" x14ac:dyDescent="0.25">
      <c r="D865" s="55" t="s">
        <v>557</v>
      </c>
    </row>
    <row r="866" spans="4:37" x14ac:dyDescent="0.25">
      <c r="D866" s="51" t="s">
        <v>547</v>
      </c>
      <c r="AK866" s="54" t="s">
        <v>574</v>
      </c>
    </row>
    <row r="867" spans="4:37" x14ac:dyDescent="0.25">
      <c r="E867" s="54" t="s">
        <v>548</v>
      </c>
    </row>
    <row r="868" spans="4:37" x14ac:dyDescent="0.25">
      <c r="D868" s="51" t="s">
        <v>558</v>
      </c>
      <c r="AK868" s="54" t="s">
        <v>650</v>
      </c>
    </row>
    <row r="869" spans="4:37" x14ac:dyDescent="0.25">
      <c r="E869" s="54" t="s">
        <v>559</v>
      </c>
    </row>
    <row r="870" spans="4:37" x14ac:dyDescent="0.25">
      <c r="D870" s="51" t="s">
        <v>643</v>
      </c>
      <c r="AK870" s="54" t="s">
        <v>952</v>
      </c>
    </row>
    <row r="871" spans="4:37" x14ac:dyDescent="0.25">
      <c r="E871" s="54" t="s">
        <v>951</v>
      </c>
    </row>
    <row r="872" spans="4:37" x14ac:dyDescent="0.25">
      <c r="D872" s="51" t="s">
        <v>946</v>
      </c>
      <c r="AK872" s="54" t="s">
        <v>1967</v>
      </c>
    </row>
    <row r="873" spans="4:37" x14ac:dyDescent="0.25">
      <c r="E873" s="54" t="s">
        <v>947</v>
      </c>
    </row>
    <row r="874" spans="4:37" x14ac:dyDescent="0.25">
      <c r="D874" s="51" t="s">
        <v>1959</v>
      </c>
      <c r="AK874" s="54" t="s">
        <v>2080</v>
      </c>
    </row>
    <row r="875" spans="4:37" x14ac:dyDescent="0.25">
      <c r="E875" s="54" t="s">
        <v>1960</v>
      </c>
    </row>
    <row r="877" spans="4:37" x14ac:dyDescent="0.25">
      <c r="D877" s="47" t="s">
        <v>36</v>
      </c>
    </row>
    <row r="878" spans="4:37" x14ac:dyDescent="0.25">
      <c r="D878" s="54" t="s">
        <v>2081</v>
      </c>
    </row>
    <row r="880" spans="4:37" x14ac:dyDescent="0.25">
      <c r="D880" s="47" t="s">
        <v>1954</v>
      </c>
    </row>
    <row r="904" spans="4:4" x14ac:dyDescent="0.25">
      <c r="D904" s="47" t="s">
        <v>348</v>
      </c>
    </row>
    <row r="905" spans="4:4" x14ac:dyDescent="0.25">
      <c r="D905" s="51" t="s">
        <v>1962</v>
      </c>
    </row>
    <row r="907" spans="4:4" x14ac:dyDescent="0.25">
      <c r="D907" s="47" t="s">
        <v>2103</v>
      </c>
    </row>
    <row r="929" spans="4:4" x14ac:dyDescent="0.25">
      <c r="D929" s="51" t="s">
        <v>2310</v>
      </c>
    </row>
    <row r="931" spans="4:4" s="285" customFormat="1" x14ac:dyDescent="0.25">
      <c r="D931" s="285" t="s">
        <v>2103</v>
      </c>
    </row>
    <row r="932" spans="4:4" s="285" customFormat="1" x14ac:dyDescent="0.25"/>
    <row r="933" spans="4:4" s="285" customFormat="1" x14ac:dyDescent="0.25"/>
    <row r="934" spans="4:4" s="285" customFormat="1" x14ac:dyDescent="0.25"/>
    <row r="935" spans="4:4" s="285" customFormat="1" x14ac:dyDescent="0.25"/>
    <row r="936" spans="4:4" s="285" customFormat="1" x14ac:dyDescent="0.25"/>
    <row r="937" spans="4:4" s="285" customFormat="1" x14ac:dyDescent="0.25"/>
    <row r="938" spans="4:4" s="285" customFormat="1" x14ac:dyDescent="0.25"/>
    <row r="939" spans="4:4" s="285" customFormat="1" x14ac:dyDescent="0.25"/>
    <row r="940" spans="4:4" s="285" customFormat="1" x14ac:dyDescent="0.25"/>
    <row r="941" spans="4:4" s="285" customFormat="1" x14ac:dyDescent="0.25"/>
    <row r="942" spans="4:4" s="285" customFormat="1" x14ac:dyDescent="0.25"/>
    <row r="943" spans="4:4" s="285" customFormat="1" x14ac:dyDescent="0.25"/>
    <row r="944" spans="4:4" s="285" customFormat="1" x14ac:dyDescent="0.25"/>
    <row r="945" s="285" customFormat="1" x14ac:dyDescent="0.25"/>
    <row r="946" s="285" customFormat="1" x14ac:dyDescent="0.25"/>
    <row r="947" s="285" customFormat="1" x14ac:dyDescent="0.25"/>
    <row r="948" s="285" customFormat="1" x14ac:dyDescent="0.25"/>
    <row r="949" s="285" customFormat="1" x14ac:dyDescent="0.25"/>
    <row r="950" s="285" customFormat="1" x14ac:dyDescent="0.25"/>
    <row r="951" s="285" customFormat="1" x14ac:dyDescent="0.25"/>
    <row r="952" s="285" customFormat="1" x14ac:dyDescent="0.25"/>
    <row r="953" s="285" customFormat="1" x14ac:dyDescent="0.25"/>
    <row r="954" s="285" customFormat="1" x14ac:dyDescent="0.25"/>
    <row r="969" spans="4:29" x14ac:dyDescent="0.25">
      <c r="D969" s="68" t="s">
        <v>2106</v>
      </c>
    </row>
    <row r="971" spans="4:29" x14ac:dyDescent="0.25">
      <c r="D971" s="68" t="s">
        <v>2163</v>
      </c>
      <c r="AC971" s="68" t="s">
        <v>2167</v>
      </c>
    </row>
    <row r="973" spans="4:29" x14ac:dyDescent="0.25">
      <c r="D973" s="56" t="s">
        <v>539</v>
      </c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  <c r="AC973" s="41" t="s">
        <v>2168</v>
      </c>
    </row>
    <row r="974" spans="4:29" x14ac:dyDescent="0.25">
      <c r="D974" s="56" t="s">
        <v>2164</v>
      </c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</row>
    <row r="975" spans="4:29" x14ac:dyDescent="0.25">
      <c r="D975" s="56" t="s">
        <v>2165</v>
      </c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  <c r="AC975" s="68" t="s">
        <v>2169</v>
      </c>
    </row>
    <row r="976" spans="4:29" x14ac:dyDescent="0.25">
      <c r="D976" s="56" t="s">
        <v>868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</row>
    <row r="977" spans="4:26" x14ac:dyDescent="0.25">
      <c r="D977" s="56" t="s">
        <v>2127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</row>
    <row r="978" spans="4:26" x14ac:dyDescent="0.25">
      <c r="D978" s="56" t="s">
        <v>2128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</row>
    <row r="979" spans="4:26" x14ac:dyDescent="0.25">
      <c r="D979" s="56" t="s">
        <v>2129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</row>
    <row r="980" spans="4:26" x14ac:dyDescent="0.25">
      <c r="D980" s="56" t="s">
        <v>2130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</row>
    <row r="981" spans="4:26" x14ac:dyDescent="0.25">
      <c r="D981" s="56" t="s">
        <v>2131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</row>
    <row r="982" spans="4:26" x14ac:dyDescent="0.25">
      <c r="D982" s="56" t="s">
        <v>2132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</row>
    <row r="983" spans="4:26" x14ac:dyDescent="0.25">
      <c r="D983" s="56" t="s">
        <v>2133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</row>
    <row r="984" spans="4:26" x14ac:dyDescent="0.25">
      <c r="D984" s="56" t="s">
        <v>2134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</row>
    <row r="985" spans="4:26" x14ac:dyDescent="0.25">
      <c r="D985" s="56" t="s">
        <v>2135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</row>
    <row r="986" spans="4:26" x14ac:dyDescent="0.25">
      <c r="D986" s="56" t="s">
        <v>2136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</row>
    <row r="987" spans="4:26" x14ac:dyDescent="0.25">
      <c r="D987" s="56" t="s">
        <v>2137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</row>
    <row r="988" spans="4:26" x14ac:dyDescent="0.25">
      <c r="D988" s="56" t="s">
        <v>2138</v>
      </c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</row>
    <row r="989" spans="4:26" x14ac:dyDescent="0.25">
      <c r="D989" s="56" t="s">
        <v>2139</v>
      </c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</row>
    <row r="990" spans="4:26" x14ac:dyDescent="0.25">
      <c r="D990" s="56" t="s">
        <v>2140</v>
      </c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</row>
    <row r="991" spans="4:26" x14ac:dyDescent="0.25">
      <c r="D991" s="56" t="s">
        <v>2141</v>
      </c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</row>
    <row r="992" spans="4:26" x14ac:dyDescent="0.25">
      <c r="D992" s="56" t="s">
        <v>2142</v>
      </c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</row>
    <row r="993" spans="4:30" x14ac:dyDescent="0.25">
      <c r="D993" s="56" t="s">
        <v>2143</v>
      </c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</row>
    <row r="994" spans="4:30" x14ac:dyDescent="0.25">
      <c r="D994" s="56" t="s">
        <v>278</v>
      </c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</row>
    <row r="995" spans="4:30" x14ac:dyDescent="0.25">
      <c r="D995" s="56" t="s">
        <v>981</v>
      </c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</row>
    <row r="996" spans="4:30" x14ac:dyDescent="0.25">
      <c r="D996" s="56" t="s">
        <v>2166</v>
      </c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</row>
    <row r="998" spans="4:30" x14ac:dyDescent="0.25">
      <c r="D998" s="68" t="s">
        <v>2170</v>
      </c>
    </row>
    <row r="1000" spans="4:30" x14ac:dyDescent="0.25">
      <c r="D1000" s="56" t="s">
        <v>380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  <c r="AA1000" s="52"/>
      <c r="AB1000" s="52"/>
      <c r="AC1000" s="52"/>
      <c r="AD1000" s="52"/>
    </row>
    <row r="1001" spans="4:30" x14ac:dyDescent="0.25">
      <c r="D1001" s="56"/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  <c r="Z1001" s="52"/>
      <c r="AA1001" s="52"/>
      <c r="AB1001" s="52"/>
      <c r="AC1001" s="52"/>
      <c r="AD1001" s="52"/>
    </row>
    <row r="1002" spans="4:30" x14ac:dyDescent="0.25">
      <c r="D1002" s="56" t="s">
        <v>37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  <c r="Z1002" s="52"/>
      <c r="AA1002" s="52"/>
      <c r="AB1002" s="52"/>
      <c r="AC1002" s="52"/>
      <c r="AD1002" s="52"/>
    </row>
    <row r="1003" spans="4:30" x14ac:dyDescent="0.25">
      <c r="D1003" s="56" t="s">
        <v>364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Y1003" s="52"/>
      <c r="Z1003" s="52"/>
      <c r="AA1003" s="52"/>
      <c r="AB1003" s="52"/>
      <c r="AC1003" s="52"/>
      <c r="AD1003" s="52"/>
    </row>
    <row r="1004" spans="4:30" x14ac:dyDescent="0.25">
      <c r="D1004" s="56" t="s">
        <v>2107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Y1004" s="52"/>
      <c r="Z1004" s="52"/>
      <c r="AA1004" s="52"/>
      <c r="AB1004" s="52"/>
      <c r="AC1004" s="52"/>
      <c r="AD1004" s="52"/>
    </row>
    <row r="1005" spans="4:30" x14ac:dyDescent="0.25">
      <c r="D1005" s="56" t="s">
        <v>2108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Y1005" s="52"/>
      <c r="Z1005" s="52"/>
      <c r="AA1005" s="52"/>
      <c r="AB1005" s="52"/>
      <c r="AC1005" s="52"/>
      <c r="AD1005" s="52"/>
    </row>
    <row r="1006" spans="4:30" x14ac:dyDescent="0.25">
      <c r="D1006" s="56" t="s">
        <v>2109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Y1006" s="52"/>
      <c r="Z1006" s="52"/>
      <c r="AA1006" s="52"/>
      <c r="AB1006" s="52"/>
      <c r="AC1006" s="52"/>
      <c r="AD1006" s="52"/>
    </row>
    <row r="1007" spans="4:30" x14ac:dyDescent="0.25">
      <c r="D1007" s="56" t="s">
        <v>2110</v>
      </c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Y1007" s="52"/>
      <c r="Z1007" s="52"/>
      <c r="AA1007" s="52"/>
      <c r="AB1007" s="52"/>
      <c r="AC1007" s="52"/>
      <c r="AD1007" s="52"/>
    </row>
    <row r="1008" spans="4:30" x14ac:dyDescent="0.25">
      <c r="D1008" s="56" t="s">
        <v>2111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Y1008" s="52"/>
      <c r="Z1008" s="52"/>
      <c r="AA1008" s="52"/>
      <c r="AB1008" s="52"/>
      <c r="AC1008" s="52"/>
      <c r="AD1008" s="52"/>
    </row>
    <row r="1009" spans="4:30" x14ac:dyDescent="0.25">
      <c r="D1009" s="56" t="s">
        <v>2112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Y1009" s="52"/>
      <c r="Z1009" s="52"/>
      <c r="AA1009" s="52"/>
      <c r="AB1009" s="52"/>
      <c r="AC1009" s="52"/>
      <c r="AD1009" s="52"/>
    </row>
    <row r="1010" spans="4:30" x14ac:dyDescent="0.25">
      <c r="D1010" s="56" t="s">
        <v>2113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Y1010" s="52"/>
      <c r="Z1010" s="52"/>
      <c r="AA1010" s="52"/>
      <c r="AB1010" s="52"/>
      <c r="AC1010" s="52"/>
      <c r="AD1010" s="52"/>
    </row>
    <row r="1011" spans="4:30" x14ac:dyDescent="0.25">
      <c r="D1011" s="56" t="s">
        <v>2114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  <c r="Y1011" s="52"/>
      <c r="Z1011" s="52"/>
      <c r="AA1011" s="52"/>
      <c r="AB1011" s="52"/>
      <c r="AC1011" s="52"/>
      <c r="AD1011" s="52"/>
    </row>
    <row r="1012" spans="4:30" x14ac:dyDescent="0.25">
      <c r="D1012" s="56" t="s">
        <v>2115</v>
      </c>
      <c r="E1012" s="52"/>
      <c r="F1012" s="52"/>
      <c r="G1012" s="52"/>
      <c r="H1012" s="52"/>
      <c r="I1012" s="52"/>
      <c r="J1012" s="52"/>
      <c r="K1012" s="52"/>
      <c r="L1012" s="52"/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W1012" s="52"/>
      <c r="X1012" s="52"/>
      <c r="Y1012" s="52"/>
      <c r="Z1012" s="52"/>
      <c r="AA1012" s="52"/>
      <c r="AB1012" s="52"/>
      <c r="AC1012" s="52"/>
      <c r="AD1012" s="52"/>
    </row>
    <row r="1013" spans="4:30" x14ac:dyDescent="0.25">
      <c r="D1013" s="56" t="s">
        <v>2116</v>
      </c>
      <c r="E1013" s="52"/>
      <c r="F1013" s="52"/>
      <c r="G1013" s="52"/>
      <c r="H1013" s="52"/>
      <c r="I1013" s="52"/>
      <c r="J1013" s="52"/>
      <c r="K1013" s="52"/>
      <c r="L1013" s="52"/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W1013" s="52"/>
      <c r="X1013" s="52"/>
      <c r="Y1013" s="52"/>
      <c r="Z1013" s="52"/>
      <c r="AA1013" s="52"/>
      <c r="AB1013" s="52"/>
      <c r="AC1013" s="52"/>
      <c r="AD1013" s="52"/>
    </row>
    <row r="1014" spans="4:30" x14ac:dyDescent="0.25">
      <c r="D1014" s="56" t="s">
        <v>2117</v>
      </c>
      <c r="E1014" s="52"/>
      <c r="F1014" s="52"/>
      <c r="G1014" s="52"/>
      <c r="H1014" s="52"/>
      <c r="I1014" s="52"/>
      <c r="J1014" s="52"/>
      <c r="K1014" s="52"/>
      <c r="L1014" s="52"/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W1014" s="52"/>
      <c r="X1014" s="52"/>
      <c r="Y1014" s="52"/>
      <c r="Z1014" s="52"/>
      <c r="AA1014" s="52"/>
      <c r="AB1014" s="52"/>
      <c r="AC1014" s="52"/>
      <c r="AD1014" s="52"/>
    </row>
    <row r="1015" spans="4:30" x14ac:dyDescent="0.25">
      <c r="D1015" s="56" t="s">
        <v>2118</v>
      </c>
      <c r="E1015" s="52"/>
      <c r="F1015" s="52"/>
      <c r="G1015" s="52"/>
      <c r="H1015" s="52"/>
      <c r="I1015" s="52"/>
      <c r="J1015" s="52"/>
      <c r="K1015" s="52"/>
      <c r="L1015" s="52"/>
      <c r="M1015" s="52"/>
      <c r="N1015" s="52"/>
      <c r="O1015" s="52"/>
      <c r="P1015" s="52"/>
      <c r="Q1015" s="52"/>
      <c r="R1015" s="52"/>
      <c r="S1015" s="52"/>
      <c r="T1015" s="52"/>
      <c r="U1015" s="52"/>
      <c r="V1015" s="52"/>
      <c r="W1015" s="52"/>
      <c r="X1015" s="52"/>
      <c r="Y1015" s="52"/>
      <c r="Z1015" s="52"/>
      <c r="AA1015" s="52"/>
      <c r="AB1015" s="52"/>
      <c r="AC1015" s="52"/>
      <c r="AD1015" s="52"/>
    </row>
    <row r="1016" spans="4:30" x14ac:dyDescent="0.25">
      <c r="D1016" s="56" t="s">
        <v>2119</v>
      </c>
      <c r="E1016" s="52"/>
      <c r="F1016" s="52"/>
      <c r="G1016" s="52"/>
      <c r="H1016" s="52"/>
      <c r="I1016" s="52"/>
      <c r="J1016" s="52"/>
      <c r="K1016" s="52"/>
      <c r="L1016" s="52"/>
      <c r="M1016" s="52"/>
      <c r="N1016" s="52"/>
      <c r="O1016" s="52"/>
      <c r="P1016" s="52"/>
      <c r="Q1016" s="52"/>
      <c r="R1016" s="52"/>
      <c r="S1016" s="52"/>
      <c r="T1016" s="52"/>
      <c r="U1016" s="52"/>
      <c r="V1016" s="52"/>
      <c r="W1016" s="52"/>
      <c r="X1016" s="52"/>
      <c r="Y1016" s="52"/>
      <c r="Z1016" s="52"/>
      <c r="AA1016" s="52"/>
      <c r="AB1016" s="52"/>
      <c r="AC1016" s="52"/>
      <c r="AD1016" s="52"/>
    </row>
    <row r="1017" spans="4:30" x14ac:dyDescent="0.25">
      <c r="D1017" s="56" t="s">
        <v>2120</v>
      </c>
      <c r="E1017" s="52"/>
      <c r="F1017" s="52"/>
      <c r="G1017" s="52"/>
      <c r="H1017" s="52"/>
      <c r="I1017" s="52"/>
      <c r="J1017" s="52"/>
      <c r="K1017" s="52"/>
      <c r="L1017" s="52"/>
      <c r="M1017" s="52"/>
      <c r="N1017" s="52"/>
      <c r="O1017" s="52"/>
      <c r="P1017" s="52"/>
      <c r="Q1017" s="52"/>
      <c r="R1017" s="52"/>
      <c r="S1017" s="52"/>
      <c r="T1017" s="52"/>
      <c r="U1017" s="52"/>
      <c r="V1017" s="52"/>
      <c r="W1017" s="52"/>
      <c r="X1017" s="52"/>
      <c r="Y1017" s="52"/>
      <c r="Z1017" s="52"/>
      <c r="AA1017" s="52"/>
      <c r="AB1017" s="52"/>
      <c r="AC1017" s="52"/>
      <c r="AD1017" s="52"/>
    </row>
    <row r="1018" spans="4:30" x14ac:dyDescent="0.25">
      <c r="D1018" s="56" t="s">
        <v>2121</v>
      </c>
      <c r="E1018" s="52"/>
      <c r="F1018" s="52"/>
      <c r="G1018" s="52"/>
      <c r="H1018" s="52"/>
      <c r="I1018" s="52"/>
      <c r="J1018" s="52"/>
      <c r="K1018" s="52"/>
      <c r="L1018" s="52"/>
      <c r="M1018" s="52"/>
      <c r="N1018" s="52"/>
      <c r="O1018" s="52"/>
      <c r="P1018" s="52"/>
      <c r="Q1018" s="52"/>
      <c r="R1018" s="52"/>
      <c r="S1018" s="52"/>
      <c r="T1018" s="52"/>
      <c r="U1018" s="52"/>
      <c r="V1018" s="52"/>
      <c r="W1018" s="52"/>
      <c r="X1018" s="52"/>
      <c r="Y1018" s="52"/>
      <c r="Z1018" s="52"/>
      <c r="AA1018" s="52"/>
      <c r="AB1018" s="52"/>
      <c r="AC1018" s="52"/>
      <c r="AD1018" s="52"/>
    </row>
    <row r="1019" spans="4:30" x14ac:dyDescent="0.25">
      <c r="D1019" s="56" t="s">
        <v>2122</v>
      </c>
      <c r="E1019" s="52"/>
      <c r="F1019" s="52"/>
      <c r="G1019" s="52"/>
      <c r="H1019" s="52"/>
      <c r="I1019" s="52"/>
      <c r="J1019" s="52"/>
      <c r="K1019" s="52"/>
      <c r="L1019" s="52"/>
      <c r="M1019" s="52"/>
      <c r="N1019" s="52"/>
      <c r="O1019" s="52"/>
      <c r="P1019" s="52"/>
      <c r="Q1019" s="52"/>
      <c r="R1019" s="52"/>
      <c r="S1019" s="52"/>
      <c r="T1019" s="52"/>
      <c r="U1019" s="52"/>
      <c r="V1019" s="52"/>
      <c r="W1019" s="52"/>
      <c r="X1019" s="52"/>
      <c r="Y1019" s="52"/>
      <c r="Z1019" s="52"/>
      <c r="AA1019" s="52"/>
      <c r="AB1019" s="52"/>
      <c r="AC1019" s="52"/>
      <c r="AD1019" s="52"/>
    </row>
    <row r="1020" spans="4:30" x14ac:dyDescent="0.25">
      <c r="D1020" s="56" t="s">
        <v>2123</v>
      </c>
      <c r="E1020" s="52"/>
      <c r="F1020" s="52"/>
      <c r="G1020" s="52"/>
      <c r="H1020" s="52"/>
      <c r="I1020" s="52"/>
      <c r="J1020" s="52"/>
      <c r="K1020" s="52"/>
      <c r="L1020" s="52"/>
      <c r="M1020" s="52"/>
      <c r="N1020" s="52"/>
      <c r="O1020" s="52"/>
      <c r="P1020" s="52"/>
      <c r="Q1020" s="52"/>
      <c r="R1020" s="52"/>
      <c r="S1020" s="52"/>
      <c r="T1020" s="52"/>
      <c r="U1020" s="52"/>
      <c r="V1020" s="52"/>
      <c r="W1020" s="52"/>
      <c r="X1020" s="52"/>
      <c r="Y1020" s="52"/>
      <c r="Z1020" s="52"/>
      <c r="AA1020" s="52"/>
      <c r="AB1020" s="52"/>
      <c r="AC1020" s="52"/>
      <c r="AD1020" s="52"/>
    </row>
    <row r="1021" spans="4:30" x14ac:dyDescent="0.25">
      <c r="D1021" s="56" t="s">
        <v>2124</v>
      </c>
      <c r="E1021" s="52"/>
      <c r="F1021" s="52"/>
      <c r="G1021" s="52"/>
      <c r="H1021" s="52"/>
      <c r="I1021" s="52"/>
      <c r="J1021" s="52"/>
      <c r="K1021" s="52"/>
      <c r="L1021" s="52"/>
      <c r="M1021" s="52"/>
      <c r="N1021" s="52"/>
      <c r="O1021" s="52"/>
      <c r="P1021" s="52"/>
      <c r="Q1021" s="52"/>
      <c r="R1021" s="52"/>
      <c r="S1021" s="52"/>
      <c r="T1021" s="52"/>
      <c r="U1021" s="52"/>
      <c r="V1021" s="52"/>
      <c r="W1021" s="52"/>
      <c r="X1021" s="52"/>
      <c r="Y1021" s="52"/>
      <c r="Z1021" s="52"/>
      <c r="AA1021" s="52"/>
      <c r="AB1021" s="52"/>
      <c r="AC1021" s="52"/>
      <c r="AD1021" s="52"/>
    </row>
    <row r="1022" spans="4:30" x14ac:dyDescent="0.25">
      <c r="D1022" s="56" t="s">
        <v>2125</v>
      </c>
      <c r="E1022" s="52"/>
      <c r="F1022" s="52"/>
      <c r="G1022" s="52"/>
      <c r="H1022" s="52"/>
      <c r="I1022" s="52"/>
      <c r="J1022" s="52"/>
      <c r="K1022" s="52"/>
      <c r="L1022" s="52"/>
      <c r="M1022" s="52"/>
      <c r="N1022" s="52"/>
      <c r="O1022" s="52"/>
      <c r="P1022" s="52"/>
      <c r="Q1022" s="52"/>
      <c r="R1022" s="52"/>
      <c r="S1022" s="52"/>
      <c r="T1022" s="52"/>
      <c r="U1022" s="52"/>
      <c r="V1022" s="52"/>
      <c r="W1022" s="52"/>
      <c r="X1022" s="52"/>
      <c r="Y1022" s="52"/>
      <c r="Z1022" s="52"/>
      <c r="AA1022" s="52"/>
      <c r="AB1022" s="52"/>
      <c r="AC1022" s="52"/>
      <c r="AD1022" s="52"/>
    </row>
    <row r="1023" spans="4:30" x14ac:dyDescent="0.25">
      <c r="D1023" s="56" t="s">
        <v>2126</v>
      </c>
      <c r="E1023" s="52"/>
      <c r="F1023" s="52"/>
      <c r="G1023" s="52"/>
      <c r="H1023" s="52"/>
      <c r="I1023" s="52"/>
      <c r="J1023" s="52"/>
      <c r="K1023" s="52"/>
      <c r="L1023" s="52"/>
      <c r="M1023" s="52"/>
      <c r="N1023" s="52"/>
      <c r="O1023" s="52"/>
      <c r="P1023" s="52"/>
      <c r="Q1023" s="52"/>
      <c r="R1023" s="52"/>
      <c r="S1023" s="52"/>
      <c r="T1023" s="52"/>
      <c r="U1023" s="52"/>
      <c r="V1023" s="52"/>
      <c r="W1023" s="52"/>
      <c r="X1023" s="52"/>
      <c r="Y1023" s="52"/>
      <c r="Z1023" s="52"/>
      <c r="AA1023" s="52"/>
      <c r="AB1023" s="52"/>
      <c r="AC1023" s="52"/>
      <c r="AD1023" s="52"/>
    </row>
    <row r="1024" spans="4:30" x14ac:dyDescent="0.25">
      <c r="D1024" s="56" t="s">
        <v>2171</v>
      </c>
      <c r="E1024" s="52"/>
      <c r="F1024" s="52"/>
      <c r="G1024" s="52"/>
      <c r="H1024" s="52"/>
      <c r="I1024" s="52"/>
      <c r="J1024" s="52"/>
      <c r="K1024" s="52"/>
      <c r="L1024" s="52"/>
      <c r="M1024" s="52"/>
      <c r="N1024" s="52"/>
      <c r="O1024" s="52"/>
      <c r="P1024" s="52"/>
      <c r="Q1024" s="52"/>
      <c r="R1024" s="52"/>
      <c r="S1024" s="52"/>
      <c r="T1024" s="52"/>
      <c r="U1024" s="52"/>
      <c r="V1024" s="52"/>
      <c r="W1024" s="52"/>
      <c r="X1024" s="52"/>
      <c r="Y1024" s="52"/>
      <c r="Z1024" s="52"/>
      <c r="AA1024" s="52"/>
      <c r="AB1024" s="52"/>
      <c r="AC1024" s="52"/>
      <c r="AD1024" s="52"/>
    </row>
    <row r="1025" spans="4:30" x14ac:dyDescent="0.25">
      <c r="D1025" s="56" t="s">
        <v>2172</v>
      </c>
      <c r="E1025" s="52"/>
      <c r="F1025" s="52"/>
      <c r="G1025" s="52"/>
      <c r="H1025" s="52"/>
      <c r="I1025" s="52"/>
      <c r="J1025" s="52"/>
      <c r="K1025" s="52"/>
      <c r="L1025" s="52"/>
      <c r="M1025" s="52"/>
      <c r="N1025" s="52"/>
      <c r="O1025" s="52"/>
      <c r="P1025" s="52"/>
      <c r="Q1025" s="52"/>
      <c r="R1025" s="52"/>
      <c r="S1025" s="52"/>
      <c r="T1025" s="52"/>
      <c r="U1025" s="52"/>
      <c r="V1025" s="52"/>
      <c r="W1025" s="52"/>
      <c r="X1025" s="52"/>
      <c r="Y1025" s="52"/>
      <c r="Z1025" s="52"/>
      <c r="AA1025" s="52"/>
      <c r="AB1025" s="52"/>
      <c r="AC1025" s="52"/>
      <c r="AD1025" s="52"/>
    </row>
    <row r="1026" spans="4:30" x14ac:dyDescent="0.25">
      <c r="D1026" s="56" t="s">
        <v>2173</v>
      </c>
      <c r="E1026" s="52"/>
      <c r="F1026" s="52"/>
      <c r="G1026" s="52"/>
      <c r="H1026" s="52"/>
      <c r="I1026" s="52"/>
      <c r="J1026" s="52"/>
      <c r="K1026" s="52"/>
      <c r="L1026" s="52"/>
      <c r="M1026" s="52"/>
      <c r="N1026" s="52"/>
      <c r="O1026" s="52"/>
      <c r="P1026" s="52"/>
      <c r="Q1026" s="52"/>
      <c r="R1026" s="52"/>
      <c r="S1026" s="52"/>
      <c r="T1026" s="52"/>
      <c r="U1026" s="52"/>
      <c r="V1026" s="52"/>
      <c r="W1026" s="52"/>
      <c r="X1026" s="52"/>
      <c r="Y1026" s="52"/>
      <c r="Z1026" s="52"/>
      <c r="AA1026" s="52"/>
      <c r="AB1026" s="52"/>
      <c r="AC1026" s="52"/>
      <c r="AD1026" s="52"/>
    </row>
    <row r="1027" spans="4:30" x14ac:dyDescent="0.25">
      <c r="D1027" s="56" t="s">
        <v>2174</v>
      </c>
      <c r="E1027" s="52"/>
      <c r="F1027" s="52"/>
      <c r="G1027" s="52"/>
      <c r="H1027" s="52"/>
      <c r="I1027" s="52"/>
      <c r="J1027" s="52"/>
      <c r="K1027" s="52"/>
      <c r="L1027" s="52"/>
      <c r="M1027" s="52"/>
      <c r="N1027" s="52"/>
      <c r="O1027" s="52"/>
      <c r="P1027" s="52"/>
      <c r="Q1027" s="52"/>
      <c r="R1027" s="52"/>
      <c r="S1027" s="52"/>
      <c r="T1027" s="52"/>
      <c r="U1027" s="52"/>
      <c r="V1027" s="52"/>
      <c r="W1027" s="52"/>
      <c r="X1027" s="52"/>
      <c r="Y1027" s="52"/>
      <c r="Z1027" s="52"/>
      <c r="AA1027" s="52"/>
      <c r="AB1027" s="52"/>
      <c r="AC1027" s="52"/>
      <c r="AD1027" s="52"/>
    </row>
    <row r="1028" spans="4:30" x14ac:dyDescent="0.25">
      <c r="D1028" s="56" t="s">
        <v>2175</v>
      </c>
      <c r="E1028" s="52"/>
      <c r="F1028" s="52"/>
      <c r="G1028" s="52"/>
      <c r="H1028" s="52"/>
      <c r="I1028" s="52"/>
      <c r="J1028" s="52"/>
      <c r="K1028" s="52"/>
      <c r="L1028" s="52"/>
      <c r="M1028" s="52"/>
      <c r="N1028" s="52"/>
      <c r="O1028" s="52"/>
      <c r="P1028" s="52"/>
      <c r="Q1028" s="52"/>
      <c r="R1028" s="52"/>
      <c r="S1028" s="52"/>
      <c r="T1028" s="52"/>
      <c r="U1028" s="52"/>
      <c r="V1028" s="52"/>
      <c r="W1028" s="52"/>
      <c r="X1028" s="52"/>
      <c r="Y1028" s="52"/>
      <c r="Z1028" s="52"/>
      <c r="AA1028" s="52"/>
      <c r="AB1028" s="52"/>
      <c r="AC1028" s="52"/>
      <c r="AD1028" s="52"/>
    </row>
    <row r="1029" spans="4:30" x14ac:dyDescent="0.25">
      <c r="D1029" s="56" t="s">
        <v>2176</v>
      </c>
      <c r="E1029" s="52"/>
      <c r="F1029" s="52"/>
      <c r="G1029" s="52"/>
      <c r="H1029" s="52"/>
      <c r="I1029" s="52"/>
      <c r="J1029" s="52"/>
      <c r="K1029" s="52"/>
      <c r="L1029" s="52"/>
      <c r="M1029" s="52"/>
      <c r="N1029" s="52"/>
      <c r="O1029" s="52"/>
      <c r="P1029" s="52"/>
      <c r="Q1029" s="52"/>
      <c r="R1029" s="52"/>
      <c r="S1029" s="52"/>
      <c r="T1029" s="52"/>
      <c r="U1029" s="52"/>
      <c r="V1029" s="52"/>
      <c r="W1029" s="52"/>
      <c r="X1029" s="52"/>
      <c r="Y1029" s="52"/>
      <c r="Z1029" s="52"/>
      <c r="AA1029" s="52"/>
      <c r="AB1029" s="52"/>
      <c r="AC1029" s="52"/>
      <c r="AD1029" s="52"/>
    </row>
    <row r="1030" spans="4:30" x14ac:dyDescent="0.25">
      <c r="D1030" s="56" t="s">
        <v>2177</v>
      </c>
      <c r="E1030" s="52"/>
      <c r="F1030" s="52"/>
      <c r="G1030" s="52"/>
      <c r="H1030" s="52"/>
      <c r="I1030" s="52"/>
      <c r="J1030" s="52"/>
      <c r="K1030" s="52"/>
      <c r="L1030" s="52"/>
      <c r="M1030" s="52"/>
      <c r="N1030" s="52"/>
      <c r="O1030" s="52"/>
      <c r="P1030" s="52"/>
      <c r="Q1030" s="52"/>
      <c r="R1030" s="52"/>
      <c r="S1030" s="52"/>
      <c r="T1030" s="52"/>
      <c r="U1030" s="52"/>
      <c r="V1030" s="52"/>
      <c r="W1030" s="52"/>
      <c r="X1030" s="52"/>
      <c r="Y1030" s="52"/>
      <c r="Z1030" s="52"/>
      <c r="AA1030" s="52"/>
      <c r="AB1030" s="52"/>
      <c r="AC1030" s="52"/>
      <c r="AD1030" s="52"/>
    </row>
    <row r="1031" spans="4:30" x14ac:dyDescent="0.25">
      <c r="D1031" s="56" t="s">
        <v>2178</v>
      </c>
      <c r="E1031" s="52"/>
      <c r="F1031" s="52"/>
      <c r="G1031" s="52"/>
      <c r="H1031" s="52"/>
      <c r="I1031" s="52"/>
      <c r="J1031" s="52"/>
      <c r="K1031" s="52"/>
      <c r="L1031" s="52"/>
      <c r="M1031" s="52"/>
      <c r="N1031" s="52"/>
      <c r="O1031" s="52"/>
      <c r="P1031" s="52"/>
      <c r="Q1031" s="52"/>
      <c r="R1031" s="52"/>
      <c r="S1031" s="52"/>
      <c r="T1031" s="52"/>
      <c r="U1031" s="52"/>
      <c r="V1031" s="52"/>
      <c r="W1031" s="52"/>
      <c r="X1031" s="52"/>
      <c r="Y1031" s="52"/>
      <c r="Z1031" s="52"/>
      <c r="AA1031" s="52"/>
      <c r="AB1031" s="52"/>
      <c r="AC1031" s="52"/>
      <c r="AD1031" s="52"/>
    </row>
    <row r="1032" spans="4:30" x14ac:dyDescent="0.25">
      <c r="D1032" s="56" t="s">
        <v>2179</v>
      </c>
      <c r="E1032" s="52"/>
      <c r="F1032" s="52"/>
      <c r="G1032" s="52"/>
      <c r="H1032" s="52"/>
      <c r="I1032" s="52"/>
      <c r="J1032" s="52"/>
      <c r="K1032" s="52"/>
      <c r="L1032" s="52"/>
      <c r="M1032" s="52"/>
      <c r="N1032" s="52"/>
      <c r="O1032" s="52"/>
      <c r="P1032" s="52"/>
      <c r="Q1032" s="52"/>
      <c r="R1032" s="52"/>
      <c r="S1032" s="52"/>
      <c r="T1032" s="52"/>
      <c r="U1032" s="52"/>
      <c r="V1032" s="52"/>
      <c r="W1032" s="52"/>
      <c r="X1032" s="52"/>
      <c r="Y1032" s="52"/>
      <c r="Z1032" s="52"/>
      <c r="AA1032" s="52"/>
      <c r="AB1032" s="52"/>
      <c r="AC1032" s="52"/>
      <c r="AD1032" s="52"/>
    </row>
    <row r="1033" spans="4:30" x14ac:dyDescent="0.25">
      <c r="D1033" s="56" t="s">
        <v>2180</v>
      </c>
      <c r="E1033" s="52"/>
      <c r="F1033" s="52"/>
      <c r="G1033" s="52"/>
      <c r="H1033" s="52"/>
      <c r="I1033" s="52"/>
      <c r="J1033" s="52"/>
      <c r="K1033" s="52"/>
      <c r="L1033" s="52"/>
      <c r="M1033" s="52"/>
      <c r="N1033" s="52"/>
      <c r="O1033" s="52"/>
      <c r="P1033" s="52"/>
      <c r="Q1033" s="52"/>
      <c r="R1033" s="52"/>
      <c r="S1033" s="52"/>
      <c r="T1033" s="52"/>
      <c r="U1033" s="52"/>
      <c r="V1033" s="52"/>
      <c r="W1033" s="52"/>
      <c r="X1033" s="52"/>
      <c r="Y1033" s="52"/>
      <c r="Z1033" s="52"/>
      <c r="AA1033" s="52"/>
      <c r="AB1033" s="52"/>
      <c r="AC1033" s="52"/>
      <c r="AD1033" s="52"/>
    </row>
    <row r="1034" spans="4:30" x14ac:dyDescent="0.25">
      <c r="D1034" s="56" t="s">
        <v>2181</v>
      </c>
      <c r="E1034" s="52"/>
      <c r="F1034" s="52"/>
      <c r="G1034" s="52"/>
      <c r="H1034" s="52"/>
      <c r="I1034" s="52"/>
      <c r="J1034" s="52"/>
      <c r="K1034" s="52"/>
      <c r="L1034" s="52"/>
      <c r="M1034" s="52"/>
      <c r="N1034" s="52"/>
      <c r="O1034" s="52"/>
      <c r="P1034" s="52"/>
      <c r="Q1034" s="52"/>
      <c r="R1034" s="52"/>
      <c r="S1034" s="52"/>
      <c r="T1034" s="52"/>
      <c r="U1034" s="52"/>
      <c r="V1034" s="52"/>
      <c r="W1034" s="52"/>
      <c r="X1034" s="52"/>
      <c r="Y1034" s="52"/>
      <c r="Z1034" s="52"/>
      <c r="AA1034" s="52"/>
      <c r="AB1034" s="52"/>
      <c r="AC1034" s="52"/>
      <c r="AD1034" s="52"/>
    </row>
    <row r="1035" spans="4:30" x14ac:dyDescent="0.25">
      <c r="D1035" s="56" t="s">
        <v>2182</v>
      </c>
      <c r="E1035" s="52"/>
      <c r="F1035" s="52"/>
      <c r="G1035" s="52"/>
      <c r="H1035" s="52"/>
      <c r="I1035" s="52"/>
      <c r="J1035" s="52"/>
      <c r="K1035" s="52"/>
      <c r="L1035" s="52"/>
      <c r="M1035" s="52"/>
      <c r="N1035" s="52"/>
      <c r="O1035" s="52"/>
      <c r="P1035" s="52"/>
      <c r="Q1035" s="52"/>
      <c r="R1035" s="52"/>
      <c r="S1035" s="52"/>
      <c r="T1035" s="52"/>
      <c r="U1035" s="52"/>
      <c r="V1035" s="52"/>
      <c r="W1035" s="52"/>
      <c r="X1035" s="52"/>
      <c r="Y1035" s="52"/>
      <c r="Z1035" s="52"/>
      <c r="AA1035" s="52"/>
      <c r="AB1035" s="52"/>
      <c r="AC1035" s="52"/>
      <c r="AD1035" s="52"/>
    </row>
    <row r="1036" spans="4:30" x14ac:dyDescent="0.25">
      <c r="D1036" s="56" t="s">
        <v>2183</v>
      </c>
      <c r="E1036" s="52"/>
      <c r="F1036" s="52"/>
      <c r="G1036" s="52"/>
      <c r="H1036" s="52"/>
      <c r="I1036" s="52"/>
      <c r="J1036" s="52"/>
      <c r="K1036" s="52"/>
      <c r="L1036" s="52"/>
      <c r="M1036" s="52"/>
      <c r="N1036" s="52"/>
      <c r="O1036" s="52"/>
      <c r="P1036" s="52"/>
      <c r="Q1036" s="52"/>
      <c r="R1036" s="52"/>
      <c r="S1036" s="52"/>
      <c r="T1036" s="52"/>
      <c r="U1036" s="52"/>
      <c r="V1036" s="52"/>
      <c r="W1036" s="52"/>
      <c r="X1036" s="52"/>
      <c r="Y1036" s="52"/>
      <c r="Z1036" s="52"/>
      <c r="AA1036" s="52"/>
      <c r="AB1036" s="52"/>
      <c r="AC1036" s="52"/>
      <c r="AD1036" s="52"/>
    </row>
    <row r="1037" spans="4:30" x14ac:dyDescent="0.25">
      <c r="D1037" s="56" t="s">
        <v>2184</v>
      </c>
      <c r="E1037" s="52"/>
      <c r="F1037" s="52"/>
      <c r="G1037" s="52"/>
      <c r="H1037" s="52"/>
      <c r="I1037" s="52"/>
      <c r="J1037" s="52"/>
      <c r="K1037" s="52"/>
      <c r="L1037" s="52"/>
      <c r="M1037" s="52"/>
      <c r="N1037" s="52"/>
      <c r="O1037" s="52"/>
      <c r="P1037" s="52"/>
      <c r="Q1037" s="52"/>
      <c r="R1037" s="52"/>
      <c r="S1037" s="52"/>
      <c r="T1037" s="52"/>
      <c r="U1037" s="52"/>
      <c r="V1037" s="52"/>
      <c r="W1037" s="52"/>
      <c r="X1037" s="52"/>
      <c r="Y1037" s="52"/>
      <c r="Z1037" s="52"/>
      <c r="AA1037" s="52"/>
      <c r="AB1037" s="52"/>
      <c r="AC1037" s="52"/>
      <c r="AD1037" s="52"/>
    </row>
    <row r="1038" spans="4:30" x14ac:dyDescent="0.25">
      <c r="D1038" s="56" t="s">
        <v>2185</v>
      </c>
      <c r="E1038" s="52"/>
      <c r="F1038" s="52"/>
      <c r="G1038" s="52"/>
      <c r="H1038" s="52"/>
      <c r="I1038" s="52"/>
      <c r="J1038" s="52"/>
      <c r="K1038" s="52"/>
      <c r="L1038" s="52"/>
      <c r="M1038" s="52"/>
      <c r="N1038" s="52"/>
      <c r="O1038" s="52"/>
      <c r="P1038" s="52"/>
      <c r="Q1038" s="52"/>
      <c r="R1038" s="52"/>
      <c r="S1038" s="52"/>
      <c r="T1038" s="52"/>
      <c r="U1038" s="52"/>
      <c r="V1038" s="52"/>
      <c r="W1038" s="52"/>
      <c r="X1038" s="52"/>
      <c r="Y1038" s="52"/>
      <c r="Z1038" s="52"/>
      <c r="AA1038" s="52"/>
      <c r="AB1038" s="52"/>
      <c r="AC1038" s="52"/>
      <c r="AD1038" s="52"/>
    </row>
    <row r="1039" spans="4:30" x14ac:dyDescent="0.25">
      <c r="D1039" s="56" t="s">
        <v>2186</v>
      </c>
      <c r="E1039" s="52"/>
      <c r="F1039" s="52"/>
      <c r="G1039" s="52"/>
      <c r="H1039" s="52"/>
      <c r="I1039" s="52"/>
      <c r="J1039" s="52"/>
      <c r="K1039" s="52"/>
      <c r="L1039" s="52"/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W1039" s="52"/>
      <c r="X1039" s="52"/>
      <c r="Y1039" s="52"/>
      <c r="Z1039" s="52"/>
      <c r="AA1039" s="52"/>
      <c r="AB1039" s="52"/>
      <c r="AC1039" s="52"/>
      <c r="AD1039" s="52"/>
    </row>
    <row r="1040" spans="4:30" x14ac:dyDescent="0.25">
      <c r="D1040" s="56" t="s">
        <v>2187</v>
      </c>
      <c r="E1040" s="52"/>
      <c r="F1040" s="52"/>
      <c r="G1040" s="52"/>
      <c r="H1040" s="52"/>
      <c r="I1040" s="52"/>
      <c r="J1040" s="52"/>
      <c r="K1040" s="52"/>
      <c r="L1040" s="52"/>
      <c r="M1040" s="52"/>
      <c r="N1040" s="52"/>
      <c r="O1040" s="52"/>
      <c r="P1040" s="52"/>
      <c r="Q1040" s="52"/>
      <c r="R1040" s="52"/>
      <c r="S1040" s="52"/>
      <c r="T1040" s="52"/>
      <c r="U1040" s="52"/>
      <c r="V1040" s="52"/>
      <c r="W1040" s="52"/>
      <c r="X1040" s="52"/>
      <c r="Y1040" s="52"/>
      <c r="Z1040" s="52"/>
      <c r="AA1040" s="52"/>
      <c r="AB1040" s="52"/>
      <c r="AC1040" s="52"/>
      <c r="AD1040" s="52"/>
    </row>
    <row r="1041" spans="4:30" x14ac:dyDescent="0.25">
      <c r="D1041" s="56" t="s">
        <v>890</v>
      </c>
      <c r="E1041" s="52"/>
      <c r="F1041" s="52"/>
      <c r="G1041" s="52"/>
      <c r="H1041" s="52"/>
      <c r="I1041" s="52"/>
      <c r="J1041" s="52"/>
      <c r="K1041" s="52"/>
      <c r="L1041" s="52"/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W1041" s="52"/>
      <c r="X1041" s="52"/>
      <c r="Y1041" s="52"/>
      <c r="Z1041" s="52"/>
      <c r="AA1041" s="52"/>
      <c r="AB1041" s="52"/>
      <c r="AC1041" s="52"/>
      <c r="AD1041" s="52"/>
    </row>
    <row r="1042" spans="4:30" x14ac:dyDescent="0.25">
      <c r="D1042" s="56" t="s">
        <v>351</v>
      </c>
      <c r="E1042" s="52"/>
      <c r="F1042" s="52"/>
      <c r="G1042" s="52"/>
      <c r="H1042" s="52"/>
      <c r="I1042" s="52"/>
      <c r="J1042" s="52"/>
      <c r="K1042" s="52"/>
      <c r="L1042" s="52"/>
      <c r="M1042" s="52"/>
      <c r="N1042" s="52"/>
      <c r="O1042" s="52"/>
      <c r="P1042" s="52"/>
      <c r="Q1042" s="52"/>
      <c r="R1042" s="52"/>
      <c r="S1042" s="52"/>
      <c r="T1042" s="52"/>
      <c r="U1042" s="52"/>
      <c r="V1042" s="52"/>
      <c r="W1042" s="52"/>
      <c r="X1042" s="52"/>
      <c r="Y1042" s="52"/>
      <c r="Z1042" s="52"/>
      <c r="AA1042" s="52"/>
      <c r="AB1042" s="52"/>
      <c r="AC1042" s="52"/>
      <c r="AD1042" s="52"/>
    </row>
    <row r="1043" spans="4:30" x14ac:dyDescent="0.25">
      <c r="D1043" s="56"/>
      <c r="E1043" s="52"/>
      <c r="F1043" s="52"/>
      <c r="G1043" s="52"/>
      <c r="H1043" s="52"/>
      <c r="I1043" s="52"/>
      <c r="J1043" s="52"/>
      <c r="K1043" s="52"/>
      <c r="L1043" s="52"/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W1043" s="52"/>
      <c r="X1043" s="52"/>
      <c r="Y1043" s="52"/>
      <c r="Z1043" s="52"/>
      <c r="AA1043" s="52"/>
      <c r="AB1043" s="52"/>
      <c r="AC1043" s="52"/>
      <c r="AD1043" s="52"/>
    </row>
    <row r="1044" spans="4:30" x14ac:dyDescent="0.25">
      <c r="D1044" s="56" t="s">
        <v>463</v>
      </c>
      <c r="E1044" s="52"/>
      <c r="F1044" s="52"/>
      <c r="G1044" s="52"/>
      <c r="H1044" s="52"/>
      <c r="I1044" s="52"/>
      <c r="J1044" s="52"/>
      <c r="K1044" s="52"/>
      <c r="L1044" s="52"/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W1044" s="52"/>
      <c r="X1044" s="52"/>
      <c r="Y1044" s="52"/>
      <c r="Z1044" s="52"/>
      <c r="AA1044" s="52"/>
      <c r="AB1044" s="52"/>
      <c r="AC1044" s="52"/>
      <c r="AD1044" s="52"/>
    </row>
    <row r="1045" spans="4:30" x14ac:dyDescent="0.25">
      <c r="D1045" s="56" t="s">
        <v>364</v>
      </c>
      <c r="E1045" s="52"/>
      <c r="F1045" s="52"/>
      <c r="G1045" s="52"/>
      <c r="H1045" s="52"/>
      <c r="I1045" s="52"/>
      <c r="J1045" s="52"/>
      <c r="K1045" s="52"/>
      <c r="L1045" s="52"/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W1045" s="52"/>
      <c r="X1045" s="52"/>
      <c r="Y1045" s="52"/>
      <c r="Z1045" s="52"/>
      <c r="AA1045" s="52"/>
      <c r="AB1045" s="52"/>
      <c r="AC1045" s="52"/>
      <c r="AD1045" s="52"/>
    </row>
    <row r="1046" spans="4:30" x14ac:dyDescent="0.25">
      <c r="D1046" s="56" t="s">
        <v>2144</v>
      </c>
      <c r="E1046" s="52"/>
      <c r="F1046" s="52"/>
      <c r="G1046" s="52"/>
      <c r="H1046" s="52"/>
      <c r="I1046" s="52"/>
      <c r="J1046" s="52"/>
      <c r="K1046" s="52"/>
      <c r="L1046" s="52"/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W1046" s="52"/>
      <c r="X1046" s="52"/>
      <c r="Y1046" s="52"/>
      <c r="Z1046" s="52"/>
      <c r="AA1046" s="52"/>
      <c r="AB1046" s="52"/>
      <c r="AC1046" s="52"/>
      <c r="AD1046" s="52"/>
    </row>
    <row r="1047" spans="4:30" x14ac:dyDescent="0.25">
      <c r="D1047" s="56" t="s">
        <v>2145</v>
      </c>
      <c r="E1047" s="52"/>
      <c r="F1047" s="52"/>
      <c r="G1047" s="52"/>
      <c r="H1047" s="52"/>
      <c r="I1047" s="52"/>
      <c r="J1047" s="52"/>
      <c r="K1047" s="52"/>
      <c r="L1047" s="52"/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W1047" s="52"/>
      <c r="X1047" s="52"/>
      <c r="Y1047" s="52"/>
      <c r="Z1047" s="52"/>
      <c r="AA1047" s="52"/>
      <c r="AB1047" s="52"/>
      <c r="AC1047" s="52"/>
      <c r="AD1047" s="52"/>
    </row>
    <row r="1048" spans="4:30" x14ac:dyDescent="0.25">
      <c r="D1048" s="56" t="s">
        <v>2146</v>
      </c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W1048" s="52"/>
      <c r="X1048" s="52"/>
      <c r="Y1048" s="52"/>
      <c r="Z1048" s="52"/>
      <c r="AA1048" s="52"/>
      <c r="AB1048" s="52"/>
      <c r="AC1048" s="52"/>
      <c r="AD1048" s="52"/>
    </row>
    <row r="1049" spans="4:30" x14ac:dyDescent="0.25">
      <c r="D1049" s="56" t="s">
        <v>2147</v>
      </c>
      <c r="E1049" s="52"/>
      <c r="F1049" s="52"/>
      <c r="G1049" s="52"/>
      <c r="H1049" s="52"/>
      <c r="I1049" s="52"/>
      <c r="J1049" s="52"/>
      <c r="K1049" s="52"/>
      <c r="L1049" s="52"/>
      <c r="M1049" s="52"/>
      <c r="N1049" s="52"/>
      <c r="O1049" s="52"/>
      <c r="P1049" s="52"/>
      <c r="Q1049" s="52"/>
      <c r="R1049" s="52"/>
      <c r="S1049" s="52"/>
      <c r="T1049" s="52"/>
      <c r="U1049" s="52"/>
      <c r="V1049" s="52"/>
      <c r="W1049" s="52"/>
      <c r="X1049" s="52"/>
      <c r="Y1049" s="52"/>
      <c r="Z1049" s="52"/>
      <c r="AA1049" s="52"/>
      <c r="AB1049" s="52"/>
      <c r="AC1049" s="52"/>
      <c r="AD1049" s="52"/>
    </row>
    <row r="1050" spans="4:30" x14ac:dyDescent="0.25">
      <c r="D1050" s="56" t="s">
        <v>2148</v>
      </c>
      <c r="E1050" s="52"/>
      <c r="F1050" s="52"/>
      <c r="G1050" s="52"/>
      <c r="H1050" s="52"/>
      <c r="I1050" s="52"/>
      <c r="J1050" s="52"/>
      <c r="K1050" s="52"/>
      <c r="L1050" s="52"/>
      <c r="M1050" s="52"/>
      <c r="N1050" s="52"/>
      <c r="O1050" s="52"/>
      <c r="P1050" s="52"/>
      <c r="Q1050" s="52"/>
      <c r="R1050" s="52"/>
      <c r="S1050" s="52"/>
      <c r="T1050" s="52"/>
      <c r="U1050" s="52"/>
      <c r="V1050" s="52"/>
      <c r="W1050" s="52"/>
      <c r="X1050" s="52"/>
      <c r="Y1050" s="52"/>
      <c r="Z1050" s="52"/>
      <c r="AA1050" s="52"/>
      <c r="AB1050" s="52"/>
      <c r="AC1050" s="52"/>
      <c r="AD1050" s="52"/>
    </row>
    <row r="1051" spans="4:30" x14ac:dyDescent="0.25">
      <c r="D1051" s="56" t="s">
        <v>2149</v>
      </c>
      <c r="E1051" s="52"/>
      <c r="F1051" s="52"/>
      <c r="G1051" s="52"/>
      <c r="H1051" s="52"/>
      <c r="I1051" s="52"/>
      <c r="J1051" s="52"/>
      <c r="K1051" s="52"/>
      <c r="L1051" s="52"/>
      <c r="M1051" s="52"/>
      <c r="N1051" s="52"/>
      <c r="O1051" s="52"/>
      <c r="P1051" s="52"/>
      <c r="Q1051" s="52"/>
      <c r="R1051" s="52"/>
      <c r="S1051" s="52"/>
      <c r="T1051" s="52"/>
      <c r="U1051" s="52"/>
      <c r="V1051" s="52"/>
      <c r="W1051" s="52"/>
      <c r="X1051" s="52"/>
      <c r="Y1051" s="52"/>
      <c r="Z1051" s="52"/>
      <c r="AA1051" s="52"/>
      <c r="AB1051" s="52"/>
      <c r="AC1051" s="52"/>
      <c r="AD1051" s="52"/>
    </row>
    <row r="1052" spans="4:30" x14ac:dyDescent="0.25">
      <c r="D1052" s="56" t="s">
        <v>2150</v>
      </c>
      <c r="E1052" s="52"/>
      <c r="F1052" s="52"/>
      <c r="G1052" s="52"/>
      <c r="H1052" s="52"/>
      <c r="I1052" s="52"/>
      <c r="J1052" s="52"/>
      <c r="K1052" s="52"/>
      <c r="L1052" s="52"/>
      <c r="M1052" s="52"/>
      <c r="N1052" s="52"/>
      <c r="O1052" s="52"/>
      <c r="P1052" s="52"/>
      <c r="Q1052" s="52"/>
      <c r="R1052" s="52"/>
      <c r="S1052" s="52"/>
      <c r="T1052" s="52"/>
      <c r="U1052" s="52"/>
      <c r="V1052" s="52"/>
      <c r="W1052" s="52"/>
      <c r="X1052" s="52"/>
      <c r="Y1052" s="52"/>
      <c r="Z1052" s="52"/>
      <c r="AA1052" s="52"/>
      <c r="AB1052" s="52"/>
      <c r="AC1052" s="52"/>
      <c r="AD1052" s="52"/>
    </row>
    <row r="1053" spans="4:30" x14ac:dyDescent="0.25">
      <c r="D1053" s="56" t="s">
        <v>2151</v>
      </c>
      <c r="E1053" s="52"/>
      <c r="F1053" s="52"/>
      <c r="G1053" s="52"/>
      <c r="H1053" s="52"/>
      <c r="I1053" s="52"/>
      <c r="J1053" s="52"/>
      <c r="K1053" s="52"/>
      <c r="L1053" s="52"/>
      <c r="M1053" s="52"/>
      <c r="N1053" s="52"/>
      <c r="O1053" s="52"/>
      <c r="P1053" s="52"/>
      <c r="Q1053" s="52"/>
      <c r="R1053" s="52"/>
      <c r="S1053" s="52"/>
      <c r="T1053" s="52"/>
      <c r="U1053" s="52"/>
      <c r="V1053" s="52"/>
      <c r="W1053" s="52"/>
      <c r="X1053" s="52"/>
      <c r="Y1053" s="52"/>
      <c r="Z1053" s="52"/>
      <c r="AA1053" s="52"/>
      <c r="AB1053" s="52"/>
      <c r="AC1053" s="52"/>
      <c r="AD1053" s="52"/>
    </row>
    <row r="1054" spans="4:30" x14ac:dyDescent="0.25">
      <c r="D1054" s="56" t="s">
        <v>2152</v>
      </c>
      <c r="E1054" s="52"/>
      <c r="F1054" s="52"/>
      <c r="G1054" s="52"/>
      <c r="H1054" s="52"/>
      <c r="I1054" s="52"/>
      <c r="J1054" s="52"/>
      <c r="K1054" s="52"/>
      <c r="L1054" s="52"/>
      <c r="M1054" s="52"/>
      <c r="N1054" s="52"/>
      <c r="O1054" s="52"/>
      <c r="P1054" s="52"/>
      <c r="Q1054" s="52"/>
      <c r="R1054" s="52"/>
      <c r="S1054" s="52"/>
      <c r="T1054" s="52"/>
      <c r="U1054" s="52"/>
      <c r="V1054" s="52"/>
      <c r="W1054" s="52"/>
      <c r="X1054" s="52"/>
      <c r="Y1054" s="52"/>
      <c r="Z1054" s="52"/>
      <c r="AA1054" s="52"/>
      <c r="AB1054" s="52"/>
      <c r="AC1054" s="52"/>
      <c r="AD1054" s="52"/>
    </row>
    <row r="1055" spans="4:30" x14ac:dyDescent="0.25">
      <c r="D1055" s="56" t="s">
        <v>2153</v>
      </c>
      <c r="E1055" s="52"/>
      <c r="F1055" s="52"/>
      <c r="G1055" s="52"/>
      <c r="H1055" s="52"/>
      <c r="I1055" s="52"/>
      <c r="J1055" s="52"/>
      <c r="K1055" s="52"/>
      <c r="L1055" s="52"/>
      <c r="M1055" s="52"/>
      <c r="N1055" s="52"/>
      <c r="O1055" s="52"/>
      <c r="P1055" s="52"/>
      <c r="Q1055" s="52"/>
      <c r="R1055" s="52"/>
      <c r="S1055" s="52"/>
      <c r="T1055" s="52"/>
      <c r="U1055" s="52"/>
      <c r="V1055" s="52"/>
      <c r="W1055" s="52"/>
      <c r="X1055" s="52"/>
      <c r="Y1055" s="52"/>
      <c r="Z1055" s="52"/>
      <c r="AA1055" s="52"/>
      <c r="AB1055" s="52"/>
      <c r="AC1055" s="52"/>
      <c r="AD1055" s="52"/>
    </row>
    <row r="1056" spans="4:30" x14ac:dyDescent="0.25">
      <c r="D1056" s="56" t="s">
        <v>2154</v>
      </c>
      <c r="E1056" s="52"/>
      <c r="F1056" s="52"/>
      <c r="G1056" s="52"/>
      <c r="H1056" s="52"/>
      <c r="I1056" s="52"/>
      <c r="J1056" s="52"/>
      <c r="K1056" s="52"/>
      <c r="L1056" s="52"/>
      <c r="M1056" s="52"/>
      <c r="N1056" s="52"/>
      <c r="O1056" s="52"/>
      <c r="P1056" s="52"/>
      <c r="Q1056" s="52"/>
      <c r="R1056" s="52"/>
      <c r="S1056" s="52"/>
      <c r="T1056" s="52"/>
      <c r="U1056" s="52"/>
      <c r="V1056" s="52"/>
      <c r="W1056" s="52"/>
      <c r="X1056" s="52"/>
      <c r="Y1056" s="52"/>
      <c r="Z1056" s="52"/>
      <c r="AA1056" s="52"/>
      <c r="AB1056" s="52"/>
      <c r="AC1056" s="52"/>
      <c r="AD1056" s="52"/>
    </row>
    <row r="1057" spans="4:30" x14ac:dyDescent="0.25">
      <c r="D1057" s="56" t="s">
        <v>2155</v>
      </c>
      <c r="E1057" s="52"/>
      <c r="F1057" s="52"/>
      <c r="G1057" s="52"/>
      <c r="H1057" s="52"/>
      <c r="I1057" s="52"/>
      <c r="J1057" s="52"/>
      <c r="K1057" s="52"/>
      <c r="L1057" s="52"/>
      <c r="M1057" s="52"/>
      <c r="N1057" s="52"/>
      <c r="O1057" s="52"/>
      <c r="P1057" s="52"/>
      <c r="Q1057" s="52"/>
      <c r="R1057" s="52"/>
      <c r="S1057" s="52"/>
      <c r="T1057" s="52"/>
      <c r="U1057" s="52"/>
      <c r="V1057" s="52"/>
      <c r="W1057" s="52"/>
      <c r="X1057" s="52"/>
      <c r="Y1057" s="52"/>
      <c r="Z1057" s="52"/>
      <c r="AA1057" s="52"/>
      <c r="AB1057" s="52"/>
      <c r="AC1057" s="52"/>
      <c r="AD1057" s="52"/>
    </row>
    <row r="1058" spans="4:30" x14ac:dyDescent="0.25">
      <c r="D1058" s="56" t="s">
        <v>2156</v>
      </c>
      <c r="E1058" s="52"/>
      <c r="F1058" s="52"/>
      <c r="G1058" s="52"/>
      <c r="H1058" s="52"/>
      <c r="I1058" s="52"/>
      <c r="J1058" s="52"/>
      <c r="K1058" s="52"/>
      <c r="L1058" s="52"/>
      <c r="M1058" s="52"/>
      <c r="N1058" s="52"/>
      <c r="O1058" s="52"/>
      <c r="P1058" s="52"/>
      <c r="Q1058" s="52"/>
      <c r="R1058" s="52"/>
      <c r="S1058" s="52"/>
      <c r="T1058" s="52"/>
      <c r="U1058" s="52"/>
      <c r="V1058" s="52"/>
      <c r="W1058" s="52"/>
      <c r="X1058" s="52"/>
      <c r="Y1058" s="52"/>
      <c r="Z1058" s="52"/>
      <c r="AA1058" s="52"/>
      <c r="AB1058" s="52"/>
      <c r="AC1058" s="52"/>
      <c r="AD1058" s="52"/>
    </row>
    <row r="1059" spans="4:30" x14ac:dyDescent="0.25">
      <c r="D1059" s="56" t="s">
        <v>2157</v>
      </c>
      <c r="E1059" s="52"/>
      <c r="F1059" s="52"/>
      <c r="G1059" s="52"/>
      <c r="H1059" s="52"/>
      <c r="I1059" s="52"/>
      <c r="J1059" s="52"/>
      <c r="K1059" s="52"/>
      <c r="L1059" s="52"/>
      <c r="M1059" s="52"/>
      <c r="N1059" s="52"/>
      <c r="O1059" s="52"/>
      <c r="P1059" s="52"/>
      <c r="Q1059" s="52"/>
      <c r="R1059" s="52"/>
      <c r="S1059" s="52"/>
      <c r="T1059" s="52"/>
      <c r="U1059" s="52"/>
      <c r="V1059" s="52"/>
      <c r="W1059" s="52"/>
      <c r="X1059" s="52"/>
      <c r="Y1059" s="52"/>
      <c r="Z1059" s="52"/>
      <c r="AA1059" s="52"/>
      <c r="AB1059" s="52"/>
      <c r="AC1059" s="52"/>
      <c r="AD1059" s="52"/>
    </row>
    <row r="1060" spans="4:30" x14ac:dyDescent="0.25">
      <c r="D1060" s="56" t="s">
        <v>368</v>
      </c>
      <c r="E1060" s="52"/>
      <c r="F1060" s="52"/>
      <c r="G1060" s="52"/>
      <c r="H1060" s="52"/>
      <c r="I1060" s="52"/>
      <c r="J1060" s="52"/>
      <c r="K1060" s="52"/>
      <c r="L1060" s="52"/>
      <c r="M1060" s="52"/>
      <c r="N1060" s="52"/>
      <c r="O1060" s="52"/>
      <c r="P1060" s="52"/>
      <c r="Q1060" s="52"/>
      <c r="R1060" s="52"/>
      <c r="S1060" s="52"/>
      <c r="T1060" s="52"/>
      <c r="U1060" s="52"/>
      <c r="V1060" s="52"/>
      <c r="W1060" s="52"/>
      <c r="X1060" s="52"/>
      <c r="Y1060" s="52"/>
      <c r="Z1060" s="52"/>
      <c r="AA1060" s="52"/>
      <c r="AB1060" s="52"/>
      <c r="AC1060" s="52"/>
      <c r="AD1060" s="52"/>
    </row>
    <row r="1061" spans="4:30" x14ac:dyDescent="0.25">
      <c r="D1061" s="56"/>
      <c r="E1061" s="52"/>
      <c r="F1061" s="52"/>
      <c r="G1061" s="52"/>
      <c r="H1061" s="52"/>
      <c r="I1061" s="52"/>
      <c r="J1061" s="52"/>
      <c r="K1061" s="52"/>
      <c r="L1061" s="52"/>
      <c r="M1061" s="52"/>
      <c r="N1061" s="52"/>
      <c r="O1061" s="52"/>
      <c r="P1061" s="52"/>
      <c r="Q1061" s="52"/>
      <c r="R1061" s="52"/>
      <c r="S1061" s="52"/>
      <c r="T1061" s="52"/>
      <c r="U1061" s="52"/>
      <c r="V1061" s="52"/>
      <c r="W1061" s="52"/>
      <c r="X1061" s="52"/>
      <c r="Y1061" s="52"/>
      <c r="Z1061" s="52"/>
      <c r="AA1061" s="52"/>
      <c r="AB1061" s="52"/>
      <c r="AC1061" s="52"/>
      <c r="AD1061" s="52"/>
    </row>
    <row r="1062" spans="4:30" x14ac:dyDescent="0.25">
      <c r="D1062" s="56" t="s">
        <v>2158</v>
      </c>
      <c r="E1062" s="52"/>
      <c r="F1062" s="52"/>
      <c r="G1062" s="52"/>
      <c r="H1062" s="52"/>
      <c r="I1062" s="52"/>
      <c r="J1062" s="52"/>
      <c r="K1062" s="52"/>
      <c r="L1062" s="52"/>
      <c r="M1062" s="52"/>
      <c r="N1062" s="52"/>
      <c r="O1062" s="52"/>
      <c r="P1062" s="52"/>
      <c r="Q1062" s="52"/>
      <c r="R1062" s="52"/>
      <c r="S1062" s="52"/>
      <c r="T1062" s="52"/>
      <c r="U1062" s="52"/>
      <c r="V1062" s="52"/>
      <c r="W1062" s="52"/>
      <c r="X1062" s="52"/>
      <c r="Y1062" s="52"/>
      <c r="Z1062" s="52"/>
      <c r="AA1062" s="52"/>
      <c r="AB1062" s="52"/>
      <c r="AC1062" s="52"/>
      <c r="AD1062" s="52"/>
    </row>
    <row r="1063" spans="4:30" x14ac:dyDescent="0.25">
      <c r="D1063" s="56" t="s">
        <v>2159</v>
      </c>
      <c r="E1063" s="52"/>
      <c r="F1063" s="52"/>
      <c r="G1063" s="52"/>
      <c r="H1063" s="52"/>
      <c r="I1063" s="52"/>
      <c r="J1063" s="52"/>
      <c r="K1063" s="52"/>
      <c r="L1063" s="52"/>
      <c r="M1063" s="52"/>
      <c r="N1063" s="52"/>
      <c r="O1063" s="52"/>
      <c r="P1063" s="52"/>
      <c r="Q1063" s="52"/>
      <c r="R1063" s="52"/>
      <c r="S1063" s="52"/>
      <c r="T1063" s="52"/>
      <c r="U1063" s="52"/>
      <c r="V1063" s="52"/>
      <c r="W1063" s="52"/>
      <c r="X1063" s="52"/>
      <c r="Y1063" s="52"/>
      <c r="Z1063" s="52"/>
      <c r="AA1063" s="52"/>
      <c r="AB1063" s="52"/>
      <c r="AC1063" s="52"/>
      <c r="AD1063" s="52"/>
    </row>
    <row r="1064" spans="4:30" x14ac:dyDescent="0.25">
      <c r="D1064" s="56" t="s">
        <v>2160</v>
      </c>
      <c r="E1064" s="52"/>
      <c r="F1064" s="52"/>
      <c r="G1064" s="52"/>
      <c r="H1064" s="52"/>
      <c r="I1064" s="52"/>
      <c r="J1064" s="52"/>
      <c r="K1064" s="52"/>
      <c r="L1064" s="52"/>
      <c r="M1064" s="52"/>
      <c r="N1064" s="52"/>
      <c r="O1064" s="52"/>
      <c r="P1064" s="52"/>
      <c r="Q1064" s="52"/>
      <c r="R1064" s="52"/>
      <c r="S1064" s="52"/>
      <c r="T1064" s="52"/>
      <c r="U1064" s="52"/>
      <c r="V1064" s="52"/>
      <c r="W1064" s="52"/>
      <c r="X1064" s="52"/>
      <c r="Y1064" s="52"/>
      <c r="Z1064" s="52"/>
      <c r="AA1064" s="52"/>
      <c r="AB1064" s="52"/>
      <c r="AC1064" s="52"/>
      <c r="AD1064" s="52"/>
    </row>
    <row r="1065" spans="4:30" x14ac:dyDescent="0.25">
      <c r="D1065" s="56" t="s">
        <v>2161</v>
      </c>
      <c r="E1065" s="52"/>
      <c r="F1065" s="52"/>
      <c r="G1065" s="52"/>
      <c r="H1065" s="52"/>
      <c r="I1065" s="52"/>
      <c r="J1065" s="52"/>
      <c r="K1065" s="52"/>
      <c r="L1065" s="52"/>
      <c r="M1065" s="52"/>
      <c r="N1065" s="52"/>
      <c r="O1065" s="52"/>
      <c r="P1065" s="52"/>
      <c r="Q1065" s="52"/>
      <c r="R1065" s="52"/>
      <c r="S1065" s="52"/>
      <c r="T1065" s="52"/>
      <c r="U1065" s="52"/>
      <c r="V1065" s="52"/>
      <c r="W1065" s="52"/>
      <c r="X1065" s="52"/>
      <c r="Y1065" s="52"/>
      <c r="Z1065" s="52"/>
      <c r="AA1065" s="52"/>
      <c r="AB1065" s="52"/>
      <c r="AC1065" s="52"/>
      <c r="AD1065" s="52"/>
    </row>
    <row r="1066" spans="4:30" x14ac:dyDescent="0.25">
      <c r="D1066" s="56"/>
      <c r="E1066" s="52"/>
      <c r="F1066" s="52"/>
      <c r="G1066" s="52"/>
      <c r="H1066" s="52"/>
      <c r="I1066" s="52"/>
      <c r="J1066" s="52"/>
      <c r="K1066" s="52"/>
      <c r="L1066" s="52"/>
      <c r="M1066" s="52"/>
      <c r="N1066" s="52"/>
      <c r="O1066" s="52"/>
      <c r="P1066" s="52"/>
      <c r="Q1066" s="52"/>
      <c r="R1066" s="52"/>
      <c r="S1066" s="52"/>
      <c r="T1066" s="52"/>
      <c r="U1066" s="52"/>
      <c r="V1066" s="52"/>
      <c r="W1066" s="52"/>
      <c r="X1066" s="52"/>
      <c r="Y1066" s="52"/>
      <c r="Z1066" s="52"/>
      <c r="AA1066" s="52"/>
      <c r="AB1066" s="52"/>
      <c r="AC1066" s="52"/>
      <c r="AD1066" s="52"/>
    </row>
    <row r="1067" spans="4:30" x14ac:dyDescent="0.25">
      <c r="D1067" s="56" t="s">
        <v>2162</v>
      </c>
      <c r="E1067" s="52"/>
      <c r="F1067" s="52"/>
      <c r="G1067" s="52"/>
      <c r="H1067" s="52"/>
      <c r="I1067" s="52"/>
      <c r="J1067" s="52"/>
      <c r="K1067" s="52"/>
      <c r="L1067" s="52"/>
      <c r="M1067" s="52"/>
      <c r="N1067" s="52"/>
      <c r="O1067" s="52"/>
      <c r="P1067" s="52"/>
      <c r="Q1067" s="52"/>
      <c r="R1067" s="52"/>
      <c r="S1067" s="52"/>
      <c r="T1067" s="52"/>
      <c r="U1067" s="52"/>
      <c r="V1067" s="52"/>
      <c r="W1067" s="52"/>
      <c r="X1067" s="52"/>
      <c r="Y1067" s="52"/>
      <c r="Z1067" s="52"/>
      <c r="AA1067" s="52"/>
      <c r="AB1067" s="52"/>
      <c r="AC1067" s="52"/>
      <c r="AD1067" s="52"/>
    </row>
    <row r="1069" spans="4:30" x14ac:dyDescent="0.25">
      <c r="D1069" s="47" t="s">
        <v>1980</v>
      </c>
    </row>
    <row r="1134" spans="2:4" x14ac:dyDescent="0.25">
      <c r="B1134" s="50">
        <v>0</v>
      </c>
      <c r="D1134" s="51" t="s">
        <v>1965</v>
      </c>
    </row>
    <row r="1135" spans="2:4" x14ac:dyDescent="0.25">
      <c r="D1135" s="59" t="s">
        <v>306</v>
      </c>
    </row>
    <row r="1137" spans="4:4" x14ac:dyDescent="0.25">
      <c r="D1137" s="47" t="s">
        <v>36</v>
      </c>
    </row>
    <row r="1138" spans="4:4" x14ac:dyDescent="0.25">
      <c r="D1138" s="54" t="s">
        <v>1966</v>
      </c>
    </row>
    <row r="1140" spans="4:4" x14ac:dyDescent="0.25">
      <c r="D1140" s="47" t="s">
        <v>1955</v>
      </c>
    </row>
    <row r="1164" spans="4:4" x14ac:dyDescent="0.25">
      <c r="D1164" s="47" t="s">
        <v>348</v>
      </c>
    </row>
    <row r="1165" spans="4:4" x14ac:dyDescent="0.25">
      <c r="D1165" s="51" t="s">
        <v>2104</v>
      </c>
    </row>
    <row r="1167" spans="4:4" x14ac:dyDescent="0.25">
      <c r="D1167" s="47" t="s">
        <v>2193</v>
      </c>
    </row>
    <row r="1182" spans="4:4" x14ac:dyDescent="0.25">
      <c r="D1182" s="51" t="s">
        <v>2269</v>
      </c>
    </row>
    <row r="1184" spans="4:4" x14ac:dyDescent="0.25">
      <c r="D1184" s="47" t="s">
        <v>2193</v>
      </c>
    </row>
    <row r="1211" s="285" customFormat="1" x14ac:dyDescent="0.25"/>
    <row r="1212" s="285" customFormat="1" x14ac:dyDescent="0.25"/>
    <row r="1213" s="285" customFormat="1" x14ac:dyDescent="0.25"/>
    <row r="1214" s="285" customFormat="1" x14ac:dyDescent="0.25"/>
    <row r="1215" s="285" customFormat="1" x14ac:dyDescent="0.25"/>
    <row r="1216" s="285" customFormat="1" x14ac:dyDescent="0.25"/>
    <row r="1217" spans="2:4" s="285" customFormat="1" x14ac:dyDescent="0.25"/>
    <row r="1218" spans="2:4" s="285" customFormat="1" x14ac:dyDescent="0.25"/>
    <row r="1219" spans="2:4" s="285" customFormat="1" x14ac:dyDescent="0.25"/>
    <row r="1220" spans="2:4" s="285" customFormat="1" x14ac:dyDescent="0.25"/>
    <row r="1221" spans="2:4" s="285" customFormat="1" x14ac:dyDescent="0.25"/>
    <row r="1222" spans="2:4" s="285" customFormat="1" x14ac:dyDescent="0.25"/>
    <row r="1223" spans="2:4" s="285" customFormat="1" x14ac:dyDescent="0.25"/>
    <row r="1224" spans="2:4" s="285" customFormat="1" x14ac:dyDescent="0.25"/>
    <row r="1225" spans="2:4" x14ac:dyDescent="0.25">
      <c r="B1225" s="48">
        <v>0</v>
      </c>
      <c r="D1225" s="51" t="s">
        <v>2008</v>
      </c>
    </row>
    <row r="1226" spans="2:4" x14ac:dyDescent="0.25">
      <c r="D1226" s="59" t="s">
        <v>305</v>
      </c>
    </row>
    <row r="1227" spans="2:4" x14ac:dyDescent="0.25">
      <c r="D1227" s="55" t="s">
        <v>35</v>
      </c>
    </row>
    <row r="1340" spans="2:4" x14ac:dyDescent="0.25">
      <c r="B1340" s="48">
        <v>0</v>
      </c>
      <c r="D1340" s="51" t="s">
        <v>2102</v>
      </c>
    </row>
    <row r="1341" spans="2:4" x14ac:dyDescent="0.25">
      <c r="D1341" s="59" t="s">
        <v>305</v>
      </c>
    </row>
    <row r="1342" spans="2:4" x14ac:dyDescent="0.25">
      <c r="D1342" s="55" t="s">
        <v>546</v>
      </c>
    </row>
    <row r="1343" spans="2:4" x14ac:dyDescent="0.25">
      <c r="D1343" s="68" t="s">
        <v>1892</v>
      </c>
    </row>
    <row r="1344" spans="2:4" x14ac:dyDescent="0.25">
      <c r="D1344" s="55" t="s">
        <v>35</v>
      </c>
    </row>
    <row r="1409" spans="2:4" x14ac:dyDescent="0.25">
      <c r="B1409" s="50">
        <v>0</v>
      </c>
      <c r="D1409" s="51" t="s">
        <v>474</v>
      </c>
    </row>
    <row r="1410" spans="2:4" x14ac:dyDescent="0.25">
      <c r="D1410" s="59" t="s">
        <v>304</v>
      </c>
    </row>
    <row r="1411" spans="2:4" x14ac:dyDescent="0.25">
      <c r="D1411" s="55" t="s">
        <v>2082</v>
      </c>
    </row>
    <row r="1413" spans="2:4" x14ac:dyDescent="0.25">
      <c r="D1413" s="47" t="s">
        <v>2082</v>
      </c>
    </row>
    <row r="1496" spans="4:4" x14ac:dyDescent="0.25">
      <c r="D1496" s="47" t="s">
        <v>309</v>
      </c>
    </row>
    <row r="1497" spans="4:4" x14ac:dyDescent="0.25">
      <c r="D1497" s="51" t="s">
        <v>2094</v>
      </c>
    </row>
    <row r="1499" spans="4:4" x14ac:dyDescent="0.25">
      <c r="D1499" s="47" t="s">
        <v>365</v>
      </c>
    </row>
    <row r="1500" spans="4:4" x14ac:dyDescent="0.25">
      <c r="D1500" s="51" t="s">
        <v>2095</v>
      </c>
    </row>
    <row r="1501" spans="4:4" x14ac:dyDescent="0.25">
      <c r="D1501" s="51" t="s">
        <v>2096</v>
      </c>
    </row>
    <row r="1502" spans="4:4" x14ac:dyDescent="0.25">
      <c r="D1502" s="51" t="s">
        <v>2097</v>
      </c>
    </row>
    <row r="1503" spans="4:4" x14ac:dyDescent="0.25">
      <c r="D1503" s="51" t="s">
        <v>2098</v>
      </c>
    </row>
    <row r="1505" spans="4:4" x14ac:dyDescent="0.25">
      <c r="D1505" s="47" t="s">
        <v>2082</v>
      </c>
    </row>
    <row r="1559" spans="2:4" x14ac:dyDescent="0.25">
      <c r="B1559" s="48">
        <v>0</v>
      </c>
      <c r="D1559" s="51" t="s">
        <v>887</v>
      </c>
    </row>
    <row r="1560" spans="2:4" x14ac:dyDescent="0.25">
      <c r="D1560" s="58" t="s">
        <v>305</v>
      </c>
    </row>
    <row r="1561" spans="2:4" x14ac:dyDescent="0.25">
      <c r="D1561" s="47" t="s">
        <v>2083</v>
      </c>
    </row>
    <row r="1563" spans="2:4" x14ac:dyDescent="0.25">
      <c r="D1563" s="47" t="s">
        <v>2083</v>
      </c>
    </row>
    <row r="1579" spans="39:39" x14ac:dyDescent="0.25">
      <c r="AM1579" s="47" t="s">
        <v>2084</v>
      </c>
    </row>
    <row r="1580" spans="39:39" x14ac:dyDescent="0.25">
      <c r="AM1580" s="47" t="s">
        <v>2085</v>
      </c>
    </row>
    <row r="1581" spans="39:39" x14ac:dyDescent="0.25">
      <c r="AM1581" s="47" t="s">
        <v>2086</v>
      </c>
    </row>
    <row r="1582" spans="39:39" x14ac:dyDescent="0.25">
      <c r="AM1582" s="47" t="s">
        <v>2087</v>
      </c>
    </row>
    <row r="1583" spans="39:39" x14ac:dyDescent="0.25">
      <c r="AM1583" s="47" t="s">
        <v>2088</v>
      </c>
    </row>
    <row r="1584" spans="39:39" x14ac:dyDescent="0.25">
      <c r="AM1584" s="47" t="s">
        <v>2089</v>
      </c>
    </row>
    <row r="1585" spans="39:39" x14ac:dyDescent="0.25">
      <c r="AM1585" s="47" t="s">
        <v>2090</v>
      </c>
    </row>
    <row r="1586" spans="39:39" x14ac:dyDescent="0.25">
      <c r="AM1586" s="47" t="s">
        <v>2091</v>
      </c>
    </row>
    <row r="1587" spans="39:39" x14ac:dyDescent="0.25">
      <c r="AM1587" s="47" t="s">
        <v>2092</v>
      </c>
    </row>
    <row r="1588" spans="39:39" x14ac:dyDescent="0.25">
      <c r="AM1588" s="47" t="s">
        <v>2093</v>
      </c>
    </row>
    <row r="1589" spans="39:39" x14ac:dyDescent="0.25">
      <c r="AM1589" s="47" t="s">
        <v>593</v>
      </c>
    </row>
    <row r="1590" spans="39:39" x14ac:dyDescent="0.25">
      <c r="AM1590" s="47" t="s">
        <v>592</v>
      </c>
    </row>
    <row r="1591" spans="39:39" x14ac:dyDescent="0.25">
      <c r="AM1591" s="47" t="s">
        <v>589</v>
      </c>
    </row>
    <row r="1592" spans="39:39" x14ac:dyDescent="0.25">
      <c r="AM1592" s="47" t="s">
        <v>591</v>
      </c>
    </row>
    <row r="1593" spans="39:39" x14ac:dyDescent="0.25">
      <c r="AM1593" s="47" t="s">
        <v>585</v>
      </c>
    </row>
    <row r="1594" spans="39:39" x14ac:dyDescent="0.25">
      <c r="AM1594" s="47" t="s">
        <v>586</v>
      </c>
    </row>
    <row r="1595" spans="39:39" x14ac:dyDescent="0.25">
      <c r="AM1595" s="47" t="s">
        <v>588</v>
      </c>
    </row>
    <row r="1596" spans="39:39" x14ac:dyDescent="0.25">
      <c r="AM1596" s="47" t="s">
        <v>590</v>
      </c>
    </row>
    <row r="1597" spans="39:39" x14ac:dyDescent="0.25">
      <c r="AM1597" s="47" t="s">
        <v>550</v>
      </c>
    </row>
    <row r="1598" spans="39:39" x14ac:dyDescent="0.25">
      <c r="AM1598" s="47" t="s">
        <v>1235</v>
      </c>
    </row>
    <row r="1599" spans="39:39" x14ac:dyDescent="0.25">
      <c r="AM1599" s="47" t="s">
        <v>587</v>
      </c>
    </row>
    <row r="1600" spans="39:39" x14ac:dyDescent="0.25">
      <c r="AM1600" s="47" t="s">
        <v>693</v>
      </c>
    </row>
    <row r="1601" spans="4:39" x14ac:dyDescent="0.25">
      <c r="AM1601" s="47" t="s">
        <v>695</v>
      </c>
    </row>
    <row r="1602" spans="4:39" x14ac:dyDescent="0.25">
      <c r="AM1602" s="47" t="s">
        <v>694</v>
      </c>
    </row>
    <row r="1603" spans="4:39" x14ac:dyDescent="0.25">
      <c r="AM1603" s="47" t="s">
        <v>438</v>
      </c>
    </row>
    <row r="1604" spans="4:39" x14ac:dyDescent="0.25">
      <c r="AM1604" s="47" t="s">
        <v>439</v>
      </c>
    </row>
    <row r="1605" spans="4:39" x14ac:dyDescent="0.25">
      <c r="AM1605" s="47" t="s">
        <v>435</v>
      </c>
    </row>
    <row r="1606" spans="4:39" x14ac:dyDescent="0.25">
      <c r="AM1606" s="47" t="s">
        <v>436</v>
      </c>
    </row>
    <row r="1607" spans="4:39" x14ac:dyDescent="0.25">
      <c r="AM1607" s="47" t="s">
        <v>437</v>
      </c>
    </row>
    <row r="1611" spans="4:39" x14ac:dyDescent="0.25">
      <c r="D1611" s="47" t="s">
        <v>2194</v>
      </c>
    </row>
    <row r="1646" spans="5:24" x14ac:dyDescent="0.25">
      <c r="E1646" s="56" t="s">
        <v>34</v>
      </c>
      <c r="F1646" s="52"/>
      <c r="G1646" s="52"/>
      <c r="H1646" s="52"/>
      <c r="I1646" s="52"/>
      <c r="J1646" s="52"/>
      <c r="K1646" s="52"/>
      <c r="L1646" s="52"/>
      <c r="M1646" s="52"/>
      <c r="N1646" s="52"/>
      <c r="O1646" s="52"/>
      <c r="P1646" s="52"/>
      <c r="Q1646" s="52"/>
      <c r="R1646" s="52"/>
      <c r="S1646" s="52"/>
      <c r="T1646" s="52"/>
      <c r="U1646" s="52"/>
      <c r="V1646" s="52"/>
      <c r="W1646" s="52"/>
      <c r="X1646" s="52"/>
    </row>
    <row r="1647" spans="5:24" x14ac:dyDescent="0.25">
      <c r="E1647" s="56" t="s">
        <v>1237</v>
      </c>
      <c r="F1647" s="52"/>
      <c r="G1647" s="52"/>
      <c r="H1647" s="52"/>
      <c r="I1647" s="52"/>
      <c r="J1647" s="52"/>
      <c r="K1647" s="52"/>
      <c r="L1647" s="52"/>
      <c r="M1647" s="52"/>
      <c r="N1647" s="52"/>
      <c r="O1647" s="52"/>
      <c r="P1647" s="52"/>
      <c r="Q1647" s="52"/>
      <c r="R1647" s="52"/>
      <c r="S1647" s="52"/>
      <c r="T1647" s="52"/>
      <c r="U1647" s="52"/>
      <c r="V1647" s="52"/>
      <c r="W1647" s="52"/>
      <c r="X1647" s="52"/>
    </row>
    <row r="1648" spans="5:24" x14ac:dyDescent="0.25">
      <c r="E1648" s="56" t="s">
        <v>868</v>
      </c>
      <c r="F1648" s="52"/>
      <c r="G1648" s="52"/>
      <c r="H1648" s="52"/>
      <c r="I1648" s="52"/>
      <c r="J1648" s="52"/>
      <c r="K1648" s="52"/>
      <c r="L1648" s="52"/>
      <c r="M1648" s="52"/>
      <c r="N1648" s="52"/>
      <c r="O1648" s="52"/>
      <c r="P1648" s="52"/>
      <c r="Q1648" s="52"/>
      <c r="R1648" s="52"/>
      <c r="S1648" s="52"/>
      <c r="T1648" s="52"/>
      <c r="U1648" s="52"/>
      <c r="V1648" s="52"/>
      <c r="W1648" s="52"/>
      <c r="X1648" s="52"/>
    </row>
    <row r="1649" spans="5:24" x14ac:dyDescent="0.25">
      <c r="E1649" s="56" t="s">
        <v>2196</v>
      </c>
      <c r="F1649" s="52"/>
      <c r="G1649" s="52"/>
      <c r="H1649" s="52"/>
      <c r="I1649" s="52"/>
      <c r="J1649" s="52"/>
      <c r="K1649" s="52"/>
      <c r="L1649" s="52"/>
      <c r="M1649" s="52"/>
      <c r="N1649" s="52"/>
      <c r="O1649" s="52"/>
      <c r="P1649" s="52"/>
      <c r="Q1649" s="52"/>
      <c r="R1649" s="52"/>
      <c r="S1649" s="52"/>
      <c r="T1649" s="52"/>
      <c r="U1649" s="52"/>
      <c r="V1649" s="52"/>
      <c r="W1649" s="52"/>
      <c r="X1649" s="52"/>
    </row>
    <row r="1650" spans="5:24" x14ac:dyDescent="0.25">
      <c r="E1650" s="56" t="s">
        <v>2197</v>
      </c>
      <c r="F1650" s="52"/>
      <c r="G1650" s="52"/>
      <c r="H1650" s="52"/>
      <c r="I1650" s="52"/>
      <c r="J1650" s="52"/>
      <c r="K1650" s="52"/>
      <c r="L1650" s="52"/>
      <c r="M1650" s="52"/>
      <c r="N1650" s="52"/>
      <c r="O1650" s="52"/>
      <c r="P1650" s="52"/>
      <c r="Q1650" s="52"/>
      <c r="R1650" s="52"/>
      <c r="S1650" s="52"/>
      <c r="T1650" s="52"/>
      <c r="U1650" s="52"/>
      <c r="V1650" s="52"/>
      <c r="W1650" s="52"/>
      <c r="X1650" s="52"/>
    </row>
    <row r="1651" spans="5:24" x14ac:dyDescent="0.25">
      <c r="E1651" s="56" t="s">
        <v>2198</v>
      </c>
      <c r="F1651" s="52"/>
      <c r="G1651" s="52"/>
      <c r="H1651" s="52"/>
      <c r="I1651" s="52"/>
      <c r="J1651" s="52"/>
      <c r="K1651" s="52"/>
      <c r="L1651" s="52"/>
      <c r="M1651" s="52"/>
      <c r="N1651" s="52"/>
      <c r="O1651" s="52"/>
      <c r="P1651" s="52"/>
      <c r="Q1651" s="52"/>
      <c r="R1651" s="52"/>
      <c r="S1651" s="52"/>
      <c r="T1651" s="52"/>
      <c r="U1651" s="52"/>
      <c r="V1651" s="52"/>
      <c r="W1651" s="52"/>
      <c r="X1651" s="52"/>
    </row>
    <row r="1652" spans="5:24" x14ac:dyDescent="0.25">
      <c r="E1652" s="56" t="s">
        <v>2199</v>
      </c>
      <c r="F1652" s="52"/>
      <c r="G1652" s="52"/>
      <c r="H1652" s="52"/>
      <c r="I1652" s="52"/>
      <c r="J1652" s="52"/>
      <c r="K1652" s="52"/>
      <c r="L1652" s="52"/>
      <c r="M1652" s="52"/>
      <c r="N1652" s="52"/>
      <c r="O1652" s="52"/>
      <c r="P1652" s="52"/>
      <c r="Q1652" s="52"/>
      <c r="R1652" s="52"/>
      <c r="S1652" s="52"/>
      <c r="T1652" s="52"/>
      <c r="U1652" s="52"/>
      <c r="V1652" s="52"/>
      <c r="W1652" s="52"/>
      <c r="X1652" s="52"/>
    </row>
    <row r="1653" spans="5:24" x14ac:dyDescent="0.25">
      <c r="E1653" s="56" t="s">
        <v>2200</v>
      </c>
      <c r="F1653" s="52"/>
      <c r="G1653" s="52"/>
      <c r="H1653" s="52"/>
      <c r="I1653" s="52"/>
      <c r="J1653" s="52"/>
      <c r="K1653" s="52"/>
      <c r="L1653" s="52"/>
      <c r="M1653" s="52"/>
      <c r="N1653" s="52"/>
      <c r="O1653" s="52"/>
      <c r="P1653" s="52"/>
      <c r="Q1653" s="52"/>
      <c r="R1653" s="52"/>
      <c r="S1653" s="52"/>
      <c r="T1653" s="52"/>
      <c r="U1653" s="52"/>
      <c r="V1653" s="52"/>
      <c r="W1653" s="52"/>
      <c r="X1653" s="52"/>
    </row>
    <row r="1654" spans="5:24" x14ac:dyDescent="0.25">
      <c r="E1654" s="56" t="s">
        <v>2201</v>
      </c>
      <c r="F1654" s="52"/>
      <c r="G1654" s="52"/>
      <c r="H1654" s="52"/>
      <c r="I1654" s="52"/>
      <c r="J1654" s="52"/>
      <c r="K1654" s="52"/>
      <c r="L1654" s="52"/>
      <c r="M1654" s="52"/>
      <c r="N1654" s="52"/>
      <c r="O1654" s="52"/>
      <c r="P1654" s="52"/>
      <c r="Q1654" s="52"/>
      <c r="R1654" s="52"/>
      <c r="S1654" s="52"/>
      <c r="T1654" s="52"/>
      <c r="U1654" s="52"/>
      <c r="V1654" s="52"/>
      <c r="W1654" s="52"/>
      <c r="X1654" s="52"/>
    </row>
    <row r="1655" spans="5:24" x14ac:dyDescent="0.25">
      <c r="E1655" s="56" t="s">
        <v>2202</v>
      </c>
      <c r="F1655" s="52"/>
      <c r="G1655" s="52"/>
      <c r="H1655" s="52"/>
      <c r="I1655" s="52"/>
      <c r="J1655" s="52"/>
      <c r="K1655" s="52"/>
      <c r="L1655" s="52"/>
      <c r="M1655" s="52"/>
      <c r="N1655" s="52"/>
      <c r="O1655" s="52"/>
      <c r="P1655" s="52"/>
      <c r="Q1655" s="52"/>
      <c r="R1655" s="52"/>
      <c r="S1655" s="52"/>
      <c r="T1655" s="52"/>
      <c r="U1655" s="52"/>
      <c r="V1655" s="52"/>
      <c r="W1655" s="52"/>
      <c r="X1655" s="52"/>
    </row>
    <row r="1656" spans="5:24" x14ac:dyDescent="0.25">
      <c r="E1656" s="56" t="s">
        <v>2203</v>
      </c>
      <c r="F1656" s="52"/>
      <c r="G1656" s="52"/>
      <c r="H1656" s="52"/>
      <c r="I1656" s="52"/>
      <c r="J1656" s="52"/>
      <c r="K1656" s="52"/>
      <c r="L1656" s="52"/>
      <c r="M1656" s="52"/>
      <c r="N1656" s="52"/>
      <c r="O1656" s="52"/>
      <c r="P1656" s="52"/>
      <c r="Q1656" s="52"/>
      <c r="R1656" s="52"/>
      <c r="S1656" s="52"/>
      <c r="T1656" s="52"/>
      <c r="U1656" s="52"/>
      <c r="V1656" s="52"/>
      <c r="W1656" s="52"/>
      <c r="X1656" s="52"/>
    </row>
    <row r="1657" spans="5:24" x14ac:dyDescent="0.25">
      <c r="E1657" s="56" t="s">
        <v>2204</v>
      </c>
      <c r="F1657" s="52"/>
      <c r="G1657" s="52"/>
      <c r="H1657" s="52"/>
      <c r="I1657" s="52"/>
      <c r="J1657" s="52"/>
      <c r="K1657" s="52"/>
      <c r="L1657" s="52"/>
      <c r="M1657" s="52"/>
      <c r="N1657" s="52"/>
      <c r="O1657" s="52"/>
      <c r="P1657" s="52"/>
      <c r="Q1657" s="52"/>
      <c r="R1657" s="52"/>
      <c r="S1657" s="52"/>
      <c r="T1657" s="52"/>
      <c r="U1657" s="52"/>
      <c r="V1657" s="52"/>
      <c r="W1657" s="52"/>
      <c r="X1657" s="52"/>
    </row>
    <row r="1658" spans="5:24" x14ac:dyDescent="0.25">
      <c r="E1658" s="56" t="s">
        <v>2205</v>
      </c>
      <c r="F1658" s="52"/>
      <c r="G1658" s="52"/>
      <c r="H1658" s="52"/>
      <c r="I1658" s="52"/>
      <c r="J1658" s="52"/>
      <c r="K1658" s="52"/>
      <c r="L1658" s="52"/>
      <c r="M1658" s="52"/>
      <c r="N1658" s="52"/>
      <c r="O1658" s="52"/>
      <c r="P1658" s="52"/>
      <c r="Q1658" s="52"/>
      <c r="R1658" s="52"/>
      <c r="S1658" s="52"/>
      <c r="T1658" s="52"/>
      <c r="U1658" s="52"/>
      <c r="V1658" s="52"/>
      <c r="W1658" s="52"/>
      <c r="X1658" s="52"/>
    </row>
    <row r="1659" spans="5:24" x14ac:dyDescent="0.25">
      <c r="E1659" s="56" t="s">
        <v>2206</v>
      </c>
      <c r="F1659" s="52"/>
      <c r="G1659" s="52"/>
      <c r="H1659" s="52"/>
      <c r="I1659" s="52"/>
      <c r="J1659" s="52"/>
      <c r="K1659" s="52"/>
      <c r="L1659" s="52"/>
      <c r="M1659" s="52"/>
      <c r="N1659" s="52"/>
      <c r="O1659" s="52"/>
      <c r="P1659" s="52"/>
      <c r="Q1659" s="52"/>
      <c r="R1659" s="52"/>
      <c r="S1659" s="52"/>
      <c r="T1659" s="52"/>
      <c r="U1659" s="52"/>
      <c r="V1659" s="52"/>
      <c r="W1659" s="52"/>
      <c r="X1659" s="52"/>
    </row>
    <row r="1660" spans="5:24" x14ac:dyDescent="0.25">
      <c r="E1660" s="56" t="s">
        <v>584</v>
      </c>
      <c r="F1660" s="52"/>
      <c r="G1660" s="52"/>
      <c r="H1660" s="52"/>
      <c r="I1660" s="52"/>
      <c r="J1660" s="52"/>
      <c r="K1660" s="52"/>
      <c r="L1660" s="52"/>
      <c r="M1660" s="52"/>
      <c r="N1660" s="52"/>
      <c r="O1660" s="52"/>
      <c r="P1660" s="52"/>
      <c r="Q1660" s="52"/>
      <c r="R1660" s="52"/>
      <c r="S1660" s="52"/>
      <c r="T1660" s="52"/>
      <c r="U1660" s="52"/>
      <c r="V1660" s="52"/>
      <c r="W1660" s="52"/>
      <c r="X1660" s="52"/>
    </row>
    <row r="1661" spans="5:24" x14ac:dyDescent="0.25">
      <c r="E1661" s="56" t="s">
        <v>2207</v>
      </c>
      <c r="F1661" s="52"/>
      <c r="G1661" s="52"/>
      <c r="H1661" s="52"/>
      <c r="I1661" s="52"/>
      <c r="J1661" s="52"/>
      <c r="K1661" s="52"/>
      <c r="L1661" s="52"/>
      <c r="M1661" s="52"/>
      <c r="N1661" s="52"/>
      <c r="O1661" s="52"/>
      <c r="P1661" s="52"/>
      <c r="Q1661" s="52"/>
      <c r="R1661" s="52"/>
      <c r="S1661" s="52"/>
      <c r="T1661" s="52"/>
      <c r="U1661" s="52"/>
      <c r="V1661" s="52"/>
      <c r="W1661" s="52"/>
      <c r="X1661" s="52"/>
    </row>
    <row r="1662" spans="5:24" x14ac:dyDescent="0.25">
      <c r="E1662" s="56" t="s">
        <v>2208</v>
      </c>
      <c r="F1662" s="52"/>
      <c r="G1662" s="52"/>
      <c r="H1662" s="52"/>
      <c r="I1662" s="52"/>
      <c r="J1662" s="52"/>
      <c r="K1662" s="52"/>
      <c r="L1662" s="52"/>
      <c r="M1662" s="52"/>
      <c r="N1662" s="52"/>
      <c r="O1662" s="52"/>
      <c r="P1662" s="52"/>
      <c r="Q1662" s="52"/>
      <c r="R1662" s="52"/>
      <c r="S1662" s="52"/>
      <c r="T1662" s="52"/>
      <c r="U1662" s="52"/>
      <c r="V1662" s="52"/>
      <c r="W1662" s="52"/>
      <c r="X1662" s="52"/>
    </row>
    <row r="1663" spans="5:24" x14ac:dyDescent="0.25">
      <c r="E1663" s="56" t="s">
        <v>2209</v>
      </c>
      <c r="F1663" s="52"/>
      <c r="G1663" s="52"/>
      <c r="H1663" s="52"/>
      <c r="I1663" s="52"/>
      <c r="J1663" s="52"/>
      <c r="K1663" s="52"/>
      <c r="L1663" s="52"/>
      <c r="M1663" s="52"/>
      <c r="N1663" s="52"/>
      <c r="O1663" s="52"/>
      <c r="P1663" s="52"/>
      <c r="Q1663" s="52"/>
      <c r="R1663" s="52"/>
      <c r="S1663" s="52"/>
      <c r="T1663" s="52"/>
      <c r="U1663" s="52"/>
      <c r="V1663" s="52"/>
      <c r="W1663" s="52"/>
      <c r="X1663" s="52"/>
    </row>
    <row r="1664" spans="5:24" x14ac:dyDescent="0.25">
      <c r="E1664" s="56" t="s">
        <v>2210</v>
      </c>
      <c r="F1664" s="52"/>
      <c r="G1664" s="52"/>
      <c r="H1664" s="52"/>
      <c r="I1664" s="52"/>
      <c r="J1664" s="52"/>
      <c r="K1664" s="52"/>
      <c r="L1664" s="52"/>
      <c r="M1664" s="52"/>
      <c r="N1664" s="52"/>
      <c r="O1664" s="52"/>
      <c r="P1664" s="52"/>
      <c r="Q1664" s="52"/>
      <c r="R1664" s="52"/>
      <c r="S1664" s="52"/>
      <c r="T1664" s="52"/>
      <c r="U1664" s="52"/>
      <c r="V1664" s="52"/>
      <c r="W1664" s="52"/>
      <c r="X1664" s="52"/>
    </row>
    <row r="1665" spans="5:24" x14ac:dyDescent="0.25">
      <c r="E1665" s="56" t="s">
        <v>2211</v>
      </c>
      <c r="F1665" s="52"/>
      <c r="G1665" s="52"/>
      <c r="H1665" s="52"/>
      <c r="I1665" s="52"/>
      <c r="J1665" s="52"/>
      <c r="K1665" s="52"/>
      <c r="L1665" s="52"/>
      <c r="M1665" s="52"/>
      <c r="N1665" s="52"/>
      <c r="O1665" s="52"/>
      <c r="P1665" s="52"/>
      <c r="Q1665" s="52"/>
      <c r="R1665" s="52"/>
      <c r="S1665" s="52"/>
      <c r="T1665" s="52"/>
      <c r="U1665" s="52"/>
      <c r="V1665" s="52"/>
      <c r="W1665" s="52"/>
      <c r="X1665" s="52"/>
    </row>
    <row r="1666" spans="5:24" x14ac:dyDescent="0.25">
      <c r="E1666" s="56" t="s">
        <v>2212</v>
      </c>
      <c r="F1666" s="52"/>
      <c r="G1666" s="52"/>
      <c r="H1666" s="52"/>
      <c r="I1666" s="52"/>
      <c r="J1666" s="52"/>
      <c r="K1666" s="52"/>
      <c r="L1666" s="52"/>
      <c r="M1666" s="52"/>
      <c r="N1666" s="52"/>
      <c r="O1666" s="52"/>
      <c r="P1666" s="52"/>
      <c r="Q1666" s="52"/>
      <c r="R1666" s="52"/>
      <c r="S1666" s="52"/>
      <c r="T1666" s="52"/>
      <c r="U1666" s="52"/>
      <c r="V1666" s="52"/>
      <c r="W1666" s="52"/>
      <c r="X1666" s="52"/>
    </row>
    <row r="1667" spans="5:24" x14ac:dyDescent="0.25">
      <c r="E1667" s="56" t="s">
        <v>2213</v>
      </c>
      <c r="F1667" s="52"/>
      <c r="G1667" s="52"/>
      <c r="H1667" s="52"/>
      <c r="I1667" s="52"/>
      <c r="J1667" s="52"/>
      <c r="K1667" s="52"/>
      <c r="L1667" s="52"/>
      <c r="M1667" s="52"/>
      <c r="N1667" s="52"/>
      <c r="O1667" s="52"/>
      <c r="P1667" s="52"/>
      <c r="Q1667" s="52"/>
      <c r="R1667" s="52"/>
      <c r="S1667" s="52"/>
      <c r="T1667" s="52"/>
      <c r="U1667" s="52"/>
      <c r="V1667" s="52"/>
      <c r="W1667" s="52"/>
      <c r="X1667" s="52"/>
    </row>
    <row r="1668" spans="5:24" x14ac:dyDescent="0.25">
      <c r="E1668" s="56" t="s">
        <v>2214</v>
      </c>
      <c r="F1668" s="52"/>
      <c r="G1668" s="52"/>
      <c r="H1668" s="52"/>
      <c r="I1668" s="52"/>
      <c r="J1668" s="52"/>
      <c r="K1668" s="52"/>
      <c r="L1668" s="52"/>
      <c r="M1668" s="52"/>
      <c r="N1668" s="52"/>
      <c r="O1668" s="52"/>
      <c r="P1668" s="52"/>
      <c r="Q1668" s="52"/>
      <c r="R1668" s="52"/>
      <c r="S1668" s="52"/>
      <c r="T1668" s="52"/>
      <c r="U1668" s="52"/>
      <c r="V1668" s="52"/>
      <c r="W1668" s="52"/>
      <c r="X1668" s="52"/>
    </row>
    <row r="1669" spans="5:24" x14ac:dyDescent="0.25">
      <c r="E1669" s="56" t="s">
        <v>2215</v>
      </c>
      <c r="F1669" s="52"/>
      <c r="G1669" s="52"/>
      <c r="H1669" s="52"/>
      <c r="I1669" s="52"/>
      <c r="J1669" s="52"/>
      <c r="K1669" s="52"/>
      <c r="L1669" s="52"/>
      <c r="M1669" s="52"/>
      <c r="N1669" s="52"/>
      <c r="O1669" s="52"/>
      <c r="P1669" s="52"/>
      <c r="Q1669" s="52"/>
      <c r="R1669" s="52"/>
      <c r="S1669" s="52"/>
      <c r="T1669" s="52"/>
      <c r="U1669" s="52"/>
      <c r="V1669" s="52"/>
      <c r="W1669" s="52"/>
      <c r="X1669" s="52"/>
    </row>
    <row r="1670" spans="5:24" x14ac:dyDescent="0.25">
      <c r="E1670" s="56" t="s">
        <v>2216</v>
      </c>
      <c r="F1670" s="52"/>
      <c r="G1670" s="52"/>
      <c r="H1670" s="52"/>
      <c r="I1670" s="52"/>
      <c r="J1670" s="52"/>
      <c r="K1670" s="52"/>
      <c r="L1670" s="52"/>
      <c r="M1670" s="52"/>
      <c r="N1670" s="52"/>
      <c r="O1670" s="52"/>
      <c r="P1670" s="52"/>
      <c r="Q1670" s="52"/>
      <c r="R1670" s="52"/>
      <c r="S1670" s="52"/>
      <c r="T1670" s="52"/>
      <c r="U1670" s="52"/>
      <c r="V1670" s="52"/>
      <c r="W1670" s="52"/>
      <c r="X1670" s="52"/>
    </row>
    <row r="1671" spans="5:24" x14ac:dyDescent="0.25">
      <c r="E1671" s="56" t="s">
        <v>2217</v>
      </c>
      <c r="F1671" s="52"/>
      <c r="G1671" s="52"/>
      <c r="H1671" s="52"/>
      <c r="I1671" s="52"/>
      <c r="J1671" s="52"/>
      <c r="K1671" s="52"/>
      <c r="L1671" s="52"/>
      <c r="M1671" s="52"/>
      <c r="N1671" s="52"/>
      <c r="O1671" s="52"/>
      <c r="P1671" s="52"/>
      <c r="Q1671" s="52"/>
      <c r="R1671" s="52"/>
      <c r="S1671" s="52"/>
      <c r="T1671" s="52"/>
      <c r="U1671" s="52"/>
      <c r="V1671" s="52"/>
      <c r="W1671" s="52"/>
      <c r="X1671" s="52"/>
    </row>
    <row r="1672" spans="5:24" x14ac:dyDescent="0.25">
      <c r="E1672" s="56" t="s">
        <v>2218</v>
      </c>
      <c r="F1672" s="52"/>
      <c r="G1672" s="52"/>
      <c r="H1672" s="52"/>
      <c r="I1672" s="52"/>
      <c r="J1672" s="52"/>
      <c r="K1672" s="52"/>
      <c r="L1672" s="52"/>
      <c r="M1672" s="52"/>
      <c r="N1672" s="52"/>
      <c r="O1672" s="52"/>
      <c r="P1672" s="52"/>
      <c r="Q1672" s="52"/>
      <c r="R1672" s="52"/>
      <c r="S1672" s="52"/>
      <c r="T1672" s="52"/>
      <c r="U1672" s="52"/>
      <c r="V1672" s="52"/>
      <c r="W1672" s="52"/>
      <c r="X1672" s="52"/>
    </row>
    <row r="1673" spans="5:24" x14ac:dyDescent="0.25">
      <c r="E1673" s="56" t="s">
        <v>582</v>
      </c>
      <c r="F1673" s="52"/>
      <c r="G1673" s="52"/>
      <c r="H1673" s="52"/>
      <c r="I1673" s="52"/>
      <c r="J1673" s="52"/>
      <c r="K1673" s="52"/>
      <c r="L1673" s="52"/>
      <c r="M1673" s="52"/>
      <c r="N1673" s="52"/>
      <c r="O1673" s="52"/>
      <c r="P1673" s="52"/>
      <c r="Q1673" s="52"/>
      <c r="R1673" s="52"/>
      <c r="S1673" s="52"/>
      <c r="T1673" s="52"/>
      <c r="U1673" s="52"/>
      <c r="V1673" s="52"/>
      <c r="W1673" s="52"/>
      <c r="X1673" s="52"/>
    </row>
    <row r="1674" spans="5:24" x14ac:dyDescent="0.25">
      <c r="E1674" s="56" t="s">
        <v>583</v>
      </c>
      <c r="F1674" s="52"/>
      <c r="G1674" s="52"/>
      <c r="H1674" s="52"/>
      <c r="I1674" s="52"/>
      <c r="J1674" s="52"/>
      <c r="K1674" s="52"/>
      <c r="L1674" s="52"/>
      <c r="M1674" s="52"/>
      <c r="N1674" s="52"/>
      <c r="O1674" s="52"/>
      <c r="P1674" s="52"/>
      <c r="Q1674" s="52"/>
      <c r="R1674" s="52"/>
      <c r="S1674" s="52"/>
      <c r="T1674" s="52"/>
      <c r="U1674" s="52"/>
      <c r="V1674" s="52"/>
      <c r="W1674" s="52"/>
      <c r="X1674" s="52"/>
    </row>
    <row r="1675" spans="5:24" x14ac:dyDescent="0.25">
      <c r="E1675" s="56" t="s">
        <v>580</v>
      </c>
      <c r="F1675" s="52"/>
      <c r="G1675" s="52"/>
      <c r="H1675" s="52"/>
      <c r="I1675" s="52"/>
      <c r="J1675" s="52"/>
      <c r="K1675" s="52"/>
      <c r="L1675" s="52"/>
      <c r="M1675" s="52"/>
      <c r="N1675" s="52"/>
      <c r="O1675" s="52"/>
      <c r="P1675" s="52"/>
      <c r="Q1675" s="52"/>
      <c r="R1675" s="52"/>
      <c r="S1675" s="52"/>
      <c r="T1675" s="52"/>
      <c r="U1675" s="52"/>
      <c r="V1675" s="52"/>
      <c r="W1675" s="52"/>
      <c r="X1675" s="52"/>
    </row>
    <row r="1676" spans="5:24" x14ac:dyDescent="0.25">
      <c r="E1676" s="56" t="s">
        <v>581</v>
      </c>
      <c r="F1676" s="52"/>
      <c r="G1676" s="52"/>
      <c r="H1676" s="52"/>
      <c r="I1676" s="52"/>
      <c r="J1676" s="52"/>
      <c r="K1676" s="52"/>
      <c r="L1676" s="52"/>
      <c r="M1676" s="52"/>
      <c r="N1676" s="52"/>
      <c r="O1676" s="52"/>
      <c r="P1676" s="52"/>
      <c r="Q1676" s="52"/>
      <c r="R1676" s="52"/>
      <c r="S1676" s="52"/>
      <c r="T1676" s="52"/>
      <c r="U1676" s="52"/>
      <c r="V1676" s="52"/>
      <c r="W1676" s="52"/>
      <c r="X1676" s="52"/>
    </row>
    <row r="1677" spans="5:24" x14ac:dyDescent="0.25">
      <c r="E1677" s="56" t="s">
        <v>980</v>
      </c>
      <c r="F1677" s="52"/>
      <c r="G1677" s="52"/>
      <c r="H1677" s="52"/>
      <c r="I1677" s="52"/>
      <c r="J1677" s="52"/>
      <c r="K1677" s="52"/>
      <c r="L1677" s="52"/>
      <c r="M1677" s="52"/>
      <c r="N1677" s="52"/>
      <c r="O1677" s="52"/>
      <c r="P1677" s="52"/>
      <c r="Q1677" s="52"/>
      <c r="R1677" s="52"/>
      <c r="S1677" s="52"/>
      <c r="T1677" s="52"/>
      <c r="U1677" s="52"/>
      <c r="V1677" s="52"/>
      <c r="W1677" s="52"/>
      <c r="X1677" s="52"/>
    </row>
    <row r="1678" spans="5:24" x14ac:dyDescent="0.25">
      <c r="E1678" s="56" t="s">
        <v>278</v>
      </c>
      <c r="F1678" s="52"/>
      <c r="G1678" s="52"/>
      <c r="H1678" s="52"/>
      <c r="I1678" s="52"/>
      <c r="J1678" s="52"/>
      <c r="K1678" s="52"/>
      <c r="L1678" s="52"/>
      <c r="M1678" s="52"/>
      <c r="N1678" s="52"/>
      <c r="O1678" s="52"/>
      <c r="P1678" s="52"/>
      <c r="Q1678" s="52"/>
      <c r="R1678" s="52"/>
      <c r="S1678" s="52"/>
      <c r="T1678" s="52"/>
      <c r="U1678" s="52"/>
      <c r="V1678" s="52"/>
      <c r="W1678" s="52"/>
      <c r="X1678" s="52"/>
    </row>
    <row r="1679" spans="5:24" x14ac:dyDescent="0.25">
      <c r="E1679" s="56" t="s">
        <v>981</v>
      </c>
      <c r="F1679" s="52"/>
      <c r="G1679" s="52"/>
      <c r="H1679" s="52"/>
      <c r="I1679" s="52"/>
      <c r="J1679" s="52"/>
      <c r="K1679" s="52"/>
      <c r="L1679" s="52"/>
      <c r="M1679" s="52"/>
      <c r="N1679" s="52"/>
      <c r="O1679" s="52"/>
      <c r="P1679" s="52"/>
      <c r="Q1679" s="52"/>
      <c r="R1679" s="52"/>
      <c r="S1679" s="52"/>
      <c r="T1679" s="52"/>
      <c r="U1679" s="52"/>
      <c r="V1679" s="52"/>
      <c r="W1679" s="52"/>
      <c r="X1679" s="52"/>
    </row>
    <row r="1680" spans="5:24" x14ac:dyDescent="0.25">
      <c r="E1680" s="56" t="s">
        <v>923</v>
      </c>
      <c r="F1680" s="52"/>
      <c r="G1680" s="52"/>
      <c r="H1680" s="52"/>
      <c r="I1680" s="52"/>
      <c r="J1680" s="52"/>
      <c r="K1680" s="52"/>
      <c r="L1680" s="52"/>
      <c r="M1680" s="52"/>
      <c r="N1680" s="52"/>
      <c r="O1680" s="52"/>
      <c r="P1680" s="52"/>
      <c r="Q1680" s="52"/>
      <c r="R1680" s="52"/>
      <c r="S1680" s="52"/>
      <c r="T1680" s="52"/>
      <c r="U1680" s="52"/>
      <c r="V1680" s="52"/>
      <c r="W1680" s="52"/>
      <c r="X1680" s="52"/>
    </row>
    <row r="1682" spans="5:5" x14ac:dyDescent="0.25">
      <c r="E1682" s="47" t="s">
        <v>2194</v>
      </c>
    </row>
    <row r="1712" spans="2:4" x14ac:dyDescent="0.25">
      <c r="B1712" s="48">
        <v>0</v>
      </c>
      <c r="D1712" s="51" t="s">
        <v>2248</v>
      </c>
    </row>
    <row r="1713" spans="4:4" x14ac:dyDescent="0.25">
      <c r="D1713" s="59" t="s">
        <v>305</v>
      </c>
    </row>
    <row r="1714" spans="4:4" x14ac:dyDescent="0.25">
      <c r="D1714" s="55" t="s">
        <v>35</v>
      </c>
    </row>
    <row r="1765" spans="2:4" x14ac:dyDescent="0.25">
      <c r="B1765" s="48">
        <v>0</v>
      </c>
      <c r="D1765" s="51" t="s">
        <v>2189</v>
      </c>
    </row>
    <row r="1766" spans="2:4" x14ac:dyDescent="0.25">
      <c r="D1766" s="58" t="s">
        <v>305</v>
      </c>
    </row>
    <row r="1768" spans="2:4" x14ac:dyDescent="0.25">
      <c r="D1768" s="47" t="s">
        <v>36</v>
      </c>
    </row>
    <row r="1771" spans="2:4" x14ac:dyDescent="0.25">
      <c r="D1771" s="47" t="s">
        <v>2105</v>
      </c>
    </row>
    <row r="1805" spans="2:4" x14ac:dyDescent="0.25">
      <c r="B1805" s="49">
        <v>0</v>
      </c>
      <c r="D1805" s="51" t="s">
        <v>474</v>
      </c>
    </row>
    <row r="1806" spans="2:4" x14ac:dyDescent="0.25">
      <c r="D1806" s="59" t="s">
        <v>303</v>
      </c>
    </row>
    <row r="1807" spans="2:4" x14ac:dyDescent="0.25">
      <c r="D1807" s="55" t="s">
        <v>2188</v>
      </c>
    </row>
    <row r="1808" spans="2:4" x14ac:dyDescent="0.25">
      <c r="D1808" s="55" t="s">
        <v>35</v>
      </c>
    </row>
    <row r="1872" spans="2:2" x14ac:dyDescent="0.25">
      <c r="B187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6CAD8-4506-44DE-94BD-16DE64DE2D11}">
  <sheetPr codeName="Sheet32"/>
  <dimension ref="A2:J38"/>
  <sheetViews>
    <sheetView topLeftCell="A22" workbookViewId="0">
      <selection activeCell="A32" sqref="A32"/>
    </sheetView>
  </sheetViews>
  <sheetFormatPr defaultColWidth="2.85546875" defaultRowHeight="15" x14ac:dyDescent="0.25"/>
  <cols>
    <col min="1" max="1" width="9.140625" style="208" bestFit="1" customWidth="1"/>
    <col min="2" max="2" width="40" style="208" customWidth="1"/>
    <col min="3" max="3" width="13.42578125" style="208" customWidth="1"/>
    <col min="4" max="4" width="17" style="208" bestFit="1" customWidth="1"/>
    <col min="5" max="5" width="17.5703125" style="208" bestFit="1" customWidth="1"/>
    <col min="6" max="7" width="10.7109375" style="208" bestFit="1" customWidth="1"/>
    <col min="8" max="8" width="15.28515625" style="208" bestFit="1" customWidth="1"/>
    <col min="9" max="9" width="7.5703125" style="208" bestFit="1" customWidth="1"/>
    <col min="10" max="10" width="10.7109375" style="208" bestFit="1" customWidth="1"/>
    <col min="11" max="16384" width="2.85546875" style="208"/>
  </cols>
  <sheetData>
    <row r="2" spans="1:10" ht="18.75" x14ac:dyDescent="0.25">
      <c r="A2" s="457" t="s">
        <v>596</v>
      </c>
      <c r="B2" s="458"/>
      <c r="C2" s="458"/>
      <c r="D2" s="458"/>
      <c r="E2" s="458"/>
      <c r="F2" s="458"/>
      <c r="G2" s="458"/>
      <c r="H2" s="458"/>
      <c r="I2" s="458"/>
      <c r="J2" s="458"/>
    </row>
    <row r="3" spans="1:10" x14ac:dyDescent="0.25">
      <c r="A3" s="458" t="s">
        <v>2002</v>
      </c>
      <c r="B3" s="458"/>
      <c r="C3" s="458"/>
      <c r="D3" s="458"/>
      <c r="E3" s="458"/>
      <c r="F3" s="458"/>
      <c r="G3" s="458"/>
      <c r="H3" s="458"/>
      <c r="I3" s="458"/>
    </row>
    <row r="4" spans="1:10" ht="45" x14ac:dyDescent="0.25">
      <c r="A4" s="209" t="s">
        <v>374</v>
      </c>
      <c r="B4" s="209" t="s">
        <v>32</v>
      </c>
      <c r="C4" s="209" t="s">
        <v>31</v>
      </c>
      <c r="D4" s="209" t="s">
        <v>331</v>
      </c>
      <c r="E4" s="209" t="s">
        <v>373</v>
      </c>
      <c r="F4" s="209" t="s">
        <v>519</v>
      </c>
      <c r="G4" s="209" t="s">
        <v>254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4" t="s">
        <v>314</v>
      </c>
      <c r="B5" s="214" t="s">
        <v>313</v>
      </c>
      <c r="C5" s="214" t="s">
        <v>312</v>
      </c>
      <c r="D5" s="214" t="s">
        <v>330</v>
      </c>
      <c r="E5" s="214" t="s">
        <v>276</v>
      </c>
      <c r="F5" s="215">
        <v>44673.446527777996</v>
      </c>
      <c r="G5" s="215">
        <v>44957.708333333001</v>
      </c>
      <c r="H5" s="214" t="s">
        <v>311</v>
      </c>
      <c r="I5" s="214" t="s">
        <v>18</v>
      </c>
      <c r="J5" s="214" t="s">
        <v>17</v>
      </c>
    </row>
    <row r="6" spans="1:10" ht="45" x14ac:dyDescent="0.25">
      <c r="A6" s="216" t="s">
        <v>345</v>
      </c>
      <c r="B6" s="216" t="s">
        <v>344</v>
      </c>
      <c r="C6" s="216" t="s">
        <v>312</v>
      </c>
      <c r="D6" s="216" t="s">
        <v>330</v>
      </c>
      <c r="E6" s="216" t="s">
        <v>343</v>
      </c>
      <c r="F6" s="217">
        <v>44693.600694444001</v>
      </c>
      <c r="G6" s="217">
        <v>44957.708333333001</v>
      </c>
      <c r="H6" s="216" t="s">
        <v>311</v>
      </c>
      <c r="I6" s="216" t="s">
        <v>18</v>
      </c>
      <c r="J6" s="216" t="s">
        <v>38</v>
      </c>
    </row>
    <row r="7" spans="1:10" ht="45" x14ac:dyDescent="0.25">
      <c r="A7" s="226" t="s">
        <v>481</v>
      </c>
      <c r="B7" s="210" t="s">
        <v>482</v>
      </c>
      <c r="C7" s="210" t="s">
        <v>473</v>
      </c>
      <c r="D7" s="210" t="s">
        <v>330</v>
      </c>
      <c r="E7" s="210" t="s">
        <v>276</v>
      </c>
      <c r="F7" s="211">
        <v>44852.484027778002</v>
      </c>
      <c r="G7" s="211">
        <v>45280.442361111003</v>
      </c>
      <c r="H7" s="210" t="s">
        <v>23</v>
      </c>
      <c r="I7" s="210" t="s">
        <v>18</v>
      </c>
      <c r="J7" s="210" t="s">
        <v>260</v>
      </c>
    </row>
    <row r="8" spans="1:10" ht="45" x14ac:dyDescent="0.25">
      <c r="A8" s="223" t="s">
        <v>512</v>
      </c>
      <c r="B8" s="212" t="s">
        <v>514</v>
      </c>
      <c r="C8" s="212" t="s">
        <v>356</v>
      </c>
      <c r="D8" s="212" t="s">
        <v>330</v>
      </c>
      <c r="E8" s="212" t="s">
        <v>276</v>
      </c>
      <c r="F8" s="213">
        <v>44861.668055556001</v>
      </c>
      <c r="G8" s="213">
        <v>45292.626388889003</v>
      </c>
      <c r="H8" s="212" t="s">
        <v>23</v>
      </c>
      <c r="I8" s="212" t="s">
        <v>18</v>
      </c>
      <c r="J8" s="212" t="s">
        <v>260</v>
      </c>
    </row>
    <row r="9" spans="1:10" ht="45" x14ac:dyDescent="0.25">
      <c r="A9" s="226" t="s">
        <v>601</v>
      </c>
      <c r="B9" s="210" t="s">
        <v>599</v>
      </c>
      <c r="C9" s="210" t="s">
        <v>360</v>
      </c>
      <c r="D9" s="210" t="s">
        <v>330</v>
      </c>
      <c r="E9" s="210" t="s">
        <v>276</v>
      </c>
      <c r="F9" s="211">
        <v>44873.412499999999</v>
      </c>
      <c r="G9" s="211">
        <v>45302.370833333</v>
      </c>
      <c r="H9" s="210" t="s">
        <v>23</v>
      </c>
      <c r="I9" s="210" t="s">
        <v>18</v>
      </c>
      <c r="J9" s="210" t="s">
        <v>260</v>
      </c>
    </row>
    <row r="10" spans="1:10" ht="45" x14ac:dyDescent="0.25">
      <c r="A10" s="227" t="s">
        <v>921</v>
      </c>
      <c r="B10" s="212" t="s">
        <v>924</v>
      </c>
      <c r="C10" s="212" t="s">
        <v>459</v>
      </c>
      <c r="D10" s="212" t="s">
        <v>330</v>
      </c>
      <c r="E10" s="212" t="s">
        <v>276</v>
      </c>
      <c r="F10" s="213">
        <v>44903.420833333003</v>
      </c>
      <c r="G10" s="213">
        <v>45336.661805556003</v>
      </c>
      <c r="H10" s="212" t="s">
        <v>23</v>
      </c>
      <c r="I10" s="212" t="s">
        <v>18</v>
      </c>
      <c r="J10" s="212" t="s">
        <v>260</v>
      </c>
    </row>
    <row r="11" spans="1:10" ht="105" x14ac:dyDescent="0.25">
      <c r="A11" s="222" t="s">
        <v>1332</v>
      </c>
      <c r="B11" s="222" t="s">
        <v>861</v>
      </c>
      <c r="C11" s="222" t="s">
        <v>998</v>
      </c>
      <c r="D11" s="222" t="s">
        <v>330</v>
      </c>
      <c r="E11" s="222" t="s">
        <v>276</v>
      </c>
      <c r="F11" s="224">
        <v>44922.436111110997</v>
      </c>
      <c r="G11" s="224">
        <v>45355.394444443999</v>
      </c>
      <c r="H11" s="222" t="s">
        <v>23</v>
      </c>
      <c r="I11" s="222" t="s">
        <v>18</v>
      </c>
      <c r="J11" s="222" t="s">
        <v>260</v>
      </c>
    </row>
    <row r="12" spans="1:10" ht="45" x14ac:dyDescent="0.25">
      <c r="A12" s="212" t="s">
        <v>1356</v>
      </c>
      <c r="B12" s="212" t="s">
        <v>1357</v>
      </c>
      <c r="C12" s="212" t="s">
        <v>850</v>
      </c>
      <c r="D12" s="212" t="s">
        <v>330</v>
      </c>
      <c r="E12" s="212" t="s">
        <v>276</v>
      </c>
      <c r="F12" s="213">
        <v>44923.409722222001</v>
      </c>
      <c r="G12" s="213">
        <v>45356.368055555999</v>
      </c>
      <c r="H12" s="212" t="s">
        <v>23</v>
      </c>
      <c r="I12" s="212" t="s">
        <v>18</v>
      </c>
      <c r="J12" s="212" t="s">
        <v>260</v>
      </c>
    </row>
    <row r="13" spans="1:10" ht="45" x14ac:dyDescent="0.25">
      <c r="A13" s="210" t="s">
        <v>1476</v>
      </c>
      <c r="B13" s="210" t="s">
        <v>1477</v>
      </c>
      <c r="C13" s="210" t="s">
        <v>356</v>
      </c>
      <c r="D13" s="210" t="s">
        <v>330</v>
      </c>
      <c r="E13" s="210" t="s">
        <v>276</v>
      </c>
      <c r="F13" s="211">
        <v>44924.380555556003</v>
      </c>
      <c r="G13" s="211">
        <v>45357.338888888997</v>
      </c>
      <c r="H13" s="210" t="s">
        <v>23</v>
      </c>
      <c r="I13" s="210" t="s">
        <v>18</v>
      </c>
      <c r="J13" s="210" t="s">
        <v>260</v>
      </c>
    </row>
    <row r="14" spans="1:10" ht="45" x14ac:dyDescent="0.25">
      <c r="A14" s="212" t="s">
        <v>1495</v>
      </c>
      <c r="B14" s="212" t="s">
        <v>1496</v>
      </c>
      <c r="C14" s="212" t="s">
        <v>448</v>
      </c>
      <c r="D14" s="212" t="s">
        <v>330</v>
      </c>
      <c r="E14" s="212" t="s">
        <v>276</v>
      </c>
      <c r="F14" s="213">
        <v>44924.407638889003</v>
      </c>
      <c r="G14" s="213">
        <v>45357.365972222004</v>
      </c>
      <c r="H14" s="212" t="s">
        <v>23</v>
      </c>
      <c r="I14" s="212" t="s">
        <v>18</v>
      </c>
      <c r="J14" s="212" t="s">
        <v>260</v>
      </c>
    </row>
    <row r="15" spans="1:10" ht="45" x14ac:dyDescent="0.25">
      <c r="A15" s="210" t="s">
        <v>1582</v>
      </c>
      <c r="B15" s="210" t="s">
        <v>1584</v>
      </c>
      <c r="C15" s="210" t="s">
        <v>697</v>
      </c>
      <c r="D15" s="210" t="s">
        <v>330</v>
      </c>
      <c r="E15" s="210" t="s">
        <v>276</v>
      </c>
      <c r="F15" s="211">
        <v>44925.456250000003</v>
      </c>
      <c r="G15" s="211">
        <v>45358.414583332997</v>
      </c>
      <c r="H15" s="210" t="s">
        <v>23</v>
      </c>
      <c r="I15" s="210" t="s">
        <v>18</v>
      </c>
      <c r="J15" s="210" t="s">
        <v>260</v>
      </c>
    </row>
    <row r="16" spans="1:10" ht="45" x14ac:dyDescent="0.25">
      <c r="A16" s="212" t="s">
        <v>1616</v>
      </c>
      <c r="B16" s="212" t="s">
        <v>1615</v>
      </c>
      <c r="C16" s="212" t="s">
        <v>920</v>
      </c>
      <c r="D16" s="212" t="s">
        <v>330</v>
      </c>
      <c r="E16" s="212" t="s">
        <v>276</v>
      </c>
      <c r="F16" s="213">
        <v>44929.397222222004</v>
      </c>
      <c r="G16" s="213">
        <v>45362.355555556001</v>
      </c>
      <c r="H16" s="212" t="s">
        <v>23</v>
      </c>
      <c r="I16" s="212" t="s">
        <v>18</v>
      </c>
      <c r="J16" s="212" t="s">
        <v>260</v>
      </c>
    </row>
    <row r="17" spans="1:10" ht="45" x14ac:dyDescent="0.25">
      <c r="A17" s="214" t="s">
        <v>1626</v>
      </c>
      <c r="B17" s="214" t="s">
        <v>1625</v>
      </c>
      <c r="C17" s="214" t="s">
        <v>1669</v>
      </c>
      <c r="D17" s="214" t="s">
        <v>330</v>
      </c>
      <c r="E17" s="214" t="s">
        <v>276</v>
      </c>
      <c r="F17" s="215">
        <v>44929.470833332998</v>
      </c>
      <c r="G17" s="215">
        <v>45362.429166667003</v>
      </c>
      <c r="H17" s="214" t="s">
        <v>23</v>
      </c>
      <c r="I17" s="214" t="s">
        <v>18</v>
      </c>
      <c r="J17" s="214" t="s">
        <v>255</v>
      </c>
    </row>
    <row r="18" spans="1:10" ht="45" x14ac:dyDescent="0.25">
      <c r="A18" s="212" t="s">
        <v>1665</v>
      </c>
      <c r="B18" s="212" t="s">
        <v>1668</v>
      </c>
      <c r="C18" s="212" t="s">
        <v>356</v>
      </c>
      <c r="D18" s="212" t="s">
        <v>330</v>
      </c>
      <c r="E18" s="212" t="s">
        <v>276</v>
      </c>
      <c r="F18" s="213">
        <v>44930.330555556</v>
      </c>
      <c r="G18" s="213">
        <v>45365.625</v>
      </c>
      <c r="H18" s="212" t="s">
        <v>23</v>
      </c>
      <c r="I18" s="212" t="s">
        <v>18</v>
      </c>
      <c r="J18" s="212" t="s">
        <v>260</v>
      </c>
    </row>
    <row r="19" spans="1:10" ht="45" x14ac:dyDescent="0.25">
      <c r="A19" s="210" t="s">
        <v>1666</v>
      </c>
      <c r="B19" s="210" t="s">
        <v>1667</v>
      </c>
      <c r="C19" s="210" t="s">
        <v>356</v>
      </c>
      <c r="D19" s="210" t="s">
        <v>330</v>
      </c>
      <c r="E19" s="210" t="s">
        <v>276</v>
      </c>
      <c r="F19" s="211">
        <v>44930.331250000003</v>
      </c>
      <c r="G19" s="211">
        <v>45365.625</v>
      </c>
      <c r="H19" s="210" t="s">
        <v>23</v>
      </c>
      <c r="I19" s="210" t="s">
        <v>18</v>
      </c>
      <c r="J19" s="210" t="s">
        <v>260</v>
      </c>
    </row>
    <row r="20" spans="1:10" ht="45" x14ac:dyDescent="0.25">
      <c r="A20" s="212" t="s">
        <v>1735</v>
      </c>
      <c r="B20" s="212" t="s">
        <v>1727</v>
      </c>
      <c r="C20" s="212" t="s">
        <v>697</v>
      </c>
      <c r="D20" s="212" t="s">
        <v>330</v>
      </c>
      <c r="E20" s="212" t="s">
        <v>276</v>
      </c>
      <c r="F20" s="213">
        <v>44930.588194443997</v>
      </c>
      <c r="G20" s="213">
        <v>45366.546527778002</v>
      </c>
      <c r="H20" s="212" t="s">
        <v>23</v>
      </c>
      <c r="I20" s="212" t="s">
        <v>18</v>
      </c>
      <c r="J20" s="212" t="s">
        <v>260</v>
      </c>
    </row>
    <row r="21" spans="1:10" ht="45" x14ac:dyDescent="0.25">
      <c r="A21" s="222" t="s">
        <v>1776</v>
      </c>
      <c r="B21" s="222" t="s">
        <v>1778</v>
      </c>
      <c r="C21" s="222" t="s">
        <v>356</v>
      </c>
      <c r="D21" s="222" t="s">
        <v>330</v>
      </c>
      <c r="E21" s="222" t="s">
        <v>276</v>
      </c>
      <c r="F21" s="224">
        <v>44930.674305556</v>
      </c>
      <c r="G21" s="224">
        <v>45366.632638889001</v>
      </c>
      <c r="H21" s="222" t="s">
        <v>23</v>
      </c>
      <c r="I21" s="222" t="s">
        <v>18</v>
      </c>
      <c r="J21" s="222" t="s">
        <v>260</v>
      </c>
    </row>
    <row r="22" spans="1:10" ht="45" x14ac:dyDescent="0.25">
      <c r="A22" s="223" t="s">
        <v>1817</v>
      </c>
      <c r="B22" s="223" t="s">
        <v>1818</v>
      </c>
      <c r="C22" s="223" t="s">
        <v>356</v>
      </c>
      <c r="D22" s="223" t="s">
        <v>330</v>
      </c>
      <c r="E22" s="223" t="s">
        <v>276</v>
      </c>
      <c r="F22" s="225">
        <v>44931.656944444003</v>
      </c>
      <c r="G22" s="225">
        <v>45369.615277778001</v>
      </c>
      <c r="H22" s="223" t="s">
        <v>23</v>
      </c>
      <c r="I22" s="223" t="s">
        <v>18</v>
      </c>
      <c r="J22" s="223" t="s">
        <v>255</v>
      </c>
    </row>
    <row r="23" spans="1:10" ht="45" x14ac:dyDescent="0.25">
      <c r="A23" s="214" t="s">
        <v>1835</v>
      </c>
      <c r="B23" s="214" t="s">
        <v>1836</v>
      </c>
      <c r="C23" s="214" t="s">
        <v>356</v>
      </c>
      <c r="D23" s="214" t="s">
        <v>330</v>
      </c>
      <c r="E23" s="214" t="s">
        <v>276</v>
      </c>
      <c r="F23" s="215">
        <v>44932.395833333001</v>
      </c>
      <c r="G23" s="215">
        <v>45370.354166666999</v>
      </c>
      <c r="H23" s="214" t="s">
        <v>23</v>
      </c>
      <c r="I23" s="214" t="s">
        <v>18</v>
      </c>
      <c r="J23" s="214" t="s">
        <v>255</v>
      </c>
    </row>
    <row r="24" spans="1:10" ht="45" x14ac:dyDescent="0.25">
      <c r="A24" s="212" t="s">
        <v>1838</v>
      </c>
      <c r="B24" s="216" t="s">
        <v>1839</v>
      </c>
      <c r="C24" s="216" t="s">
        <v>356</v>
      </c>
      <c r="D24" s="216" t="s">
        <v>330</v>
      </c>
      <c r="E24" s="216" t="s">
        <v>276</v>
      </c>
      <c r="F24" s="217">
        <v>44932.402083333</v>
      </c>
      <c r="G24" s="217">
        <v>45370.360416666997</v>
      </c>
      <c r="H24" s="216" t="s">
        <v>23</v>
      </c>
      <c r="I24" s="216" t="s">
        <v>18</v>
      </c>
      <c r="J24" s="216" t="s">
        <v>255</v>
      </c>
    </row>
    <row r="25" spans="1:10" ht="45" x14ac:dyDescent="0.25">
      <c r="A25" s="222" t="s">
        <v>1866</v>
      </c>
      <c r="B25" s="222" t="s">
        <v>1863</v>
      </c>
      <c r="C25" s="222" t="s">
        <v>325</v>
      </c>
      <c r="D25" s="222" t="s">
        <v>330</v>
      </c>
      <c r="E25" s="222" t="s">
        <v>276</v>
      </c>
      <c r="F25" s="224">
        <v>44932.596527777998</v>
      </c>
      <c r="G25" s="224">
        <v>45370.554861110999</v>
      </c>
      <c r="H25" s="222" t="s">
        <v>23</v>
      </c>
      <c r="I25" s="222" t="s">
        <v>18</v>
      </c>
      <c r="J25" s="222" t="s">
        <v>255</v>
      </c>
    </row>
    <row r="26" spans="1:10" ht="45" x14ac:dyDescent="0.25">
      <c r="A26" s="223" t="s">
        <v>1869</v>
      </c>
      <c r="B26" s="223" t="s">
        <v>1870</v>
      </c>
      <c r="C26" s="223" t="s">
        <v>891</v>
      </c>
      <c r="D26" s="223" t="s">
        <v>330</v>
      </c>
      <c r="E26" s="223" t="s">
        <v>276</v>
      </c>
      <c r="F26" s="225">
        <v>44932.599305556003</v>
      </c>
      <c r="G26" s="225">
        <v>45370.557638888997</v>
      </c>
      <c r="H26" s="223" t="s">
        <v>23</v>
      </c>
      <c r="I26" s="223" t="s">
        <v>18</v>
      </c>
      <c r="J26" s="223" t="s">
        <v>255</v>
      </c>
    </row>
    <row r="27" spans="1:10" ht="45" x14ac:dyDescent="0.25">
      <c r="A27" s="214" t="s">
        <v>1890</v>
      </c>
      <c r="B27" s="214" t="s">
        <v>1891</v>
      </c>
      <c r="C27" s="214" t="s">
        <v>356</v>
      </c>
      <c r="D27" s="214" t="s">
        <v>330</v>
      </c>
      <c r="E27" s="214" t="s">
        <v>276</v>
      </c>
      <c r="F27" s="215">
        <v>44932.644444443999</v>
      </c>
      <c r="G27" s="215">
        <v>45370.602777777996</v>
      </c>
      <c r="H27" s="214" t="s">
        <v>23</v>
      </c>
      <c r="I27" s="214" t="s">
        <v>18</v>
      </c>
      <c r="J27" s="214" t="s">
        <v>255</v>
      </c>
    </row>
    <row r="28" spans="1:10" ht="45" x14ac:dyDescent="0.25">
      <c r="A28" s="216" t="s">
        <v>1895</v>
      </c>
      <c r="B28" s="216" t="s">
        <v>1896</v>
      </c>
      <c r="C28" s="216" t="s">
        <v>1669</v>
      </c>
      <c r="D28" s="216" t="s">
        <v>330</v>
      </c>
      <c r="E28" s="216" t="s">
        <v>276</v>
      </c>
      <c r="F28" s="217">
        <v>44932.684722222002</v>
      </c>
      <c r="G28" s="217">
        <v>45370.643055556</v>
      </c>
      <c r="H28" s="216" t="s">
        <v>23</v>
      </c>
      <c r="I28" s="216" t="s">
        <v>18</v>
      </c>
      <c r="J28" s="216" t="s">
        <v>255</v>
      </c>
    </row>
    <row r="29" spans="1:10" ht="45" x14ac:dyDescent="0.25">
      <c r="A29" s="218" t="s">
        <v>1957</v>
      </c>
      <c r="B29" s="214" t="s">
        <v>1958</v>
      </c>
      <c r="C29" s="214" t="s">
        <v>361</v>
      </c>
      <c r="D29" s="214" t="s">
        <v>330</v>
      </c>
      <c r="E29" s="214" t="s">
        <v>276</v>
      </c>
      <c r="F29" s="215">
        <v>44935.460416667003</v>
      </c>
      <c r="G29" s="215">
        <v>45371.418749999997</v>
      </c>
      <c r="H29" s="214" t="s">
        <v>23</v>
      </c>
      <c r="I29" s="214" t="s">
        <v>18</v>
      </c>
      <c r="J29" s="214" t="s">
        <v>255</v>
      </c>
    </row>
    <row r="30" spans="1:10" ht="45" x14ac:dyDescent="0.25">
      <c r="A30" s="216" t="s">
        <v>1963</v>
      </c>
      <c r="B30" s="216" t="s">
        <v>1964</v>
      </c>
      <c r="C30" s="216" t="s">
        <v>361</v>
      </c>
      <c r="D30" s="216" t="s">
        <v>330</v>
      </c>
      <c r="E30" s="216" t="s">
        <v>276</v>
      </c>
      <c r="F30" s="217">
        <v>44935.470833332998</v>
      </c>
      <c r="G30" s="217">
        <v>45371.429166667003</v>
      </c>
      <c r="H30" s="216" t="s">
        <v>23</v>
      </c>
      <c r="I30" s="216" t="s">
        <v>18</v>
      </c>
      <c r="J30" s="216" t="s">
        <v>255</v>
      </c>
    </row>
    <row r="31" spans="1:10" ht="45" x14ac:dyDescent="0.25">
      <c r="A31" s="214" t="s">
        <v>1968</v>
      </c>
      <c r="B31" s="214" t="s">
        <v>1969</v>
      </c>
      <c r="C31" s="214" t="s">
        <v>920</v>
      </c>
      <c r="D31" s="214" t="s">
        <v>330</v>
      </c>
      <c r="E31" s="214" t="s">
        <v>276</v>
      </c>
      <c r="F31" s="215">
        <v>44935.574999999997</v>
      </c>
      <c r="G31" s="215">
        <v>45371.574999999997</v>
      </c>
      <c r="H31" s="214" t="s">
        <v>23</v>
      </c>
      <c r="I31" s="214" t="s">
        <v>18</v>
      </c>
      <c r="J31" s="214" t="s">
        <v>255</v>
      </c>
    </row>
    <row r="32" spans="1:10" ht="45" x14ac:dyDescent="0.25">
      <c r="A32" s="216" t="s">
        <v>1977</v>
      </c>
      <c r="B32" s="216" t="s">
        <v>1978</v>
      </c>
      <c r="C32" s="216" t="s">
        <v>361</v>
      </c>
      <c r="D32" s="216" t="s">
        <v>330</v>
      </c>
      <c r="E32" s="216" t="s">
        <v>276</v>
      </c>
      <c r="F32" s="217">
        <v>44935.633333332997</v>
      </c>
      <c r="G32" s="217">
        <v>45371.591666667002</v>
      </c>
      <c r="H32" s="216" t="s">
        <v>23</v>
      </c>
      <c r="I32" s="216" t="s">
        <v>18</v>
      </c>
      <c r="J32" s="216" t="s">
        <v>255</v>
      </c>
    </row>
    <row r="34" spans="1:10" x14ac:dyDescent="0.25">
      <c r="A34" s="219" t="s">
        <v>2005</v>
      </c>
      <c r="B34" s="219" t="s">
        <v>2007</v>
      </c>
      <c r="C34" s="219"/>
      <c r="D34" s="219"/>
      <c r="E34" s="219"/>
      <c r="F34" s="220"/>
      <c r="G34" s="220"/>
      <c r="H34" s="219"/>
      <c r="I34" s="219"/>
      <c r="J34" s="221" t="s">
        <v>346</v>
      </c>
    </row>
    <row r="35" spans="1:10" x14ac:dyDescent="0.25">
      <c r="A35" s="219" t="s">
        <v>2004</v>
      </c>
      <c r="B35" s="219" t="s">
        <v>1591</v>
      </c>
      <c r="C35" s="219"/>
      <c r="D35" s="219"/>
      <c r="E35" s="219"/>
      <c r="F35" s="220"/>
      <c r="G35" s="220"/>
      <c r="H35" s="219"/>
      <c r="I35" s="219"/>
      <c r="J35" s="221" t="s">
        <v>346</v>
      </c>
    </row>
    <row r="36" spans="1:10" ht="30" x14ac:dyDescent="0.25">
      <c r="A36" s="219" t="s">
        <v>2100</v>
      </c>
      <c r="B36" s="221" t="s">
        <v>2101</v>
      </c>
      <c r="C36" s="219"/>
      <c r="D36" s="219"/>
      <c r="E36" s="219"/>
      <c r="F36" s="220"/>
      <c r="G36" s="220"/>
      <c r="H36" s="219"/>
      <c r="I36" s="219"/>
      <c r="J36" s="221" t="s">
        <v>346</v>
      </c>
    </row>
    <row r="37" spans="1:10" x14ac:dyDescent="0.25">
      <c r="A37" s="219" t="s">
        <v>2189</v>
      </c>
      <c r="B37" s="221"/>
      <c r="C37" s="219"/>
      <c r="D37" s="219"/>
      <c r="E37" s="219"/>
      <c r="F37" s="220"/>
      <c r="G37" s="220"/>
      <c r="H37" s="219"/>
      <c r="I37" s="219"/>
      <c r="J37" s="221" t="s">
        <v>346</v>
      </c>
    </row>
    <row r="38" spans="1:10" x14ac:dyDescent="0.25">
      <c r="A38" s="219" t="s">
        <v>2195</v>
      </c>
      <c r="B38" s="221"/>
      <c r="C38" s="219"/>
      <c r="D38" s="219"/>
      <c r="E38" s="219"/>
      <c r="F38" s="220"/>
      <c r="G38" s="220"/>
      <c r="H38" s="219"/>
      <c r="I38" s="219"/>
      <c r="J38" s="22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B9A86-DDA6-4889-B978-120E520865F2}">
  <sheetPr codeName="Sheet33"/>
  <dimension ref="B2:BF1399"/>
  <sheetViews>
    <sheetView topLeftCell="A393" workbookViewId="0">
      <selection activeCell="E411" sqref="E411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1925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1926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1927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1928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1897</v>
      </c>
    </row>
    <row r="56" spans="2:4" x14ac:dyDescent="0.25">
      <c r="D56" s="59" t="s">
        <v>302</v>
      </c>
    </row>
    <row r="58" spans="2:4" x14ac:dyDescent="0.25">
      <c r="D58" s="47" t="s">
        <v>1894</v>
      </c>
    </row>
    <row r="91" spans="4:4" x14ac:dyDescent="0.25">
      <c r="D91" s="47" t="s">
        <v>1893</v>
      </c>
    </row>
    <row r="135" spans="4:4" x14ac:dyDescent="0.25">
      <c r="D135" s="47" t="s">
        <v>1898</v>
      </c>
    </row>
    <row r="145" spans="43:43" x14ac:dyDescent="0.25">
      <c r="AQ145" s="47" t="s">
        <v>1899</v>
      </c>
    </row>
    <row r="146" spans="43:43" x14ac:dyDescent="0.25">
      <c r="AQ146" s="47" t="s">
        <v>1900</v>
      </c>
    </row>
    <row r="147" spans="43:43" x14ac:dyDescent="0.25">
      <c r="AQ147" s="47" t="s">
        <v>1902</v>
      </c>
    </row>
    <row r="148" spans="43:43" x14ac:dyDescent="0.25">
      <c r="AQ148" s="47" t="s">
        <v>1903</v>
      </c>
    </row>
    <row r="149" spans="43:43" x14ac:dyDescent="0.25">
      <c r="AQ149" s="47" t="s">
        <v>1906</v>
      </c>
    </row>
    <row r="150" spans="43:43" x14ac:dyDescent="0.25">
      <c r="AQ150" s="47" t="s">
        <v>1907</v>
      </c>
    </row>
    <row r="151" spans="43:43" x14ac:dyDescent="0.25">
      <c r="AQ151" s="47" t="s">
        <v>1908</v>
      </c>
    </row>
    <row r="152" spans="43:43" x14ac:dyDescent="0.25">
      <c r="AQ152" s="47" t="s">
        <v>1901</v>
      </c>
    </row>
    <row r="153" spans="43:43" x14ac:dyDescent="0.25">
      <c r="AQ153" s="47" t="s">
        <v>1909</v>
      </c>
    </row>
    <row r="154" spans="43:43" x14ac:dyDescent="0.25">
      <c r="AQ154" s="47" t="s">
        <v>1910</v>
      </c>
    </row>
    <row r="155" spans="43:43" x14ac:dyDescent="0.25">
      <c r="AQ155" s="47" t="s">
        <v>1911</v>
      </c>
    </row>
    <row r="156" spans="43:43" x14ac:dyDescent="0.25">
      <c r="AQ156" s="47" t="s">
        <v>1912</v>
      </c>
    </row>
    <row r="157" spans="43:43" x14ac:dyDescent="0.25">
      <c r="AQ157" s="47" t="s">
        <v>1913</v>
      </c>
    </row>
    <row r="158" spans="43:43" x14ac:dyDescent="0.25">
      <c r="AQ158" s="47" t="s">
        <v>1914</v>
      </c>
    </row>
    <row r="159" spans="43:43" x14ac:dyDescent="0.25">
      <c r="AQ159" s="47" t="s">
        <v>1915</v>
      </c>
    </row>
    <row r="160" spans="43:43" x14ac:dyDescent="0.25">
      <c r="AQ160" s="47" t="s">
        <v>1916</v>
      </c>
    </row>
    <row r="161" spans="39:48" x14ac:dyDescent="0.25">
      <c r="AQ161" s="47" t="s">
        <v>1917</v>
      </c>
    </row>
    <row r="166" spans="39:48" x14ac:dyDescent="0.25">
      <c r="AM166" s="47" t="s">
        <v>1904</v>
      </c>
      <c r="AV166" s="47" t="s">
        <v>1905</v>
      </c>
    </row>
    <row r="194" spans="4:4" x14ac:dyDescent="0.25">
      <c r="D194" s="47" t="s">
        <v>1898</v>
      </c>
    </row>
    <row r="268" spans="4:4" x14ac:dyDescent="0.25">
      <c r="D268" s="51" t="s">
        <v>1660</v>
      </c>
    </row>
    <row r="270" spans="4:4" x14ac:dyDescent="0.25">
      <c r="D270" s="47" t="s">
        <v>1898</v>
      </c>
    </row>
    <row r="330" spans="4:22" x14ac:dyDescent="0.25">
      <c r="D330" s="51" t="s">
        <v>309</v>
      </c>
      <c r="M330" s="51" t="s">
        <v>365</v>
      </c>
    </row>
    <row r="331" spans="4:22" x14ac:dyDescent="0.25">
      <c r="D331" s="43" t="s">
        <v>1899</v>
      </c>
      <c r="M331" s="47" t="s">
        <v>1936</v>
      </c>
      <c r="V331" s="47" t="str">
        <f t="shared" ref="V331:V347" si="0">"select '" &amp; TRIM(D331) &amp; "' AgreementNumber, '" &amp; TRIM(M331) &amp; "' InvoiceNoInstalment union all"</f>
        <v>select '0000014/4/17/11/2016' AgreementNumber, '42882/INV/MKS/12/2022' InvoiceNoInstalment union all</v>
      </c>
    </row>
    <row r="332" spans="4:22" x14ac:dyDescent="0.25">
      <c r="D332" s="47" t="s">
        <v>1900</v>
      </c>
      <c r="M332" s="47" t="s">
        <v>1937</v>
      </c>
      <c r="V332" s="47" t="str">
        <f t="shared" si="0"/>
        <v>select '0000015/4/17/11/2016' AgreementNumber, '42883/INV/MKS/12/2022' InvoiceNoInstalment union all</v>
      </c>
    </row>
    <row r="333" spans="4:22" x14ac:dyDescent="0.25">
      <c r="D333" s="47" t="s">
        <v>1902</v>
      </c>
      <c r="M333" s="47" t="s">
        <v>1938</v>
      </c>
      <c r="V333" s="47" t="str">
        <f t="shared" si="0"/>
        <v>select '0000017/4/17/01/2017' AgreementNumber, '42884/INV/MKS/12/2022' InvoiceNoInstalment union all</v>
      </c>
    </row>
    <row r="334" spans="4:22" x14ac:dyDescent="0.25">
      <c r="D334" s="47" t="s">
        <v>1903</v>
      </c>
      <c r="M334" s="47" t="s">
        <v>1939</v>
      </c>
      <c r="V334" s="47" t="str">
        <f t="shared" si="0"/>
        <v>select '0000018/4/03/01/2017' AgreementNumber, '42885/INV/MKS/12/2022' InvoiceNoInstalment union all</v>
      </c>
    </row>
    <row r="335" spans="4:22" x14ac:dyDescent="0.25">
      <c r="D335" s="47" t="s">
        <v>1906</v>
      </c>
      <c r="M335" s="47" t="s">
        <v>1940</v>
      </c>
      <c r="V335" s="47" t="str">
        <f t="shared" si="0"/>
        <v>select '0000032/4/03/12/2020' AgreementNumber, '42886/INV/MKS/12/2022' InvoiceNoInstalment union all</v>
      </c>
    </row>
    <row r="336" spans="4:22" x14ac:dyDescent="0.25">
      <c r="D336" s="47" t="s">
        <v>1907</v>
      </c>
      <c r="M336" s="47" t="s">
        <v>1941</v>
      </c>
      <c r="V336" s="47" t="str">
        <f t="shared" si="0"/>
        <v>select '0000034/4/03/12/2020' AgreementNumber, '42887/INV/MKS/12/2022' InvoiceNoInstalment union all</v>
      </c>
    </row>
    <row r="337" spans="4:22" x14ac:dyDescent="0.25">
      <c r="D337" s="47" t="s">
        <v>1908</v>
      </c>
      <c r="M337" s="47" t="s">
        <v>1942</v>
      </c>
      <c r="V337" s="47" t="str">
        <f t="shared" si="0"/>
        <v>select '0000050/4/03/06/2021' AgreementNumber, '42888/INV/MKS/12/2022' InvoiceNoInstalment union all</v>
      </c>
    </row>
    <row r="338" spans="4:22" x14ac:dyDescent="0.25">
      <c r="D338" s="47" t="s">
        <v>1901</v>
      </c>
      <c r="M338" s="47" t="s">
        <v>1943</v>
      </c>
      <c r="V338" s="47" t="str">
        <f t="shared" si="0"/>
        <v>select '0000016/4/17/01/2017' AgreementNumber, '42889/INV/MKS/12/2022' InvoiceNoInstalment union all</v>
      </c>
    </row>
    <row r="339" spans="4:22" x14ac:dyDescent="0.25">
      <c r="D339" s="47" t="s">
        <v>1909</v>
      </c>
      <c r="M339" s="47" t="s">
        <v>1944</v>
      </c>
      <c r="V339" s="47" t="str">
        <f t="shared" si="0"/>
        <v>select '0000047/4/03/05/2021' AgreementNumber, '42890/INV/MKS/12/2022' InvoiceNoInstalment union all</v>
      </c>
    </row>
    <row r="340" spans="4:22" x14ac:dyDescent="0.25">
      <c r="D340" s="47" t="s">
        <v>1910</v>
      </c>
      <c r="M340" s="47" t="s">
        <v>1945</v>
      </c>
      <c r="V340" s="47" t="str">
        <f t="shared" si="0"/>
        <v>select '0000051/4/03/06/2021' AgreementNumber, '42891/INV/MKS/12/2022' InvoiceNoInstalment union all</v>
      </c>
    </row>
    <row r="341" spans="4:22" x14ac:dyDescent="0.25">
      <c r="D341" s="47" t="s">
        <v>1911</v>
      </c>
      <c r="M341" s="47" t="s">
        <v>1946</v>
      </c>
      <c r="V341" s="47" t="str">
        <f t="shared" si="0"/>
        <v>select '0000052/4/03/06/2021' AgreementNumber, '42892/INV/MKS/12/2022' InvoiceNoInstalment union all</v>
      </c>
    </row>
    <row r="342" spans="4:22" x14ac:dyDescent="0.25">
      <c r="D342" s="47" t="s">
        <v>1912</v>
      </c>
      <c r="M342" s="47" t="s">
        <v>1947</v>
      </c>
      <c r="V342" s="47" t="str">
        <f t="shared" si="0"/>
        <v>select '0000053/4/03/06/2021' AgreementNumber, '42893/INV/MKS/12/2022' InvoiceNoInstalment union all</v>
      </c>
    </row>
    <row r="343" spans="4:22" x14ac:dyDescent="0.25">
      <c r="D343" s="47" t="s">
        <v>1913</v>
      </c>
      <c r="M343" s="47" t="s">
        <v>1948</v>
      </c>
      <c r="V343" s="47" t="str">
        <f t="shared" si="0"/>
        <v>select '0000087/4/03/10/2021' AgreementNumber, '42894/INV/MKS/12/2022' InvoiceNoInstalment union all</v>
      </c>
    </row>
    <row r="344" spans="4:22" x14ac:dyDescent="0.25">
      <c r="D344" s="47" t="s">
        <v>1914</v>
      </c>
      <c r="M344" s="47" t="s">
        <v>1949</v>
      </c>
      <c r="V344" s="47" t="str">
        <f t="shared" si="0"/>
        <v>select '0000045/4/03/05/2021' AgreementNumber, '42895/INV/MKS/12/2022' InvoiceNoInstalment union all</v>
      </c>
    </row>
    <row r="345" spans="4:22" x14ac:dyDescent="0.25">
      <c r="D345" s="47" t="s">
        <v>1915</v>
      </c>
      <c r="M345" s="47" t="s">
        <v>1950</v>
      </c>
      <c r="V345" s="47" t="str">
        <f t="shared" si="0"/>
        <v>select '0000046/4/03/05/2021' AgreementNumber, '42896/INV/MKS/12/2022' InvoiceNoInstalment union all</v>
      </c>
    </row>
    <row r="346" spans="4:22" x14ac:dyDescent="0.25">
      <c r="D346" s="47" t="s">
        <v>1916</v>
      </c>
      <c r="M346" s="47" t="s">
        <v>1951</v>
      </c>
      <c r="V346" s="47" t="str">
        <f t="shared" si="0"/>
        <v>select '0000048/4/03/05/2021' AgreementNumber, '42897/INV/MKS/12/2022' InvoiceNoInstalment union all</v>
      </c>
    </row>
    <row r="347" spans="4:22" x14ac:dyDescent="0.25">
      <c r="D347" s="47" t="s">
        <v>1917</v>
      </c>
      <c r="M347" s="47" t="s">
        <v>1952</v>
      </c>
      <c r="V347" s="47" t="str">
        <f t="shared" si="0"/>
        <v>select '0000049/4/03/05/2021' AgreementNumber, '42898/INV/MKS/12/2022' InvoiceNoInstalment union all</v>
      </c>
    </row>
    <row r="349" spans="4:22" x14ac:dyDescent="0.25">
      <c r="D349" s="47" t="s">
        <v>1980</v>
      </c>
    </row>
    <row r="369" spans="4:4" x14ac:dyDescent="0.25">
      <c r="D369" s="47" t="s">
        <v>1980</v>
      </c>
    </row>
    <row r="402" spans="4:58" x14ac:dyDescent="0.25">
      <c r="D402" s="96" t="s">
        <v>539</v>
      </c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  <c r="AC402" s="94"/>
      <c r="AD402" s="94"/>
      <c r="AG402" s="96" t="s">
        <v>537</v>
      </c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94"/>
      <c r="AW402" s="94"/>
      <c r="AX402" s="94"/>
      <c r="AY402" s="94"/>
      <c r="AZ402" s="94"/>
      <c r="BA402" s="94"/>
      <c r="BB402" s="94"/>
      <c r="BC402" s="94"/>
      <c r="BD402" s="94"/>
      <c r="BE402" s="94"/>
      <c r="BF402" s="94"/>
    </row>
    <row r="403" spans="4:58" x14ac:dyDescent="0.25">
      <c r="D403" s="72" t="s">
        <v>900</v>
      </c>
      <c r="E403" s="73"/>
      <c r="F403" s="73"/>
      <c r="G403" s="73"/>
      <c r="H403" s="73"/>
      <c r="I403" s="73"/>
      <c r="J403" s="73"/>
      <c r="K403" s="73"/>
      <c r="L403" s="73"/>
      <c r="M403" s="73"/>
      <c r="N403" s="73"/>
      <c r="O403" s="73"/>
      <c r="P403" s="73"/>
      <c r="Q403" s="73"/>
      <c r="R403" s="73"/>
      <c r="S403" s="73"/>
      <c r="T403" s="73"/>
      <c r="U403" s="73"/>
      <c r="V403" s="73"/>
      <c r="W403" s="73"/>
      <c r="X403" s="73"/>
      <c r="Y403" s="73"/>
      <c r="Z403" s="73"/>
      <c r="AA403" s="73"/>
      <c r="AB403" s="73"/>
      <c r="AC403" s="73"/>
      <c r="AD403" s="73"/>
      <c r="AG403" s="72" t="s">
        <v>354</v>
      </c>
      <c r="AH403" s="73"/>
      <c r="AI403" s="73"/>
      <c r="AJ403" s="73"/>
      <c r="AK403" s="73"/>
      <c r="AL403" s="73"/>
      <c r="AM403" s="73"/>
      <c r="AN403" s="73"/>
      <c r="AO403" s="73"/>
      <c r="AP403" s="73"/>
      <c r="AQ403" s="73"/>
      <c r="AR403" s="73"/>
      <c r="AS403" s="73"/>
      <c r="AT403" s="73"/>
      <c r="AU403" s="73"/>
      <c r="AV403" s="73"/>
      <c r="AW403" s="73"/>
      <c r="AX403" s="73"/>
      <c r="AY403" s="73"/>
      <c r="AZ403" s="73"/>
      <c r="BA403" s="73"/>
      <c r="BB403" s="73"/>
      <c r="BC403" s="73"/>
      <c r="BD403" s="73"/>
      <c r="BE403" s="73"/>
      <c r="BF403" s="73"/>
    </row>
    <row r="404" spans="4:58" x14ac:dyDescent="0.25">
      <c r="D404" s="72" t="s">
        <v>467</v>
      </c>
      <c r="E404" s="73"/>
      <c r="F404" s="73"/>
      <c r="G404" s="73"/>
      <c r="H404" s="73"/>
      <c r="I404" s="73"/>
      <c r="J404" s="73"/>
      <c r="K404" s="73"/>
      <c r="L404" s="73"/>
      <c r="M404" s="73"/>
      <c r="N404" s="73"/>
      <c r="O404" s="73"/>
      <c r="P404" s="73"/>
      <c r="Q404" s="73"/>
      <c r="R404" s="73"/>
      <c r="S404" s="73"/>
      <c r="T404" s="73"/>
      <c r="U404" s="73"/>
      <c r="V404" s="73"/>
      <c r="W404" s="73"/>
      <c r="X404" s="73"/>
      <c r="Y404" s="73"/>
      <c r="Z404" s="73"/>
      <c r="AA404" s="73"/>
      <c r="AB404" s="73"/>
      <c r="AC404" s="73"/>
      <c r="AD404" s="73"/>
      <c r="AG404" s="93" t="s">
        <v>1996</v>
      </c>
      <c r="AH404" s="95"/>
      <c r="AI404" s="95"/>
      <c r="AJ404" s="95"/>
      <c r="AK404" s="95"/>
      <c r="AL404" s="95"/>
      <c r="AM404" s="95"/>
      <c r="AN404" s="95"/>
      <c r="AO404" s="95"/>
      <c r="AP404" s="95"/>
      <c r="AQ404" s="95"/>
      <c r="AR404" s="95"/>
      <c r="AS404" s="95"/>
      <c r="AT404" s="95"/>
      <c r="AU404" s="95"/>
      <c r="AV404" s="95"/>
      <c r="AW404" s="95"/>
      <c r="AX404" s="95"/>
      <c r="AY404" s="95"/>
      <c r="AZ404" s="95"/>
      <c r="BA404" s="95"/>
      <c r="BB404" s="95"/>
      <c r="BC404" s="95"/>
      <c r="BD404" s="95"/>
      <c r="BE404" s="95"/>
      <c r="BF404" s="95"/>
    </row>
    <row r="405" spans="4:58" x14ac:dyDescent="0.25">
      <c r="D405" s="93" t="s">
        <v>1991</v>
      </c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G405" s="93" t="s">
        <v>1997</v>
      </c>
      <c r="AH405" s="95"/>
      <c r="AI405" s="95"/>
      <c r="AJ405" s="95"/>
      <c r="AK405" s="95"/>
      <c r="AL405" s="95"/>
      <c r="AM405" s="95"/>
      <c r="AN405" s="95"/>
      <c r="AO405" s="95"/>
      <c r="AP405" s="95"/>
      <c r="AQ405" s="95"/>
      <c r="AR405" s="95"/>
      <c r="AS405" s="95"/>
      <c r="AT405" s="95"/>
      <c r="AU405" s="95"/>
      <c r="AV405" s="95"/>
      <c r="AW405" s="95"/>
      <c r="AX405" s="95"/>
      <c r="AY405" s="95"/>
      <c r="AZ405" s="95"/>
      <c r="BA405" s="95"/>
      <c r="BB405" s="95"/>
      <c r="BC405" s="95"/>
      <c r="BD405" s="95"/>
      <c r="BE405" s="95"/>
      <c r="BF405" s="95"/>
    </row>
    <row r="406" spans="4:58" x14ac:dyDescent="0.25">
      <c r="D406" s="93" t="s">
        <v>1992</v>
      </c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G406" s="93" t="s">
        <v>1998</v>
      </c>
      <c r="AH406" s="95"/>
      <c r="AI406" s="95"/>
      <c r="AJ406" s="95"/>
      <c r="AK406" s="95"/>
      <c r="AL406" s="95"/>
      <c r="AM406" s="95"/>
      <c r="AN406" s="95"/>
      <c r="AO406" s="95"/>
      <c r="AP406" s="95"/>
      <c r="AQ406" s="95"/>
      <c r="AR406" s="95"/>
      <c r="AS406" s="95"/>
      <c r="AT406" s="95"/>
      <c r="AU406" s="95"/>
      <c r="AV406" s="95"/>
      <c r="AW406" s="95"/>
      <c r="AX406" s="95"/>
      <c r="AY406" s="95"/>
      <c r="AZ406" s="95"/>
      <c r="BA406" s="95"/>
      <c r="BB406" s="95"/>
      <c r="BC406" s="95"/>
      <c r="BD406" s="95"/>
      <c r="BE406" s="95"/>
      <c r="BF406" s="95"/>
    </row>
    <row r="407" spans="4:58" x14ac:dyDescent="0.25">
      <c r="D407" s="93" t="s">
        <v>1993</v>
      </c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G407" s="93" t="s">
        <v>1999</v>
      </c>
      <c r="AH407" s="95"/>
      <c r="AI407" s="95"/>
      <c r="AJ407" s="95"/>
      <c r="AK407" s="95"/>
      <c r="AL407" s="95"/>
      <c r="AM407" s="95"/>
      <c r="AN407" s="95"/>
      <c r="AO407" s="95"/>
      <c r="AP407" s="95"/>
      <c r="AQ407" s="95"/>
      <c r="AR407" s="95"/>
      <c r="AS407" s="95"/>
      <c r="AT407" s="95"/>
      <c r="AU407" s="95"/>
      <c r="AV407" s="95"/>
      <c r="AW407" s="95"/>
      <c r="AX407" s="95"/>
      <c r="AY407" s="95"/>
      <c r="AZ407" s="95"/>
      <c r="BA407" s="95"/>
      <c r="BB407" s="95"/>
      <c r="BC407" s="95"/>
      <c r="BD407" s="95"/>
      <c r="BE407" s="95"/>
      <c r="BF407" s="95"/>
    </row>
    <row r="408" spans="4:58" x14ac:dyDescent="0.25">
      <c r="D408" s="93" t="s">
        <v>1994</v>
      </c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G408" s="93" t="s">
        <v>2000</v>
      </c>
      <c r="AH408" s="95"/>
      <c r="AI408" s="95"/>
      <c r="AJ408" s="95"/>
      <c r="AK408" s="95"/>
      <c r="AL408" s="95"/>
      <c r="AM408" s="95"/>
      <c r="AN408" s="95"/>
      <c r="AO408" s="95"/>
      <c r="AP408" s="95"/>
      <c r="AQ408" s="95"/>
      <c r="AR408" s="95"/>
      <c r="AS408" s="95"/>
      <c r="AT408" s="95"/>
      <c r="AU408" s="95"/>
      <c r="AV408" s="95"/>
      <c r="AW408" s="95"/>
      <c r="AX408" s="95"/>
      <c r="AY408" s="95"/>
      <c r="AZ408" s="95"/>
      <c r="BA408" s="95"/>
      <c r="BB408" s="95"/>
      <c r="BC408" s="95"/>
      <c r="BD408" s="95"/>
      <c r="BE408" s="95"/>
      <c r="BF408" s="95"/>
    </row>
    <row r="409" spans="4:58" x14ac:dyDescent="0.25">
      <c r="D409" s="93" t="s">
        <v>1995</v>
      </c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G409" s="72" t="s">
        <v>1986</v>
      </c>
      <c r="AH409" s="73"/>
      <c r="AI409" s="73"/>
      <c r="AJ409" s="73"/>
      <c r="AK409" s="73"/>
      <c r="AL409" s="73"/>
      <c r="AM409" s="73"/>
      <c r="AN409" s="73"/>
      <c r="AO409" s="73"/>
      <c r="AP409" s="73"/>
      <c r="AQ409" s="73"/>
      <c r="AR409" s="73"/>
      <c r="AS409" s="73"/>
      <c r="AT409" s="73"/>
      <c r="AU409" s="73"/>
      <c r="AV409" s="73"/>
      <c r="AW409" s="73"/>
      <c r="AX409" s="73"/>
      <c r="AY409" s="73"/>
      <c r="AZ409" s="73"/>
      <c r="BA409" s="73"/>
      <c r="BB409" s="73"/>
      <c r="BC409" s="73"/>
      <c r="BD409" s="73"/>
      <c r="BE409" s="73"/>
      <c r="BF409" s="73"/>
    </row>
    <row r="410" spans="4:58" x14ac:dyDescent="0.25">
      <c r="D410" s="72" t="s">
        <v>1990</v>
      </c>
      <c r="E410" s="73"/>
      <c r="F410" s="73"/>
      <c r="G410" s="73"/>
      <c r="H410" s="73"/>
      <c r="I410" s="73"/>
      <c r="J410" s="73"/>
      <c r="K410" s="73"/>
      <c r="L410" s="73"/>
      <c r="M410" s="73"/>
      <c r="N410" s="73"/>
      <c r="O410" s="73"/>
      <c r="P410" s="73"/>
      <c r="Q410" s="73"/>
      <c r="R410" s="73"/>
      <c r="S410" s="73"/>
      <c r="T410" s="73"/>
      <c r="U410" s="73"/>
      <c r="V410" s="73"/>
      <c r="W410" s="73"/>
      <c r="X410" s="73"/>
      <c r="Y410" s="73"/>
      <c r="Z410" s="73"/>
      <c r="AA410" s="73"/>
      <c r="AB410" s="73"/>
      <c r="AC410" s="73"/>
      <c r="AD410" s="73"/>
      <c r="AG410" s="72" t="s">
        <v>1987</v>
      </c>
      <c r="AH410" s="73"/>
      <c r="AI410" s="73"/>
      <c r="AJ410" s="73"/>
      <c r="AK410" s="73"/>
      <c r="AL410" s="73"/>
      <c r="AM410" s="73"/>
      <c r="AN410" s="73"/>
      <c r="AO410" s="73"/>
      <c r="AP410" s="73"/>
      <c r="AQ410" s="73"/>
      <c r="AR410" s="73"/>
      <c r="AS410" s="73"/>
      <c r="AT410" s="73"/>
      <c r="AU410" s="73"/>
      <c r="AV410" s="73"/>
      <c r="AW410" s="73"/>
      <c r="AX410" s="73"/>
      <c r="AY410" s="73"/>
      <c r="AZ410" s="73"/>
      <c r="BA410" s="73"/>
      <c r="BB410" s="73"/>
      <c r="BC410" s="73"/>
      <c r="BD410" s="73"/>
      <c r="BE410" s="73"/>
      <c r="BF410" s="73"/>
    </row>
    <row r="411" spans="4:58" x14ac:dyDescent="0.25">
      <c r="D411" s="72" t="s">
        <v>1983</v>
      </c>
      <c r="E411" s="73"/>
      <c r="F411" s="73"/>
      <c r="G411" s="73"/>
      <c r="H411" s="73"/>
      <c r="I411" s="73"/>
      <c r="J411" s="73"/>
      <c r="K411" s="73"/>
      <c r="L411" s="73"/>
      <c r="M411" s="73"/>
      <c r="N411" s="73"/>
      <c r="O411" s="73"/>
      <c r="P411" s="73"/>
      <c r="Q411" s="73"/>
      <c r="R411" s="73"/>
      <c r="S411" s="73"/>
      <c r="T411" s="73"/>
      <c r="U411" s="73"/>
      <c r="V411" s="73"/>
      <c r="W411" s="73"/>
      <c r="X411" s="73"/>
      <c r="Y411" s="73"/>
      <c r="Z411" s="73"/>
      <c r="AA411" s="73"/>
      <c r="AB411" s="73"/>
      <c r="AC411" s="73"/>
      <c r="AD411" s="73"/>
      <c r="AG411" s="72" t="s">
        <v>279</v>
      </c>
      <c r="AH411" s="73"/>
      <c r="AI411" s="73"/>
      <c r="AJ411" s="73"/>
      <c r="AK411" s="73"/>
      <c r="AL411" s="73"/>
      <c r="AM411" s="73"/>
      <c r="AN411" s="73"/>
      <c r="AO411" s="73"/>
      <c r="AP411" s="73"/>
      <c r="AQ411" s="73"/>
      <c r="AR411" s="73"/>
      <c r="AS411" s="73"/>
      <c r="AT411" s="73"/>
      <c r="AU411" s="73"/>
      <c r="AV411" s="73"/>
      <c r="AW411" s="73"/>
      <c r="AX411" s="73"/>
      <c r="AY411" s="73"/>
      <c r="AZ411" s="73"/>
      <c r="BA411" s="73"/>
      <c r="BB411" s="73"/>
      <c r="BC411" s="73"/>
      <c r="BD411" s="73"/>
      <c r="BE411" s="73"/>
      <c r="BF411" s="73"/>
    </row>
    <row r="412" spans="4:58" x14ac:dyDescent="0.25">
      <c r="D412" s="72" t="s">
        <v>1984</v>
      </c>
      <c r="E412" s="73"/>
      <c r="F412" s="73"/>
      <c r="G412" s="73"/>
      <c r="H412" s="73"/>
      <c r="I412" s="73"/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73"/>
      <c r="U412" s="73"/>
      <c r="V412" s="73"/>
      <c r="W412" s="73"/>
      <c r="X412" s="73"/>
      <c r="Y412" s="73"/>
      <c r="Z412" s="73"/>
      <c r="AA412" s="73"/>
      <c r="AB412" s="73"/>
      <c r="AC412" s="73"/>
      <c r="AD412" s="73"/>
      <c r="AG412" s="72" t="s">
        <v>1988</v>
      </c>
      <c r="AH412" s="73"/>
      <c r="AI412" s="73"/>
      <c r="AJ412" s="73"/>
      <c r="AK412" s="73"/>
      <c r="AL412" s="73"/>
      <c r="AM412" s="73"/>
      <c r="AN412" s="73"/>
      <c r="AO412" s="73"/>
      <c r="AP412" s="73"/>
      <c r="AQ412" s="73"/>
      <c r="AR412" s="73"/>
      <c r="AS412" s="73"/>
      <c r="AT412" s="73"/>
      <c r="AU412" s="73"/>
      <c r="AV412" s="73"/>
      <c r="AW412" s="73"/>
      <c r="AX412" s="73"/>
      <c r="AY412" s="73"/>
      <c r="AZ412" s="73"/>
      <c r="BA412" s="73"/>
      <c r="BB412" s="73"/>
      <c r="BC412" s="73"/>
      <c r="BD412" s="73"/>
      <c r="BE412" s="73"/>
      <c r="BF412" s="73"/>
    </row>
    <row r="413" spans="4:58" x14ac:dyDescent="0.25">
      <c r="D413" s="72" t="s">
        <v>432</v>
      </c>
      <c r="E413" s="73"/>
      <c r="F413" s="73"/>
      <c r="G413" s="73"/>
      <c r="H413" s="73"/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73"/>
      <c r="Z413" s="73"/>
      <c r="AA413" s="73"/>
      <c r="AB413" s="73"/>
      <c r="AC413" s="73"/>
      <c r="AD413" s="73"/>
      <c r="AG413" s="72" t="s">
        <v>355</v>
      </c>
      <c r="AH413" s="73"/>
      <c r="AI413" s="73"/>
      <c r="AJ413" s="73"/>
      <c r="AK413" s="73"/>
      <c r="AL413" s="73"/>
      <c r="AM413" s="73"/>
      <c r="AN413" s="73"/>
      <c r="AO413" s="73"/>
      <c r="AP413" s="73"/>
      <c r="AQ413" s="73"/>
      <c r="AR413" s="73"/>
      <c r="AS413" s="73"/>
      <c r="AT413" s="73"/>
      <c r="AU413" s="73"/>
      <c r="AV413" s="73"/>
      <c r="AW413" s="73"/>
      <c r="AX413" s="73"/>
      <c r="AY413" s="73"/>
      <c r="AZ413" s="73"/>
      <c r="BA413" s="73"/>
      <c r="BB413" s="73"/>
      <c r="BC413" s="73"/>
      <c r="BD413" s="73"/>
      <c r="BE413" s="73"/>
      <c r="BF413" s="73"/>
    </row>
    <row r="414" spans="4:58" x14ac:dyDescent="0.25">
      <c r="D414" s="72" t="s">
        <v>1985</v>
      </c>
      <c r="E414" s="73"/>
      <c r="F414" s="73"/>
      <c r="G414" s="73"/>
      <c r="H414" s="73"/>
      <c r="I414" s="73"/>
      <c r="J414" s="73"/>
      <c r="K414" s="73"/>
      <c r="L414" s="73"/>
      <c r="M414" s="73"/>
      <c r="N414" s="73"/>
      <c r="O414" s="73"/>
      <c r="P414" s="73"/>
      <c r="Q414" s="73"/>
      <c r="R414" s="73"/>
      <c r="S414" s="73"/>
      <c r="T414" s="73"/>
      <c r="U414" s="73"/>
      <c r="V414" s="73"/>
      <c r="W414" s="73"/>
      <c r="X414" s="73"/>
      <c r="Y414" s="73"/>
      <c r="Z414" s="73"/>
      <c r="AA414" s="73"/>
      <c r="AB414" s="73"/>
      <c r="AC414" s="73"/>
      <c r="AD414" s="73"/>
      <c r="AG414" s="72" t="s">
        <v>1989</v>
      </c>
      <c r="AH414" s="73"/>
      <c r="AI414" s="73"/>
      <c r="AJ414" s="73"/>
      <c r="AK414" s="73"/>
      <c r="AL414" s="73"/>
      <c r="AM414" s="73"/>
      <c r="AN414" s="73"/>
      <c r="AO414" s="73"/>
      <c r="AP414" s="73"/>
      <c r="AQ414" s="73"/>
      <c r="AR414" s="73"/>
      <c r="AS414" s="73"/>
      <c r="AT414" s="73"/>
      <c r="AU414" s="73"/>
      <c r="AV414" s="73"/>
      <c r="AW414" s="73"/>
      <c r="AX414" s="73"/>
      <c r="AY414" s="73"/>
      <c r="AZ414" s="73"/>
      <c r="BA414" s="73"/>
      <c r="BB414" s="73"/>
      <c r="BC414" s="73"/>
      <c r="BD414" s="73"/>
      <c r="BE414" s="73"/>
      <c r="BF414" s="73"/>
    </row>
    <row r="415" spans="4:58" x14ac:dyDescent="0.25">
      <c r="D415" s="72" t="s">
        <v>901</v>
      </c>
      <c r="E415" s="73"/>
      <c r="F415" s="73"/>
      <c r="G415" s="73"/>
      <c r="H415" s="73"/>
      <c r="I415" s="73"/>
      <c r="J415" s="73"/>
      <c r="K415" s="73"/>
      <c r="L415" s="73"/>
      <c r="M415" s="73"/>
      <c r="N415" s="73"/>
      <c r="O415" s="73"/>
      <c r="P415" s="73"/>
      <c r="Q415" s="73"/>
      <c r="R415" s="73"/>
      <c r="S415" s="73"/>
      <c r="T415" s="73"/>
      <c r="U415" s="73"/>
      <c r="V415" s="73"/>
      <c r="W415" s="73"/>
      <c r="X415" s="73"/>
      <c r="Y415" s="73"/>
      <c r="Z415" s="73"/>
      <c r="AA415" s="73"/>
      <c r="AB415" s="73"/>
      <c r="AC415" s="73"/>
      <c r="AD415" s="73"/>
      <c r="AG415" s="72" t="s">
        <v>359</v>
      </c>
      <c r="AH415" s="73"/>
      <c r="AI415" s="73"/>
      <c r="AJ415" s="73"/>
      <c r="AK415" s="73"/>
      <c r="AL415" s="73"/>
      <c r="AM415" s="73"/>
      <c r="AN415" s="73"/>
      <c r="AO415" s="73"/>
      <c r="AP415" s="73"/>
      <c r="AQ415" s="73"/>
      <c r="AR415" s="73"/>
      <c r="AS415" s="73"/>
      <c r="AT415" s="73"/>
      <c r="AU415" s="73"/>
      <c r="AV415" s="73"/>
      <c r="AW415" s="73"/>
      <c r="AX415" s="73"/>
      <c r="AY415" s="73"/>
      <c r="AZ415" s="73"/>
      <c r="BA415" s="73"/>
      <c r="BB415" s="73"/>
      <c r="BC415" s="73"/>
      <c r="BD415" s="73"/>
      <c r="BE415" s="73"/>
      <c r="BF415" s="73"/>
    </row>
    <row r="416" spans="4:58" x14ac:dyDescent="0.25">
      <c r="D416" s="72" t="s">
        <v>902</v>
      </c>
      <c r="E416" s="73"/>
      <c r="F416" s="73"/>
      <c r="G416" s="73"/>
      <c r="H416" s="73"/>
      <c r="I416" s="73"/>
      <c r="J416" s="73"/>
      <c r="K416" s="73"/>
      <c r="L416" s="73"/>
      <c r="M416" s="73"/>
      <c r="N416" s="73"/>
      <c r="O416" s="73"/>
      <c r="P416" s="73"/>
      <c r="Q416" s="73"/>
      <c r="R416" s="73"/>
      <c r="S416" s="73"/>
      <c r="T416" s="73"/>
      <c r="U416" s="73"/>
      <c r="V416" s="73"/>
      <c r="W416" s="73"/>
      <c r="X416" s="73"/>
      <c r="Y416" s="73"/>
      <c r="Z416" s="73"/>
      <c r="AA416" s="73"/>
      <c r="AB416" s="73"/>
      <c r="AC416" s="73"/>
      <c r="AD416" s="73"/>
      <c r="AG416" s="97" t="s">
        <v>990</v>
      </c>
      <c r="AH416" s="98"/>
      <c r="AI416" s="98"/>
      <c r="AJ416" s="98"/>
      <c r="AK416" s="98"/>
      <c r="AL416" s="98"/>
      <c r="AM416" s="98"/>
      <c r="AN416" s="98"/>
      <c r="AO416" s="98"/>
      <c r="AP416" s="98"/>
      <c r="AQ416" s="98"/>
      <c r="AR416" s="98"/>
      <c r="AS416" s="98"/>
      <c r="AT416" s="98"/>
      <c r="AU416" s="98"/>
      <c r="AV416" s="98"/>
      <c r="AW416" s="98"/>
      <c r="AX416" s="98"/>
      <c r="AY416" s="98"/>
      <c r="AZ416" s="98"/>
      <c r="BA416" s="98"/>
      <c r="BB416" s="98"/>
      <c r="BC416" s="98"/>
      <c r="BD416" s="98"/>
      <c r="BE416" s="98"/>
      <c r="BF416" s="98"/>
    </row>
    <row r="417" spans="4:58" x14ac:dyDescent="0.25">
      <c r="D417" s="72" t="s">
        <v>903</v>
      </c>
      <c r="E417" s="73"/>
      <c r="F417" s="73"/>
      <c r="G417" s="73"/>
      <c r="H417" s="73"/>
      <c r="I417" s="73"/>
      <c r="J417" s="73"/>
      <c r="K417" s="73"/>
      <c r="L417" s="73"/>
      <c r="M417" s="73"/>
      <c r="N417" s="73"/>
      <c r="O417" s="73"/>
      <c r="P417" s="73"/>
      <c r="Q417" s="73"/>
      <c r="R417" s="73"/>
      <c r="S417" s="73"/>
      <c r="T417" s="73"/>
      <c r="U417" s="73"/>
      <c r="V417" s="73"/>
      <c r="W417" s="73"/>
      <c r="X417" s="73"/>
      <c r="Y417" s="73"/>
      <c r="Z417" s="73"/>
      <c r="AA417" s="73"/>
      <c r="AB417" s="73"/>
      <c r="AC417" s="73"/>
      <c r="AD417" s="73"/>
      <c r="AG417" s="97" t="s">
        <v>988</v>
      </c>
      <c r="AH417" s="98"/>
      <c r="AI417" s="98"/>
      <c r="AJ417" s="98"/>
      <c r="AK417" s="98"/>
      <c r="AL417" s="98"/>
      <c r="AM417" s="98"/>
      <c r="AN417" s="98"/>
      <c r="AO417" s="98"/>
      <c r="AP417" s="98"/>
      <c r="AQ417" s="98"/>
      <c r="AR417" s="98"/>
      <c r="AS417" s="98"/>
      <c r="AT417" s="98"/>
      <c r="AU417" s="98"/>
      <c r="AV417" s="98"/>
      <c r="AW417" s="98"/>
      <c r="AX417" s="98"/>
      <c r="AY417" s="98"/>
      <c r="AZ417" s="98"/>
      <c r="BA417" s="98"/>
      <c r="BB417" s="98"/>
      <c r="BC417" s="98"/>
      <c r="BD417" s="98"/>
      <c r="BE417" s="98"/>
      <c r="BF417" s="98"/>
    </row>
    <row r="418" spans="4:58" x14ac:dyDescent="0.25">
      <c r="D418" s="97" t="s">
        <v>987</v>
      </c>
      <c r="E418" s="98"/>
      <c r="F418" s="98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  <c r="AA418" s="98"/>
      <c r="AB418" s="98"/>
      <c r="AC418" s="98"/>
      <c r="AD418" s="98"/>
      <c r="AG418" s="97" t="s">
        <v>989</v>
      </c>
      <c r="AH418" s="98"/>
      <c r="AI418" s="98"/>
      <c r="AJ418" s="98"/>
      <c r="AK418" s="98"/>
      <c r="AL418" s="98"/>
      <c r="AM418" s="98"/>
      <c r="AN418" s="98"/>
      <c r="AO418" s="98"/>
      <c r="AP418" s="98"/>
      <c r="AQ418" s="98"/>
      <c r="AR418" s="98"/>
      <c r="AS418" s="98"/>
      <c r="AT418" s="98"/>
      <c r="AU418" s="98"/>
      <c r="AV418" s="98"/>
      <c r="AW418" s="98"/>
      <c r="AX418" s="98"/>
      <c r="AY418" s="98"/>
      <c r="AZ418" s="98"/>
      <c r="BA418" s="98"/>
      <c r="BB418" s="98"/>
      <c r="BC418" s="98"/>
      <c r="BD418" s="98"/>
      <c r="BE418" s="98"/>
      <c r="BF418" s="98"/>
    </row>
    <row r="419" spans="4:58" x14ac:dyDescent="0.25">
      <c r="D419" s="97" t="s">
        <v>988</v>
      </c>
      <c r="E419" s="98"/>
      <c r="F419" s="98"/>
      <c r="G419" s="98"/>
      <c r="H419" s="98"/>
      <c r="I419" s="98"/>
      <c r="J419" s="98"/>
      <c r="K419" s="98"/>
      <c r="L419" s="98"/>
      <c r="M419" s="98"/>
      <c r="N419" s="98"/>
      <c r="O419" s="98"/>
      <c r="P419" s="98"/>
      <c r="Q419" s="98"/>
      <c r="R419" s="98"/>
      <c r="S419" s="98"/>
      <c r="T419" s="98"/>
      <c r="U419" s="98"/>
      <c r="V419" s="98"/>
      <c r="W419" s="98"/>
      <c r="X419" s="98"/>
      <c r="Y419" s="98"/>
      <c r="Z419" s="98"/>
      <c r="AA419" s="98"/>
      <c r="AB419" s="98"/>
      <c r="AC419" s="98"/>
      <c r="AD419" s="98"/>
      <c r="AG419" s="97" t="s">
        <v>278</v>
      </c>
      <c r="AH419" s="98"/>
      <c r="AI419" s="98"/>
      <c r="AJ419" s="98"/>
      <c r="AK419" s="98"/>
      <c r="AL419" s="98"/>
      <c r="AM419" s="98"/>
      <c r="AN419" s="98"/>
      <c r="AO419" s="98"/>
      <c r="AP419" s="98"/>
      <c r="AQ419" s="98"/>
      <c r="AR419" s="98"/>
      <c r="AS419" s="98"/>
      <c r="AT419" s="98"/>
      <c r="AU419" s="98"/>
      <c r="AV419" s="98"/>
      <c r="AW419" s="98"/>
      <c r="AX419" s="98"/>
      <c r="AY419" s="98"/>
      <c r="AZ419" s="98"/>
      <c r="BA419" s="98"/>
      <c r="BB419" s="98"/>
      <c r="BC419" s="98"/>
      <c r="BD419" s="98"/>
      <c r="BE419" s="98"/>
      <c r="BF419" s="98"/>
    </row>
    <row r="420" spans="4:58" x14ac:dyDescent="0.25">
      <c r="D420" s="97" t="s">
        <v>989</v>
      </c>
      <c r="E420" s="98"/>
      <c r="F420" s="98"/>
      <c r="G420" s="98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  <c r="AA420" s="98"/>
      <c r="AB420" s="98"/>
      <c r="AC420" s="98"/>
      <c r="AD420" s="98"/>
      <c r="AG420" s="72" t="s">
        <v>538</v>
      </c>
      <c r="AH420" s="73"/>
      <c r="AI420" s="73"/>
      <c r="AJ420" s="73"/>
      <c r="AK420" s="73"/>
      <c r="AL420" s="73"/>
      <c r="AM420" s="73"/>
      <c r="AN420" s="73"/>
      <c r="AO420" s="73"/>
      <c r="AP420" s="73"/>
      <c r="AQ420" s="73"/>
      <c r="AR420" s="73"/>
      <c r="AS420" s="73"/>
      <c r="AT420" s="73"/>
      <c r="AU420" s="73"/>
      <c r="AV420" s="73"/>
      <c r="AW420" s="73"/>
      <c r="AX420" s="73"/>
      <c r="AY420" s="73"/>
      <c r="AZ420" s="73"/>
      <c r="BA420" s="73"/>
      <c r="BB420" s="73"/>
      <c r="BC420" s="73"/>
      <c r="BD420" s="73"/>
      <c r="BE420" s="73"/>
      <c r="BF420" s="73"/>
    </row>
    <row r="421" spans="4:58" x14ac:dyDescent="0.25">
      <c r="D421" s="97" t="s">
        <v>278</v>
      </c>
      <c r="E421" s="98"/>
      <c r="F421" s="98"/>
      <c r="G421" s="98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  <c r="AA421" s="98"/>
      <c r="AB421" s="98"/>
      <c r="AC421" s="98"/>
      <c r="AD421" s="98"/>
    </row>
    <row r="422" spans="4:58" x14ac:dyDescent="0.25">
      <c r="D422" s="72" t="s">
        <v>486</v>
      </c>
      <c r="E422" s="73"/>
      <c r="F422" s="73"/>
      <c r="G422" s="73"/>
      <c r="H422" s="73"/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73"/>
      <c r="V422" s="73"/>
      <c r="W422" s="73"/>
      <c r="X422" s="73"/>
      <c r="Y422" s="73"/>
      <c r="Z422" s="73"/>
      <c r="AA422" s="73"/>
      <c r="AB422" s="73"/>
      <c r="AC422" s="73"/>
      <c r="AD422" s="73"/>
    </row>
    <row r="424" spans="4:58" x14ac:dyDescent="0.25">
      <c r="D424" s="51" t="s">
        <v>1671</v>
      </c>
    </row>
    <row r="426" spans="4:58" x14ac:dyDescent="0.25">
      <c r="D426" s="47" t="s">
        <v>1980</v>
      </c>
    </row>
    <row r="584" spans="4:4" x14ac:dyDescent="0.25">
      <c r="D584" s="51" t="s">
        <v>1925</v>
      </c>
    </row>
    <row r="586" spans="4:4" x14ac:dyDescent="0.25">
      <c r="D586" s="47" t="s">
        <v>1980</v>
      </c>
    </row>
    <row r="658" spans="4:4" x14ac:dyDescent="0.25">
      <c r="D658" s="47" t="s">
        <v>365</v>
      </c>
    </row>
    <row r="659" spans="4:4" x14ac:dyDescent="0.25">
      <c r="D659" s="36" t="s">
        <v>1948</v>
      </c>
    </row>
    <row r="661" spans="4:4" x14ac:dyDescent="0.25">
      <c r="D661" s="47" t="s">
        <v>1980</v>
      </c>
    </row>
    <row r="737" spans="2:4" x14ac:dyDescent="0.25">
      <c r="B737" s="50">
        <v>0</v>
      </c>
      <c r="D737" s="51" t="s">
        <v>474</v>
      </c>
    </row>
    <row r="738" spans="2:4" x14ac:dyDescent="0.25">
      <c r="D738" s="59" t="s">
        <v>302</v>
      </c>
    </row>
    <row r="739" spans="2:4" x14ac:dyDescent="0.25">
      <c r="D739" s="55" t="s">
        <v>2188</v>
      </c>
    </row>
    <row r="741" spans="2:4" x14ac:dyDescent="0.25">
      <c r="D741" s="47" t="s">
        <v>2188</v>
      </c>
    </row>
    <row r="783" spans="4:13" x14ac:dyDescent="0.25">
      <c r="D783" s="47" t="s">
        <v>309</v>
      </c>
      <c r="M783" s="47" t="s">
        <v>316</v>
      </c>
    </row>
    <row r="784" spans="4:13" x14ac:dyDescent="0.25">
      <c r="D784" s="36" t="s">
        <v>2190</v>
      </c>
      <c r="M784" s="36" t="s">
        <v>2191</v>
      </c>
    </row>
    <row r="785" spans="4:13" x14ac:dyDescent="0.25">
      <c r="M785" s="36" t="s">
        <v>2192</v>
      </c>
    </row>
    <row r="787" spans="4:13" x14ac:dyDescent="0.25">
      <c r="D787" s="51" t="s">
        <v>1925</v>
      </c>
    </row>
    <row r="789" spans="4:13" x14ac:dyDescent="0.25">
      <c r="D789" s="47" t="s">
        <v>2238</v>
      </c>
    </row>
    <row r="819" spans="4:13" x14ac:dyDescent="0.25">
      <c r="D819" s="47" t="s">
        <v>2239</v>
      </c>
      <c r="L819" s="58" t="s">
        <v>0</v>
      </c>
      <c r="M819" s="41" t="s">
        <v>2240</v>
      </c>
    </row>
    <row r="821" spans="4:13" x14ac:dyDescent="0.25">
      <c r="D821" s="239" t="s">
        <v>2241</v>
      </c>
    </row>
    <row r="823" spans="4:13" x14ac:dyDescent="0.25">
      <c r="D823" s="47" t="s">
        <v>2242</v>
      </c>
      <c r="L823" s="47" t="s">
        <v>0</v>
      </c>
      <c r="M823" s="41" t="s">
        <v>2243</v>
      </c>
    </row>
    <row r="824" spans="4:13" x14ac:dyDescent="0.25">
      <c r="D824" s="47" t="s">
        <v>2244</v>
      </c>
      <c r="L824" s="47" t="s">
        <v>0</v>
      </c>
      <c r="M824" s="41" t="s">
        <v>2245</v>
      </c>
    </row>
    <row r="826" spans="4:13" x14ac:dyDescent="0.25">
      <c r="D826" s="47" t="s">
        <v>2246</v>
      </c>
      <c r="L826" s="47" t="s">
        <v>0</v>
      </c>
      <c r="M826" s="41" t="s">
        <v>2247</v>
      </c>
    </row>
    <row r="828" spans="4:13" x14ac:dyDescent="0.25">
      <c r="D828" s="47" t="s">
        <v>2238</v>
      </c>
    </row>
    <row r="871" spans="4:26" x14ac:dyDescent="0.25">
      <c r="D871" s="68" t="s">
        <v>2258</v>
      </c>
    </row>
    <row r="873" spans="4:26" x14ac:dyDescent="0.25">
      <c r="D873" s="56" t="s">
        <v>34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</row>
    <row r="874" spans="4:26" x14ac:dyDescent="0.25">
      <c r="D874" s="56" t="s">
        <v>444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</row>
    <row r="875" spans="4:26" x14ac:dyDescent="0.25">
      <c r="D875" s="56" t="s">
        <v>2252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</row>
    <row r="877" spans="4:26" x14ac:dyDescent="0.25">
      <c r="D877" s="57" t="s">
        <v>357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</row>
    <row r="878" spans="4:26" x14ac:dyDescent="0.25">
      <c r="D878" s="57" t="s">
        <v>322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26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26" x14ac:dyDescent="0.25">
      <c r="D880" s="57" t="s">
        <v>2253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282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2254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2255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2256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2257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 t="s">
        <v>263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264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358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1" spans="4:23" x14ac:dyDescent="0.25">
      <c r="D891" s="47" t="s">
        <v>2238</v>
      </c>
    </row>
    <row r="942" spans="2:4" x14ac:dyDescent="0.25">
      <c r="B942" s="50">
        <v>0</v>
      </c>
      <c r="D942" s="51" t="s">
        <v>2248</v>
      </c>
    </row>
    <row r="943" spans="2:4" x14ac:dyDescent="0.25">
      <c r="D943" s="59" t="s">
        <v>304</v>
      </c>
    </row>
    <row r="945" spans="4:4" x14ac:dyDescent="0.25">
      <c r="D945" s="47" t="s">
        <v>36</v>
      </c>
    </row>
    <row r="946" spans="4:4" x14ac:dyDescent="0.25">
      <c r="D946" s="54" t="s">
        <v>2251</v>
      </c>
    </row>
    <row r="948" spans="4:4" x14ac:dyDescent="0.25">
      <c r="D948" s="47" t="s">
        <v>2099</v>
      </c>
    </row>
    <row r="981" spans="4:4" x14ac:dyDescent="0.25">
      <c r="D981" s="47" t="s">
        <v>348</v>
      </c>
    </row>
    <row r="982" spans="4:4" x14ac:dyDescent="0.25">
      <c r="D982" s="51" t="s">
        <v>2250</v>
      </c>
    </row>
    <row r="984" spans="4:4" x14ac:dyDescent="0.25">
      <c r="D984" s="47" t="s">
        <v>2259</v>
      </c>
    </row>
    <row r="999" spans="4:4" x14ac:dyDescent="0.25">
      <c r="D999" s="51" t="s">
        <v>2310</v>
      </c>
    </row>
    <row r="1001" spans="4:4" x14ac:dyDescent="0.25">
      <c r="D1001" s="47" t="s">
        <v>2259</v>
      </c>
    </row>
    <row r="1091" spans="2:4" x14ac:dyDescent="0.25">
      <c r="B1091" s="48">
        <v>0</v>
      </c>
      <c r="D1091" s="51" t="s">
        <v>2283</v>
      </c>
    </row>
    <row r="1092" spans="2:4" x14ac:dyDescent="0.25">
      <c r="D1092" s="59" t="s">
        <v>305</v>
      </c>
    </row>
    <row r="1093" spans="2:4" x14ac:dyDescent="0.25">
      <c r="D1093" s="55" t="s">
        <v>35</v>
      </c>
    </row>
    <row r="1159" spans="2:4" x14ac:dyDescent="0.25">
      <c r="B1159" s="48">
        <v>0</v>
      </c>
      <c r="D1159" s="51" t="s">
        <v>2284</v>
      </c>
    </row>
    <row r="1160" spans="2:4" x14ac:dyDescent="0.25">
      <c r="D1160" s="59" t="s">
        <v>305</v>
      </c>
    </row>
    <row r="1161" spans="2:4" x14ac:dyDescent="0.25">
      <c r="D1161" s="55" t="s">
        <v>35</v>
      </c>
    </row>
    <row r="1226" spans="2:4" x14ac:dyDescent="0.25">
      <c r="B1226" s="48">
        <v>0</v>
      </c>
      <c r="D1226" s="51" t="s">
        <v>2285</v>
      </c>
    </row>
    <row r="1227" spans="2:4" x14ac:dyDescent="0.25">
      <c r="D1227" s="59" t="s">
        <v>305</v>
      </c>
    </row>
    <row r="1228" spans="2:4" x14ac:dyDescent="0.25">
      <c r="D1228" s="55" t="s">
        <v>35</v>
      </c>
    </row>
    <row r="1398" spans="2:4" x14ac:dyDescent="0.25">
      <c r="B1398" s="48">
        <v>0</v>
      </c>
      <c r="D1398" s="51" t="s">
        <v>2226</v>
      </c>
    </row>
    <row r="1399" spans="2:4" x14ac:dyDescent="0.25">
      <c r="D1399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F3111-8D25-4836-8E89-7E4F62234115}">
  <sheetPr codeName="Sheet34"/>
  <dimension ref="A2:J37"/>
  <sheetViews>
    <sheetView topLeftCell="A21" workbookViewId="0">
      <selection activeCell="A36" sqref="A36"/>
    </sheetView>
  </sheetViews>
  <sheetFormatPr defaultColWidth="2.85546875" defaultRowHeight="15" x14ac:dyDescent="0.25"/>
  <cols>
    <col min="1" max="1" width="9.140625" style="229" bestFit="1" customWidth="1"/>
    <col min="2" max="2" width="40" style="229" customWidth="1"/>
    <col min="3" max="3" width="13.5703125" style="229" customWidth="1"/>
    <col min="4" max="4" width="17" style="229" bestFit="1" customWidth="1"/>
    <col min="5" max="5" width="17.5703125" style="229" bestFit="1" customWidth="1"/>
    <col min="6" max="7" width="10.7109375" style="229" bestFit="1" customWidth="1"/>
    <col min="8" max="8" width="8.5703125" style="229" bestFit="1" customWidth="1"/>
    <col min="9" max="9" width="7.5703125" style="229" bestFit="1" customWidth="1"/>
    <col min="10" max="10" width="10.7109375" style="229" bestFit="1" customWidth="1"/>
    <col min="11" max="16384" width="2.85546875" style="229"/>
  </cols>
  <sheetData>
    <row r="2" spans="1:10" ht="18.75" x14ac:dyDescent="0.25">
      <c r="A2" s="459" t="s">
        <v>652</v>
      </c>
      <c r="B2" s="460"/>
      <c r="C2" s="460"/>
      <c r="D2" s="460"/>
      <c r="E2" s="460"/>
      <c r="F2" s="460"/>
      <c r="G2" s="460"/>
      <c r="H2" s="460"/>
      <c r="I2" s="460"/>
      <c r="J2" s="460"/>
    </row>
    <row r="3" spans="1:10" x14ac:dyDescent="0.25">
      <c r="A3" s="460" t="s">
        <v>2219</v>
      </c>
      <c r="B3" s="460"/>
      <c r="C3" s="460"/>
      <c r="D3" s="460"/>
      <c r="E3" s="460"/>
      <c r="F3" s="460"/>
      <c r="G3" s="460"/>
      <c r="H3" s="460"/>
      <c r="I3" s="460"/>
    </row>
    <row r="4" spans="1:10" ht="45" x14ac:dyDescent="0.25">
      <c r="A4" s="230" t="s">
        <v>374</v>
      </c>
      <c r="B4" s="230" t="s">
        <v>32</v>
      </c>
      <c r="C4" s="230" t="s">
        <v>31</v>
      </c>
      <c r="D4" s="230" t="s">
        <v>331</v>
      </c>
      <c r="E4" s="230" t="s">
        <v>373</v>
      </c>
      <c r="F4" s="230" t="s">
        <v>519</v>
      </c>
      <c r="G4" s="230" t="s">
        <v>254</v>
      </c>
      <c r="H4" s="230" t="s">
        <v>30</v>
      </c>
      <c r="I4" s="230" t="s">
        <v>29</v>
      </c>
      <c r="J4" s="230" t="s">
        <v>28</v>
      </c>
    </row>
    <row r="5" spans="1:10" ht="45" x14ac:dyDescent="0.25">
      <c r="A5" s="231" t="s">
        <v>314</v>
      </c>
      <c r="B5" s="231" t="s">
        <v>313</v>
      </c>
      <c r="C5" s="231" t="s">
        <v>312</v>
      </c>
      <c r="D5" s="231" t="s">
        <v>330</v>
      </c>
      <c r="E5" s="231" t="s">
        <v>276</v>
      </c>
      <c r="F5" s="232">
        <v>44673.446527777996</v>
      </c>
      <c r="G5" s="232">
        <v>44957.708333333001</v>
      </c>
      <c r="H5" s="231" t="s">
        <v>311</v>
      </c>
      <c r="I5" s="231" t="s">
        <v>18</v>
      </c>
      <c r="J5" s="231" t="s">
        <v>17</v>
      </c>
    </row>
    <row r="6" spans="1:10" ht="45" x14ac:dyDescent="0.25">
      <c r="A6" s="233" t="s">
        <v>345</v>
      </c>
      <c r="B6" s="233" t="s">
        <v>344</v>
      </c>
      <c r="C6" s="233" t="s">
        <v>312</v>
      </c>
      <c r="D6" s="233" t="s">
        <v>330</v>
      </c>
      <c r="E6" s="233" t="s">
        <v>343</v>
      </c>
      <c r="F6" s="234">
        <v>44693.600694444001</v>
      </c>
      <c r="G6" s="234">
        <v>44957.708333333001</v>
      </c>
      <c r="H6" s="233" t="s">
        <v>311</v>
      </c>
      <c r="I6" s="233" t="s">
        <v>18</v>
      </c>
      <c r="J6" s="233" t="s">
        <v>38</v>
      </c>
    </row>
    <row r="7" spans="1:10" ht="45" x14ac:dyDescent="0.25">
      <c r="A7" s="235" t="s">
        <v>481</v>
      </c>
      <c r="B7" s="235" t="s">
        <v>482</v>
      </c>
      <c r="C7" s="235" t="s">
        <v>473</v>
      </c>
      <c r="D7" s="235" t="s">
        <v>330</v>
      </c>
      <c r="E7" s="235" t="s">
        <v>276</v>
      </c>
      <c r="F7" s="236">
        <v>44852.484027778002</v>
      </c>
      <c r="G7" s="236">
        <v>45280.442361111003</v>
      </c>
      <c r="H7" s="235" t="s">
        <v>23</v>
      </c>
      <c r="I7" s="235" t="s">
        <v>18</v>
      </c>
      <c r="J7" s="235" t="s">
        <v>260</v>
      </c>
    </row>
    <row r="8" spans="1:10" ht="45" x14ac:dyDescent="0.25">
      <c r="A8" s="237" t="s">
        <v>512</v>
      </c>
      <c r="B8" s="237" t="s">
        <v>514</v>
      </c>
      <c r="C8" s="237" t="s">
        <v>356</v>
      </c>
      <c r="D8" s="237" t="s">
        <v>330</v>
      </c>
      <c r="E8" s="237" t="s">
        <v>276</v>
      </c>
      <c r="F8" s="238">
        <v>44861.668055556001</v>
      </c>
      <c r="G8" s="238">
        <v>45292.626388889003</v>
      </c>
      <c r="H8" s="237" t="s">
        <v>23</v>
      </c>
      <c r="I8" s="237" t="s">
        <v>18</v>
      </c>
      <c r="J8" s="237" t="s">
        <v>260</v>
      </c>
    </row>
    <row r="9" spans="1:10" ht="45" x14ac:dyDescent="0.25">
      <c r="A9" s="235" t="s">
        <v>601</v>
      </c>
      <c r="B9" s="235" t="s">
        <v>599</v>
      </c>
      <c r="C9" s="235" t="s">
        <v>360</v>
      </c>
      <c r="D9" s="235" t="s">
        <v>330</v>
      </c>
      <c r="E9" s="235" t="s">
        <v>276</v>
      </c>
      <c r="F9" s="236">
        <v>44873.412499999999</v>
      </c>
      <c r="G9" s="236">
        <v>45302.370833333</v>
      </c>
      <c r="H9" s="235" t="s">
        <v>23</v>
      </c>
      <c r="I9" s="235" t="s">
        <v>18</v>
      </c>
      <c r="J9" s="235" t="s">
        <v>260</v>
      </c>
    </row>
    <row r="10" spans="1:10" ht="45" x14ac:dyDescent="0.25">
      <c r="A10" s="237" t="s">
        <v>921</v>
      </c>
      <c r="B10" s="237" t="s">
        <v>924</v>
      </c>
      <c r="C10" s="237" t="s">
        <v>459</v>
      </c>
      <c r="D10" s="237" t="s">
        <v>330</v>
      </c>
      <c r="E10" s="237" t="s">
        <v>276</v>
      </c>
      <c r="F10" s="238">
        <v>44903.420833333003</v>
      </c>
      <c r="G10" s="238">
        <v>45336.661805556003</v>
      </c>
      <c r="H10" s="237" t="s">
        <v>23</v>
      </c>
      <c r="I10" s="237" t="s">
        <v>18</v>
      </c>
      <c r="J10" s="237" t="s">
        <v>260</v>
      </c>
    </row>
    <row r="11" spans="1:10" ht="45" x14ac:dyDescent="0.25">
      <c r="A11" s="235" t="s">
        <v>1356</v>
      </c>
      <c r="B11" s="235" t="s">
        <v>1357</v>
      </c>
      <c r="C11" s="235" t="s">
        <v>850</v>
      </c>
      <c r="D11" s="235" t="s">
        <v>330</v>
      </c>
      <c r="E11" s="235" t="s">
        <v>276</v>
      </c>
      <c r="F11" s="236">
        <v>44923.409722222001</v>
      </c>
      <c r="G11" s="236">
        <v>45356.368055555999</v>
      </c>
      <c r="H11" s="235" t="s">
        <v>23</v>
      </c>
      <c r="I11" s="235" t="s">
        <v>18</v>
      </c>
      <c r="J11" s="235" t="s">
        <v>260</v>
      </c>
    </row>
    <row r="12" spans="1:10" ht="45" x14ac:dyDescent="0.25">
      <c r="A12" s="237" t="s">
        <v>1476</v>
      </c>
      <c r="B12" s="237" t="s">
        <v>1477</v>
      </c>
      <c r="C12" s="237" t="s">
        <v>356</v>
      </c>
      <c r="D12" s="237" t="s">
        <v>330</v>
      </c>
      <c r="E12" s="237" t="s">
        <v>276</v>
      </c>
      <c r="F12" s="238">
        <v>44924.380555556003</v>
      </c>
      <c r="G12" s="238">
        <v>45357.338888888997</v>
      </c>
      <c r="H12" s="237" t="s">
        <v>23</v>
      </c>
      <c r="I12" s="237" t="s">
        <v>18</v>
      </c>
      <c r="J12" s="237" t="s">
        <v>260</v>
      </c>
    </row>
    <row r="13" spans="1:10" ht="45" x14ac:dyDescent="0.25">
      <c r="A13" s="235" t="s">
        <v>1495</v>
      </c>
      <c r="B13" s="235" t="s">
        <v>1496</v>
      </c>
      <c r="C13" s="235" t="s">
        <v>448</v>
      </c>
      <c r="D13" s="235" t="s">
        <v>330</v>
      </c>
      <c r="E13" s="235" t="s">
        <v>276</v>
      </c>
      <c r="F13" s="236">
        <v>44924.407638889003</v>
      </c>
      <c r="G13" s="236">
        <v>45357.365972222004</v>
      </c>
      <c r="H13" s="235" t="s">
        <v>23</v>
      </c>
      <c r="I13" s="235" t="s">
        <v>18</v>
      </c>
      <c r="J13" s="235" t="s">
        <v>260</v>
      </c>
    </row>
    <row r="14" spans="1:10" ht="45" x14ac:dyDescent="0.25">
      <c r="A14" s="237" t="s">
        <v>1582</v>
      </c>
      <c r="B14" s="237" t="s">
        <v>1584</v>
      </c>
      <c r="C14" s="237" t="s">
        <v>697</v>
      </c>
      <c r="D14" s="237" t="s">
        <v>330</v>
      </c>
      <c r="E14" s="237" t="s">
        <v>276</v>
      </c>
      <c r="F14" s="238">
        <v>44925.456250000003</v>
      </c>
      <c r="G14" s="238">
        <v>45358.414583332997</v>
      </c>
      <c r="H14" s="237" t="s">
        <v>23</v>
      </c>
      <c r="I14" s="237" t="s">
        <v>18</v>
      </c>
      <c r="J14" s="237" t="s">
        <v>260</v>
      </c>
    </row>
    <row r="15" spans="1:10" ht="45" x14ac:dyDescent="0.25">
      <c r="A15" s="235" t="s">
        <v>1616</v>
      </c>
      <c r="B15" s="235" t="s">
        <v>1615</v>
      </c>
      <c r="C15" s="235" t="s">
        <v>920</v>
      </c>
      <c r="D15" s="235" t="s">
        <v>330</v>
      </c>
      <c r="E15" s="235" t="s">
        <v>276</v>
      </c>
      <c r="F15" s="236">
        <v>44929.397222222004</v>
      </c>
      <c r="G15" s="236">
        <v>45362.355555556001</v>
      </c>
      <c r="H15" s="235" t="s">
        <v>23</v>
      </c>
      <c r="I15" s="235" t="s">
        <v>18</v>
      </c>
      <c r="J15" s="235" t="s">
        <v>260</v>
      </c>
    </row>
    <row r="16" spans="1:10" ht="45" x14ac:dyDescent="0.25">
      <c r="A16" s="233" t="s">
        <v>1626</v>
      </c>
      <c r="B16" s="233" t="s">
        <v>1625</v>
      </c>
      <c r="C16" s="233" t="s">
        <v>1669</v>
      </c>
      <c r="D16" s="233" t="s">
        <v>330</v>
      </c>
      <c r="E16" s="233" t="s">
        <v>276</v>
      </c>
      <c r="F16" s="234">
        <v>44929.470833332998</v>
      </c>
      <c r="G16" s="234">
        <v>45362.429166667003</v>
      </c>
      <c r="H16" s="233" t="s">
        <v>23</v>
      </c>
      <c r="I16" s="233" t="s">
        <v>18</v>
      </c>
      <c r="J16" s="233" t="s">
        <v>255</v>
      </c>
    </row>
    <row r="17" spans="1:10" ht="45" x14ac:dyDescent="0.25">
      <c r="A17" s="235" t="s">
        <v>1665</v>
      </c>
      <c r="B17" s="235" t="s">
        <v>1668</v>
      </c>
      <c r="C17" s="235" t="s">
        <v>356</v>
      </c>
      <c r="D17" s="235" t="s">
        <v>330</v>
      </c>
      <c r="E17" s="235" t="s">
        <v>276</v>
      </c>
      <c r="F17" s="236">
        <v>44930.330555556</v>
      </c>
      <c r="G17" s="236">
        <v>45365.625</v>
      </c>
      <c r="H17" s="235" t="s">
        <v>23</v>
      </c>
      <c r="I17" s="235" t="s">
        <v>18</v>
      </c>
      <c r="J17" s="235" t="s">
        <v>260</v>
      </c>
    </row>
    <row r="18" spans="1:10" ht="45" x14ac:dyDescent="0.25">
      <c r="A18" s="237" t="s">
        <v>1666</v>
      </c>
      <c r="B18" s="237" t="s">
        <v>1667</v>
      </c>
      <c r="C18" s="237" t="s">
        <v>356</v>
      </c>
      <c r="D18" s="237" t="s">
        <v>330</v>
      </c>
      <c r="E18" s="237" t="s">
        <v>276</v>
      </c>
      <c r="F18" s="238">
        <v>44930.331250000003</v>
      </c>
      <c r="G18" s="238">
        <v>45365.625</v>
      </c>
      <c r="H18" s="237" t="s">
        <v>23</v>
      </c>
      <c r="I18" s="237" t="s">
        <v>18</v>
      </c>
      <c r="J18" s="237" t="s">
        <v>260</v>
      </c>
    </row>
    <row r="19" spans="1:10" ht="45" x14ac:dyDescent="0.25">
      <c r="A19" s="235" t="s">
        <v>1735</v>
      </c>
      <c r="B19" s="235" t="s">
        <v>1727</v>
      </c>
      <c r="C19" s="235" t="s">
        <v>697</v>
      </c>
      <c r="D19" s="235" t="s">
        <v>330</v>
      </c>
      <c r="E19" s="235" t="s">
        <v>276</v>
      </c>
      <c r="F19" s="236">
        <v>44930.588194443997</v>
      </c>
      <c r="G19" s="236">
        <v>45366.546527778002</v>
      </c>
      <c r="H19" s="235" t="s">
        <v>23</v>
      </c>
      <c r="I19" s="235" t="s">
        <v>18</v>
      </c>
      <c r="J19" s="235" t="s">
        <v>260</v>
      </c>
    </row>
    <row r="20" spans="1:10" ht="45" x14ac:dyDescent="0.25">
      <c r="A20" s="233" t="s">
        <v>1835</v>
      </c>
      <c r="B20" s="233" t="s">
        <v>1836</v>
      </c>
      <c r="C20" s="233" t="s">
        <v>356</v>
      </c>
      <c r="D20" s="233" t="s">
        <v>330</v>
      </c>
      <c r="E20" s="233" t="s">
        <v>276</v>
      </c>
      <c r="F20" s="234">
        <v>44932.395833333001</v>
      </c>
      <c r="G20" s="234">
        <v>45370.354166666999</v>
      </c>
      <c r="H20" s="233" t="s">
        <v>23</v>
      </c>
      <c r="I20" s="233" t="s">
        <v>18</v>
      </c>
      <c r="J20" s="233" t="s">
        <v>255</v>
      </c>
    </row>
    <row r="21" spans="1:10" ht="45" x14ac:dyDescent="0.25">
      <c r="A21" s="231" t="s">
        <v>1838</v>
      </c>
      <c r="B21" s="231" t="s">
        <v>1839</v>
      </c>
      <c r="C21" s="231" t="s">
        <v>356</v>
      </c>
      <c r="D21" s="231" t="s">
        <v>330</v>
      </c>
      <c r="E21" s="231" t="s">
        <v>276</v>
      </c>
      <c r="F21" s="232">
        <v>44932.402083333</v>
      </c>
      <c r="G21" s="232">
        <v>45370.360416666997</v>
      </c>
      <c r="H21" s="231" t="s">
        <v>23</v>
      </c>
      <c r="I21" s="231" t="s">
        <v>18</v>
      </c>
      <c r="J21" s="231" t="s">
        <v>255</v>
      </c>
    </row>
    <row r="22" spans="1:10" ht="45" x14ac:dyDescent="0.25">
      <c r="A22" s="233" t="s">
        <v>1890</v>
      </c>
      <c r="B22" s="233" t="s">
        <v>1891</v>
      </c>
      <c r="C22" s="233" t="s">
        <v>356</v>
      </c>
      <c r="D22" s="233" t="s">
        <v>330</v>
      </c>
      <c r="E22" s="233" t="s">
        <v>276</v>
      </c>
      <c r="F22" s="234">
        <v>44932.644444443999</v>
      </c>
      <c r="G22" s="234">
        <v>45370.602777777996</v>
      </c>
      <c r="H22" s="233" t="s">
        <v>23</v>
      </c>
      <c r="I22" s="233" t="s">
        <v>18</v>
      </c>
      <c r="J22" s="233" t="s">
        <v>255</v>
      </c>
    </row>
    <row r="23" spans="1:10" ht="45" x14ac:dyDescent="0.25">
      <c r="A23" s="231" t="s">
        <v>1895</v>
      </c>
      <c r="B23" s="231" t="s">
        <v>1896</v>
      </c>
      <c r="C23" s="231" t="s">
        <v>1669</v>
      </c>
      <c r="D23" s="231" t="s">
        <v>330</v>
      </c>
      <c r="E23" s="231" t="s">
        <v>276</v>
      </c>
      <c r="F23" s="232">
        <v>44932.684722222002</v>
      </c>
      <c r="G23" s="232">
        <v>45370.643055556</v>
      </c>
      <c r="H23" s="231" t="s">
        <v>23</v>
      </c>
      <c r="I23" s="231" t="s">
        <v>18</v>
      </c>
      <c r="J23" s="231" t="s">
        <v>255</v>
      </c>
    </row>
    <row r="24" spans="1:10" ht="45" x14ac:dyDescent="0.25">
      <c r="A24" s="233" t="s">
        <v>1957</v>
      </c>
      <c r="B24" s="233" t="s">
        <v>1958</v>
      </c>
      <c r="C24" s="233" t="s">
        <v>361</v>
      </c>
      <c r="D24" s="233" t="s">
        <v>330</v>
      </c>
      <c r="E24" s="233" t="s">
        <v>276</v>
      </c>
      <c r="F24" s="234">
        <v>44935.460416667003</v>
      </c>
      <c r="G24" s="234">
        <v>45371.418749999997</v>
      </c>
      <c r="H24" s="233" t="s">
        <v>23</v>
      </c>
      <c r="I24" s="233" t="s">
        <v>18</v>
      </c>
      <c r="J24" s="233" t="s">
        <v>255</v>
      </c>
    </row>
    <row r="25" spans="1:10" ht="45" x14ac:dyDescent="0.25">
      <c r="A25" s="231" t="s">
        <v>1963</v>
      </c>
      <c r="B25" s="231" t="s">
        <v>1964</v>
      </c>
      <c r="C25" s="231" t="s">
        <v>361</v>
      </c>
      <c r="D25" s="231" t="s">
        <v>330</v>
      </c>
      <c r="E25" s="231" t="s">
        <v>276</v>
      </c>
      <c r="F25" s="232">
        <v>44935.470833332998</v>
      </c>
      <c r="G25" s="232">
        <v>45371.429166667003</v>
      </c>
      <c r="H25" s="231" t="s">
        <v>23</v>
      </c>
      <c r="I25" s="231" t="s">
        <v>18</v>
      </c>
      <c r="J25" s="231" t="s">
        <v>255</v>
      </c>
    </row>
    <row r="26" spans="1:10" ht="45" x14ac:dyDescent="0.25">
      <c r="A26" s="233" t="s">
        <v>1968</v>
      </c>
      <c r="B26" s="233" t="s">
        <v>1969</v>
      </c>
      <c r="C26" s="233" t="s">
        <v>920</v>
      </c>
      <c r="D26" s="233" t="s">
        <v>330</v>
      </c>
      <c r="E26" s="233" t="s">
        <v>276</v>
      </c>
      <c r="F26" s="234">
        <v>44935.574999999997</v>
      </c>
      <c r="G26" s="234">
        <v>45371.574999999997</v>
      </c>
      <c r="H26" s="233" t="s">
        <v>23</v>
      </c>
      <c r="I26" s="233" t="s">
        <v>18</v>
      </c>
      <c r="J26" s="233" t="s">
        <v>255</v>
      </c>
    </row>
    <row r="27" spans="1:10" ht="45" x14ac:dyDescent="0.25">
      <c r="A27" s="231" t="s">
        <v>1977</v>
      </c>
      <c r="B27" s="231" t="s">
        <v>1978</v>
      </c>
      <c r="C27" s="231" t="s">
        <v>361</v>
      </c>
      <c r="D27" s="231" t="s">
        <v>330</v>
      </c>
      <c r="E27" s="231" t="s">
        <v>276</v>
      </c>
      <c r="F27" s="232">
        <v>44935.633333332997</v>
      </c>
      <c r="G27" s="232">
        <v>45371.591666667002</v>
      </c>
      <c r="H27" s="231" t="s">
        <v>23</v>
      </c>
      <c r="I27" s="231" t="s">
        <v>18</v>
      </c>
      <c r="J27" s="231" t="s">
        <v>255</v>
      </c>
    </row>
    <row r="28" spans="1:10" ht="45" x14ac:dyDescent="0.25">
      <c r="A28" s="233" t="s">
        <v>2005</v>
      </c>
      <c r="B28" s="233" t="s">
        <v>2007</v>
      </c>
      <c r="C28" s="233" t="s">
        <v>356</v>
      </c>
      <c r="D28" s="233" t="s">
        <v>330</v>
      </c>
      <c r="E28" s="233" t="s">
        <v>276</v>
      </c>
      <c r="F28" s="234">
        <v>44936.353472221999</v>
      </c>
      <c r="G28" s="234">
        <v>45371.645138888998</v>
      </c>
      <c r="H28" s="233" t="s">
        <v>23</v>
      </c>
      <c r="I28" s="233" t="s">
        <v>18</v>
      </c>
      <c r="J28" s="233" t="s">
        <v>255</v>
      </c>
    </row>
    <row r="29" spans="1:10" ht="45" x14ac:dyDescent="0.25">
      <c r="A29" s="231" t="s">
        <v>2004</v>
      </c>
      <c r="B29" s="231" t="s">
        <v>1591</v>
      </c>
      <c r="C29" s="231" t="s">
        <v>356</v>
      </c>
      <c r="D29" s="231" t="s">
        <v>330</v>
      </c>
      <c r="E29" s="231" t="s">
        <v>276</v>
      </c>
      <c r="F29" s="232">
        <v>44936.360416666997</v>
      </c>
      <c r="G29" s="232">
        <v>45371.652083333</v>
      </c>
      <c r="H29" s="231" t="s">
        <v>23</v>
      </c>
      <c r="I29" s="231" t="s">
        <v>18</v>
      </c>
      <c r="J29" s="231" t="s">
        <v>255</v>
      </c>
    </row>
    <row r="30" spans="1:10" ht="45" x14ac:dyDescent="0.25">
      <c r="A30" s="233" t="s">
        <v>2100</v>
      </c>
      <c r="B30" s="233" t="s">
        <v>2101</v>
      </c>
      <c r="C30" s="233" t="s">
        <v>356</v>
      </c>
      <c r="D30" s="233" t="s">
        <v>330</v>
      </c>
      <c r="E30" s="233" t="s">
        <v>276</v>
      </c>
      <c r="F30" s="234">
        <v>44936.406944444003</v>
      </c>
      <c r="G30" s="234">
        <v>45372.365277778001</v>
      </c>
      <c r="H30" s="233" t="s">
        <v>23</v>
      </c>
      <c r="I30" s="233" t="s">
        <v>18</v>
      </c>
      <c r="J30" s="233" t="s">
        <v>255</v>
      </c>
    </row>
    <row r="32" spans="1:10" ht="30" x14ac:dyDescent="0.25">
      <c r="A32" s="229" t="s">
        <v>2224</v>
      </c>
      <c r="B32" s="229" t="s">
        <v>2225</v>
      </c>
    </row>
    <row r="33" spans="1:2" ht="30" x14ac:dyDescent="0.25">
      <c r="A33" s="229" t="s">
        <v>2227</v>
      </c>
      <c r="B33" s="229" t="s">
        <v>2228</v>
      </c>
    </row>
    <row r="34" spans="1:2" x14ac:dyDescent="0.25">
      <c r="A34" s="229" t="s">
        <v>2229</v>
      </c>
      <c r="B34" s="229" t="s">
        <v>2231</v>
      </c>
    </row>
    <row r="35" spans="1:2" x14ac:dyDescent="0.25">
      <c r="A35" s="229" t="s">
        <v>2233</v>
      </c>
      <c r="B35" s="229" t="s">
        <v>2234</v>
      </c>
    </row>
    <row r="36" spans="1:2" x14ac:dyDescent="0.25">
      <c r="A36" s="229" t="s">
        <v>2236</v>
      </c>
      <c r="B36" s="229" t="s">
        <v>2237</v>
      </c>
    </row>
    <row r="37" spans="1:2" x14ac:dyDescent="0.25">
      <c r="A37" s="229" t="s">
        <v>2195</v>
      </c>
      <c r="B37" s="229" t="s">
        <v>2249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C9A9A-A305-4049-A041-F08C4AA4A9CD}">
  <sheetPr codeName="Sheet35"/>
  <dimension ref="B2:AT1131"/>
  <sheetViews>
    <sheetView topLeftCell="A937" workbookViewId="0">
      <selection activeCell="X943" sqref="X943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2222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2260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2220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2221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1837</v>
      </c>
    </row>
    <row r="56" spans="2:4" x14ac:dyDescent="0.25">
      <c r="D56" s="59" t="s">
        <v>303</v>
      </c>
    </row>
    <row r="57" spans="2:4" x14ac:dyDescent="0.25">
      <c r="D57" s="55" t="s">
        <v>35</v>
      </c>
    </row>
    <row r="144" spans="2:4" x14ac:dyDescent="0.25">
      <c r="B144" s="50">
        <v>0</v>
      </c>
      <c r="D144" s="51" t="s">
        <v>2102</v>
      </c>
    </row>
    <row r="145" spans="4:4" x14ac:dyDescent="0.25">
      <c r="D145" s="59" t="s">
        <v>304</v>
      </c>
    </row>
    <row r="146" spans="4:4" x14ac:dyDescent="0.25">
      <c r="D146" s="55" t="s">
        <v>546</v>
      </c>
    </row>
    <row r="147" spans="4:4" x14ac:dyDescent="0.25">
      <c r="D147" s="68" t="s">
        <v>1892</v>
      </c>
    </row>
    <row r="149" spans="4:4" x14ac:dyDescent="0.25">
      <c r="D149" s="47" t="s">
        <v>36</v>
      </c>
    </row>
    <row r="150" spans="4:4" x14ac:dyDescent="0.25">
      <c r="D150" s="54" t="s">
        <v>2274</v>
      </c>
    </row>
    <row r="152" spans="4:4" x14ac:dyDescent="0.25">
      <c r="D152" s="47" t="s">
        <v>2009</v>
      </c>
    </row>
    <row r="201" spans="4:25" x14ac:dyDescent="0.25">
      <c r="D201" s="47" t="s">
        <v>309</v>
      </c>
    </row>
    <row r="202" spans="4:25" x14ac:dyDescent="0.25">
      <c r="D202" s="51" t="s">
        <v>1874</v>
      </c>
    </row>
    <row r="204" spans="4:25" x14ac:dyDescent="0.25">
      <c r="D204" s="56" t="s">
        <v>271</v>
      </c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</row>
    <row r="205" spans="4:25" x14ac:dyDescent="0.25">
      <c r="D205" s="56" t="s">
        <v>257</v>
      </c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</row>
    <row r="206" spans="4:25" x14ac:dyDescent="0.25">
      <c r="D206" s="56" t="s">
        <v>787</v>
      </c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</row>
    <row r="207" spans="4:25" x14ac:dyDescent="0.25">
      <c r="D207" s="56" t="s">
        <v>279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</row>
    <row r="208" spans="4:25" x14ac:dyDescent="0.25">
      <c r="D208" s="56" t="s">
        <v>2273</v>
      </c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</row>
    <row r="210" spans="4:23" x14ac:dyDescent="0.25">
      <c r="D210" s="57" t="s">
        <v>357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</row>
    <row r="211" spans="4:23" x14ac:dyDescent="0.25">
      <c r="D211" s="57" t="s">
        <v>322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</row>
    <row r="212" spans="4:23" x14ac:dyDescent="0.25">
      <c r="D212" s="57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</row>
    <row r="213" spans="4:23" x14ac:dyDescent="0.25">
      <c r="D213" s="57" t="s">
        <v>788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</row>
    <row r="214" spans="4:23" x14ac:dyDescent="0.25">
      <c r="D214" s="57" t="s">
        <v>282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</row>
    <row r="215" spans="4:23" x14ac:dyDescent="0.25">
      <c r="D215" s="57" t="s">
        <v>2275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</row>
    <row r="216" spans="4:23" x14ac:dyDescent="0.25">
      <c r="D216" s="57" t="s">
        <v>2276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</row>
    <row r="217" spans="4:23" x14ac:dyDescent="0.25">
      <c r="D217" s="57" t="s">
        <v>2277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</row>
    <row r="218" spans="4:23" x14ac:dyDescent="0.25">
      <c r="D218" s="57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</row>
    <row r="219" spans="4:23" x14ac:dyDescent="0.25">
      <c r="D219" s="57" t="s">
        <v>263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</row>
    <row r="220" spans="4:23" x14ac:dyDescent="0.25">
      <c r="D220" s="57" t="s">
        <v>264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</row>
    <row r="221" spans="4:23" x14ac:dyDescent="0.25">
      <c r="D221" s="57" t="s">
        <v>358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</row>
    <row r="223" spans="4:23" x14ac:dyDescent="0.25">
      <c r="D223" s="47" t="s">
        <v>2278</v>
      </c>
    </row>
    <row r="259" spans="2:4" x14ac:dyDescent="0.25">
      <c r="B259" s="50">
        <v>0</v>
      </c>
      <c r="D259" s="51" t="s">
        <v>2006</v>
      </c>
    </row>
    <row r="260" spans="2:4" x14ac:dyDescent="0.25">
      <c r="D260" s="59" t="s">
        <v>303</v>
      </c>
    </row>
    <row r="261" spans="2:4" x14ac:dyDescent="0.25">
      <c r="D261" s="55" t="s">
        <v>546</v>
      </c>
    </row>
    <row r="262" spans="2:4" x14ac:dyDescent="0.25">
      <c r="D262" s="68" t="s">
        <v>2102</v>
      </c>
    </row>
    <row r="264" spans="2:4" x14ac:dyDescent="0.25">
      <c r="D264" s="47" t="s">
        <v>36</v>
      </c>
    </row>
    <row r="265" spans="2:4" x14ac:dyDescent="0.25">
      <c r="D265" s="54" t="s">
        <v>2279</v>
      </c>
    </row>
    <row r="267" spans="2:4" x14ac:dyDescent="0.25">
      <c r="D267" s="47" t="s">
        <v>2001</v>
      </c>
    </row>
    <row r="289" spans="4:4" x14ac:dyDescent="0.25">
      <c r="D289" s="51" t="s">
        <v>2222</v>
      </c>
    </row>
    <row r="291" spans="4:4" x14ac:dyDescent="0.25">
      <c r="D291" s="47" t="s">
        <v>309</v>
      </c>
    </row>
    <row r="292" spans="4:4" x14ac:dyDescent="0.25">
      <c r="D292" s="51" t="s">
        <v>1874</v>
      </c>
    </row>
    <row r="294" spans="4:4" x14ac:dyDescent="0.25">
      <c r="D294" s="51" t="s">
        <v>2261</v>
      </c>
    </row>
    <row r="296" spans="4:4" x14ac:dyDescent="0.25">
      <c r="D296" s="47" t="s">
        <v>2332</v>
      </c>
    </row>
    <row r="342" spans="2:4" x14ac:dyDescent="0.25">
      <c r="B342" s="50">
        <v>0</v>
      </c>
      <c r="D342" s="51" t="s">
        <v>2008</v>
      </c>
    </row>
    <row r="343" spans="2:4" x14ac:dyDescent="0.25">
      <c r="D343" s="59" t="s">
        <v>303</v>
      </c>
    </row>
    <row r="344" spans="2:4" x14ac:dyDescent="0.25">
      <c r="D344" s="55" t="s">
        <v>546</v>
      </c>
    </row>
    <row r="345" spans="2:4" x14ac:dyDescent="0.25">
      <c r="D345" s="68" t="s">
        <v>1478</v>
      </c>
    </row>
    <row r="347" spans="2:4" x14ac:dyDescent="0.25">
      <c r="D347" s="47" t="s">
        <v>1591</v>
      </c>
    </row>
    <row r="370" spans="4:23" x14ac:dyDescent="0.25">
      <c r="D370" s="56" t="s">
        <v>342</v>
      </c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</row>
    <row r="371" spans="4:23" x14ac:dyDescent="0.25">
      <c r="D371" s="56" t="s">
        <v>886</v>
      </c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</row>
    <row r="372" spans="4:23" x14ac:dyDescent="0.25">
      <c r="D372" s="56" t="s">
        <v>257</v>
      </c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</row>
    <row r="373" spans="4:23" x14ac:dyDescent="0.25">
      <c r="D373" s="56" t="s">
        <v>1587</v>
      </c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</row>
    <row r="375" spans="4:23" x14ac:dyDescent="0.25">
      <c r="D375" s="57" t="s">
        <v>357</v>
      </c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</row>
    <row r="376" spans="4:23" x14ac:dyDescent="0.25">
      <c r="D376" s="57" t="s">
        <v>322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</row>
    <row r="377" spans="4:23" x14ac:dyDescent="0.25">
      <c r="D377" s="57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</row>
    <row r="378" spans="4:23" x14ac:dyDescent="0.25">
      <c r="D378" s="57" t="s">
        <v>280</v>
      </c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</row>
    <row r="379" spans="4:23" x14ac:dyDescent="0.25">
      <c r="D379" s="57" t="s">
        <v>282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</row>
    <row r="380" spans="4:23" x14ac:dyDescent="0.25">
      <c r="D380" s="57" t="s">
        <v>1592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</row>
    <row r="381" spans="4:23" x14ac:dyDescent="0.25">
      <c r="D381" s="57" t="s">
        <v>1485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</row>
    <row r="382" spans="4:23" x14ac:dyDescent="0.25">
      <c r="D382" s="57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</row>
    <row r="383" spans="4:23" x14ac:dyDescent="0.25">
      <c r="D383" s="57" t="s">
        <v>263</v>
      </c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</row>
    <row r="384" spans="4:23" x14ac:dyDescent="0.25">
      <c r="D384" s="57" t="s">
        <v>264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</row>
    <row r="385" spans="4:16" x14ac:dyDescent="0.25">
      <c r="D385" s="57" t="s">
        <v>358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</row>
    <row r="387" spans="4:16" x14ac:dyDescent="0.25">
      <c r="D387" s="68" t="s">
        <v>1593</v>
      </c>
    </row>
    <row r="427" spans="4:4" x14ac:dyDescent="0.25">
      <c r="D427" s="51" t="s">
        <v>1671</v>
      </c>
    </row>
    <row r="429" spans="4:4" x14ac:dyDescent="0.25">
      <c r="D429" s="47" t="s">
        <v>2003</v>
      </c>
    </row>
    <row r="451" spans="4:4" x14ac:dyDescent="0.25">
      <c r="D451" s="51" t="s">
        <v>2222</v>
      </c>
    </row>
    <row r="465" spans="2:4" x14ac:dyDescent="0.25">
      <c r="B465" s="50">
        <v>0</v>
      </c>
      <c r="D465" s="51" t="s">
        <v>2282</v>
      </c>
    </row>
    <row r="466" spans="2:4" x14ac:dyDescent="0.25">
      <c r="D466" s="59" t="s">
        <v>303</v>
      </c>
    </row>
    <row r="467" spans="2:4" x14ac:dyDescent="0.25">
      <c r="D467" s="55" t="s">
        <v>546</v>
      </c>
    </row>
    <row r="468" spans="2:4" x14ac:dyDescent="0.25">
      <c r="D468" s="68" t="s">
        <v>1867</v>
      </c>
    </row>
    <row r="471" spans="2:4" x14ac:dyDescent="0.25">
      <c r="D471" s="47" t="s">
        <v>2223</v>
      </c>
    </row>
    <row r="521" spans="4:4" x14ac:dyDescent="0.25">
      <c r="D521" s="47" t="s">
        <v>309</v>
      </c>
    </row>
    <row r="522" spans="4:4" x14ac:dyDescent="0.25">
      <c r="D522" s="51" t="s">
        <v>1864</v>
      </c>
    </row>
    <row r="524" spans="4:4" x14ac:dyDescent="0.25">
      <c r="D524" s="51" t="s">
        <v>2222</v>
      </c>
    </row>
    <row r="533" spans="2:4" x14ac:dyDescent="0.25">
      <c r="B533" s="50">
        <v>0</v>
      </c>
      <c r="D533" s="51" t="s">
        <v>2283</v>
      </c>
    </row>
    <row r="534" spans="2:4" x14ac:dyDescent="0.25">
      <c r="D534" s="59" t="s">
        <v>305</v>
      </c>
    </row>
    <row r="535" spans="2:4" x14ac:dyDescent="0.25">
      <c r="D535" s="55" t="s">
        <v>546</v>
      </c>
    </row>
    <row r="536" spans="2:4" x14ac:dyDescent="0.25">
      <c r="D536" s="68" t="s">
        <v>1468</v>
      </c>
    </row>
    <row r="585" spans="4:4" x14ac:dyDescent="0.25">
      <c r="D585" s="51" t="s">
        <v>2222</v>
      </c>
    </row>
    <row r="587" spans="4:4" x14ac:dyDescent="0.25">
      <c r="D587" s="47" t="s">
        <v>309</v>
      </c>
    </row>
    <row r="588" spans="4:4" x14ac:dyDescent="0.25">
      <c r="D588" s="51" t="s">
        <v>1499</v>
      </c>
    </row>
    <row r="600" spans="2:4" x14ac:dyDescent="0.25">
      <c r="B600" s="50">
        <v>0</v>
      </c>
      <c r="D600" s="51" t="s">
        <v>2284</v>
      </c>
    </row>
    <row r="601" spans="2:4" x14ac:dyDescent="0.25">
      <c r="D601" s="59" t="s">
        <v>305</v>
      </c>
    </row>
    <row r="602" spans="2:4" x14ac:dyDescent="0.25">
      <c r="D602" s="55" t="s">
        <v>546</v>
      </c>
    </row>
    <row r="603" spans="2:4" x14ac:dyDescent="0.25">
      <c r="D603" s="68" t="s">
        <v>1777</v>
      </c>
    </row>
    <row r="606" spans="2:4" x14ac:dyDescent="0.25">
      <c r="D606" s="47" t="s">
        <v>2230</v>
      </c>
    </row>
    <row r="656" spans="4:4" x14ac:dyDescent="0.25">
      <c r="D656" s="51" t="s">
        <v>2222</v>
      </c>
    </row>
    <row r="658" spans="2:4" x14ac:dyDescent="0.25">
      <c r="D658" s="47" t="s">
        <v>309</v>
      </c>
    </row>
    <row r="659" spans="2:4" x14ac:dyDescent="0.25">
      <c r="D659" s="51" t="s">
        <v>1805</v>
      </c>
    </row>
    <row r="667" spans="2:4" x14ac:dyDescent="0.25">
      <c r="B667" s="50">
        <v>0</v>
      </c>
      <c r="D667" s="51" t="s">
        <v>2285</v>
      </c>
    </row>
    <row r="668" spans="2:4" x14ac:dyDescent="0.25">
      <c r="D668" s="59" t="s">
        <v>303</v>
      </c>
    </row>
    <row r="669" spans="2:4" x14ac:dyDescent="0.25">
      <c r="D669" s="55" t="s">
        <v>35</v>
      </c>
    </row>
    <row r="753" spans="2:4" x14ac:dyDescent="0.25">
      <c r="B753" s="50">
        <v>0</v>
      </c>
      <c r="D753" s="51" t="s">
        <v>2287</v>
      </c>
    </row>
    <row r="754" spans="2:4" x14ac:dyDescent="0.25">
      <c r="D754" s="59" t="s">
        <v>304</v>
      </c>
    </row>
    <row r="756" spans="2:4" x14ac:dyDescent="0.25">
      <c r="D756" s="47" t="s">
        <v>36</v>
      </c>
    </row>
    <row r="757" spans="2:4" x14ac:dyDescent="0.25">
      <c r="D757" s="82" t="s">
        <v>2303</v>
      </c>
    </row>
    <row r="759" spans="2:4" x14ac:dyDescent="0.25">
      <c r="D759" s="47" t="s">
        <v>2235</v>
      </c>
    </row>
    <row r="810" spans="4:23" x14ac:dyDescent="0.25">
      <c r="D810" s="51" t="s">
        <v>2222</v>
      </c>
    </row>
    <row r="812" spans="4:23" x14ac:dyDescent="0.25">
      <c r="D812" s="47" t="s">
        <v>309</v>
      </c>
    </row>
    <row r="813" spans="4:23" x14ac:dyDescent="0.25">
      <c r="D813" s="51" t="s">
        <v>553</v>
      </c>
    </row>
    <row r="815" spans="4:23" x14ac:dyDescent="0.25">
      <c r="D815" s="56" t="s">
        <v>342</v>
      </c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</row>
    <row r="816" spans="4:23" x14ac:dyDescent="0.25">
      <c r="D816" s="56" t="s">
        <v>2304</v>
      </c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</row>
    <row r="817" spans="4:23" x14ac:dyDescent="0.25">
      <c r="D817" s="56" t="s">
        <v>257</v>
      </c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</row>
    <row r="818" spans="4:23" x14ac:dyDescent="0.25">
      <c r="D818" s="56" t="s">
        <v>915</v>
      </c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</row>
    <row r="820" spans="4:23" x14ac:dyDescent="0.25">
      <c r="D820" s="57" t="s">
        <v>357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</row>
    <row r="821" spans="4:23" x14ac:dyDescent="0.25">
      <c r="D821" s="57" t="s">
        <v>322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</row>
    <row r="822" spans="4:23" x14ac:dyDescent="0.25">
      <c r="D822" s="57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</row>
    <row r="823" spans="4:23" x14ac:dyDescent="0.25">
      <c r="D823" s="57" t="s">
        <v>280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</row>
    <row r="824" spans="4:23" x14ac:dyDescent="0.25">
      <c r="D824" s="57" t="s">
        <v>282</v>
      </c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</row>
    <row r="825" spans="4:23" x14ac:dyDescent="0.25">
      <c r="D825" s="57" t="s">
        <v>2305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</row>
    <row r="826" spans="4:23" x14ac:dyDescent="0.25">
      <c r="D826" s="57" t="s">
        <v>2306</v>
      </c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</row>
    <row r="827" spans="4:23" x14ac:dyDescent="0.25">
      <c r="D827" s="57" t="s">
        <v>2307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</row>
    <row r="828" spans="4:23" x14ac:dyDescent="0.25">
      <c r="D828" s="57" t="s">
        <v>2308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</row>
    <row r="829" spans="4:23" x14ac:dyDescent="0.25">
      <c r="D829" s="57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</row>
    <row r="830" spans="4:23" x14ac:dyDescent="0.25">
      <c r="D830" s="57" t="s">
        <v>263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</row>
    <row r="831" spans="4:23" x14ac:dyDescent="0.25">
      <c r="D831" s="57" t="s">
        <v>264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</row>
    <row r="832" spans="4:23" x14ac:dyDescent="0.25">
      <c r="D832" s="57" t="s">
        <v>358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</row>
    <row r="834" spans="4:4" x14ac:dyDescent="0.25">
      <c r="D834" s="47" t="s">
        <v>2309</v>
      </c>
    </row>
    <row r="850" spans="4:4" s="285" customFormat="1" x14ac:dyDescent="0.25">
      <c r="D850" s="51" t="s">
        <v>2605</v>
      </c>
    </row>
    <row r="851" spans="4:4" s="285" customFormat="1" x14ac:dyDescent="0.25"/>
    <row r="852" spans="4:4" s="285" customFormat="1" x14ac:dyDescent="0.25">
      <c r="D852" s="285" t="s">
        <v>2309</v>
      </c>
    </row>
    <row r="853" spans="4:4" s="285" customFormat="1" x14ac:dyDescent="0.25"/>
    <row r="854" spans="4:4" s="285" customFormat="1" x14ac:dyDescent="0.25"/>
    <row r="855" spans="4:4" s="285" customFormat="1" x14ac:dyDescent="0.25"/>
    <row r="856" spans="4:4" s="285" customFormat="1" x14ac:dyDescent="0.25"/>
    <row r="857" spans="4:4" s="285" customFormat="1" x14ac:dyDescent="0.25"/>
    <row r="858" spans="4:4" s="285" customFormat="1" x14ac:dyDescent="0.25"/>
    <row r="882" spans="2:4" x14ac:dyDescent="0.25">
      <c r="B882" s="50">
        <v>0</v>
      </c>
      <c r="D882" s="51" t="s">
        <v>2288</v>
      </c>
    </row>
    <row r="883" spans="2:4" x14ac:dyDescent="0.25">
      <c r="D883" s="59" t="s">
        <v>303</v>
      </c>
    </row>
    <row r="884" spans="2:4" x14ac:dyDescent="0.25">
      <c r="D884" s="55" t="s">
        <v>546</v>
      </c>
    </row>
    <row r="885" spans="2:4" x14ac:dyDescent="0.25">
      <c r="D885" s="68" t="s">
        <v>2248</v>
      </c>
    </row>
    <row r="887" spans="2:4" x14ac:dyDescent="0.25">
      <c r="D887" s="47" t="s">
        <v>2265</v>
      </c>
    </row>
    <row r="939" spans="2:24" x14ac:dyDescent="0.25">
      <c r="B939" s="48">
        <v>0</v>
      </c>
      <c r="D939" s="51" t="s">
        <v>2294</v>
      </c>
    </row>
    <row r="940" spans="2:24" x14ac:dyDescent="0.25">
      <c r="D940" s="59" t="s">
        <v>305</v>
      </c>
    </row>
    <row r="942" spans="2:24" x14ac:dyDescent="0.25">
      <c r="D942" s="47" t="s">
        <v>2299</v>
      </c>
      <c r="X942" s="47" t="s">
        <v>2301</v>
      </c>
    </row>
    <row r="943" spans="2:24" x14ac:dyDescent="0.25">
      <c r="D943" s="54" t="s">
        <v>2300</v>
      </c>
      <c r="X943" s="54" t="s">
        <v>2302</v>
      </c>
    </row>
    <row r="945" spans="4:4" x14ac:dyDescent="0.25">
      <c r="D945" s="47" t="s">
        <v>2290</v>
      </c>
    </row>
    <row r="982" spans="2:4" x14ac:dyDescent="0.25">
      <c r="B982" s="50">
        <v>0</v>
      </c>
      <c r="D982" s="51" t="s">
        <v>887</v>
      </c>
    </row>
    <row r="983" spans="2:4" x14ac:dyDescent="0.25">
      <c r="D983" s="59" t="s">
        <v>304</v>
      </c>
    </row>
    <row r="984" spans="2:4" x14ac:dyDescent="0.25">
      <c r="D984" s="55" t="s">
        <v>2291</v>
      </c>
    </row>
    <row r="986" spans="2:4" x14ac:dyDescent="0.25">
      <c r="D986" s="47" t="s">
        <v>2291</v>
      </c>
    </row>
    <row r="1029" spans="4:4" x14ac:dyDescent="0.25">
      <c r="D1029" s="47" t="s">
        <v>2292</v>
      </c>
    </row>
    <row r="1062" spans="4:13" x14ac:dyDescent="0.25">
      <c r="D1062" s="47" t="s">
        <v>309</v>
      </c>
      <c r="M1062" s="47" t="s">
        <v>365</v>
      </c>
    </row>
    <row r="1063" spans="4:13" x14ac:dyDescent="0.25">
      <c r="D1063" s="51" t="s">
        <v>2298</v>
      </c>
      <c r="M1063" s="51" t="s">
        <v>2295</v>
      </c>
    </row>
    <row r="1065" spans="4:13" x14ac:dyDescent="0.25">
      <c r="D1065" s="47" t="s">
        <v>34</v>
      </c>
    </row>
    <row r="1066" spans="4:13" x14ac:dyDescent="0.25">
      <c r="D1066" s="47" t="s">
        <v>1237</v>
      </c>
    </row>
    <row r="1067" spans="4:13" x14ac:dyDescent="0.25">
      <c r="D1067" s="47" t="s">
        <v>2296</v>
      </c>
    </row>
    <row r="1069" spans="4:13" x14ac:dyDescent="0.25">
      <c r="D1069" s="47" t="s">
        <v>34</v>
      </c>
    </row>
    <row r="1070" spans="4:13" x14ac:dyDescent="0.25">
      <c r="D1070" s="47" t="s">
        <v>636</v>
      </c>
    </row>
    <row r="1071" spans="4:13" x14ac:dyDescent="0.25">
      <c r="D1071" s="47" t="s">
        <v>2297</v>
      </c>
    </row>
    <row r="1073" spans="4:4" x14ac:dyDescent="0.25">
      <c r="D1073" s="47" t="s">
        <v>2292</v>
      </c>
    </row>
    <row r="1130" spans="2:4" x14ac:dyDescent="0.25">
      <c r="B1130" s="48">
        <v>0</v>
      </c>
      <c r="D1130" s="51" t="s">
        <v>2226</v>
      </c>
    </row>
    <row r="1131" spans="2:4" x14ac:dyDescent="0.25">
      <c r="D1131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637B3-E66E-4B08-85D7-F01A0EFEB9B2}">
  <sheetPr codeName="Sheet36"/>
  <dimension ref="A2:J46"/>
  <sheetViews>
    <sheetView topLeftCell="A8" workbookViewId="0">
      <selection activeCell="A8" sqref="A8"/>
    </sheetView>
  </sheetViews>
  <sheetFormatPr defaultColWidth="2.85546875" defaultRowHeight="15" x14ac:dyDescent="0.25"/>
  <cols>
    <col min="1" max="1" width="9.140625" style="228" bestFit="1" customWidth="1"/>
    <col min="2" max="2" width="40" style="228" customWidth="1"/>
    <col min="3" max="3" width="13.85546875" style="228" bestFit="1" customWidth="1"/>
    <col min="4" max="4" width="17" style="228" bestFit="1" customWidth="1"/>
    <col min="5" max="5" width="17.5703125" style="228" bestFit="1" customWidth="1"/>
    <col min="6" max="7" width="10.7109375" style="228" bestFit="1" customWidth="1"/>
    <col min="8" max="8" width="8.5703125" style="228" bestFit="1" customWidth="1"/>
    <col min="9" max="9" width="7.5703125" style="228" bestFit="1" customWidth="1"/>
    <col min="10" max="10" width="10.7109375" style="228" bestFit="1" customWidth="1"/>
    <col min="11" max="16384" width="2.85546875" style="228"/>
  </cols>
  <sheetData>
    <row r="2" spans="1:10" ht="18.75" x14ac:dyDescent="0.25">
      <c r="A2" s="447" t="s">
        <v>2268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2267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86" t="s">
        <v>512</v>
      </c>
      <c r="B8" s="86" t="s">
        <v>514</v>
      </c>
      <c r="C8" s="86" t="s">
        <v>356</v>
      </c>
      <c r="D8" s="86" t="s">
        <v>330</v>
      </c>
      <c r="E8" s="86" t="s">
        <v>276</v>
      </c>
      <c r="F8" s="87">
        <v>44861.668055556001</v>
      </c>
      <c r="G8" s="87">
        <v>45292.626388889003</v>
      </c>
      <c r="H8" s="86" t="s">
        <v>23</v>
      </c>
      <c r="I8" s="86" t="s">
        <v>18</v>
      </c>
      <c r="J8" s="86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45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1356</v>
      </c>
      <c r="B11" s="67" t="s">
        <v>1357</v>
      </c>
      <c r="C11" s="67" t="s">
        <v>850</v>
      </c>
      <c r="D11" s="67" t="s">
        <v>330</v>
      </c>
      <c r="E11" s="67" t="s">
        <v>276</v>
      </c>
      <c r="F11" s="75">
        <v>44923.409722222001</v>
      </c>
      <c r="G11" s="75">
        <v>45356.368055555999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1476</v>
      </c>
      <c r="B12" s="63" t="s">
        <v>1477</v>
      </c>
      <c r="C12" s="63" t="s">
        <v>356</v>
      </c>
      <c r="D12" s="63" t="s">
        <v>330</v>
      </c>
      <c r="E12" s="63" t="s">
        <v>276</v>
      </c>
      <c r="F12" s="76">
        <v>44924.380555556003</v>
      </c>
      <c r="G12" s="76">
        <v>45357.338888888997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1495</v>
      </c>
      <c r="B13" s="67" t="s">
        <v>1496</v>
      </c>
      <c r="C13" s="67" t="s">
        <v>448</v>
      </c>
      <c r="D13" s="67" t="s">
        <v>330</v>
      </c>
      <c r="E13" s="67" t="s">
        <v>276</v>
      </c>
      <c r="F13" s="75">
        <v>44924.407638889003</v>
      </c>
      <c r="G13" s="75">
        <v>45357.365972222004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1582</v>
      </c>
      <c r="B14" s="63" t="s">
        <v>1584</v>
      </c>
      <c r="C14" s="63" t="s">
        <v>697</v>
      </c>
      <c r="D14" s="63" t="s">
        <v>330</v>
      </c>
      <c r="E14" s="63" t="s">
        <v>276</v>
      </c>
      <c r="F14" s="76">
        <v>44925.456250000003</v>
      </c>
      <c r="G14" s="76">
        <v>45358.414583332997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1616</v>
      </c>
      <c r="B15" s="67" t="s">
        <v>1615</v>
      </c>
      <c r="C15" s="67" t="s">
        <v>920</v>
      </c>
      <c r="D15" s="67" t="s">
        <v>330</v>
      </c>
      <c r="E15" s="67" t="s">
        <v>276</v>
      </c>
      <c r="F15" s="75">
        <v>44929.397222222004</v>
      </c>
      <c r="G15" s="75">
        <v>45362.355555556001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86" t="s">
        <v>1626</v>
      </c>
      <c r="B16" s="86" t="s">
        <v>1625</v>
      </c>
      <c r="C16" s="86" t="s">
        <v>1669</v>
      </c>
      <c r="D16" s="86" t="s">
        <v>330</v>
      </c>
      <c r="E16" s="86" t="s">
        <v>276</v>
      </c>
      <c r="F16" s="87">
        <v>44929.470833332998</v>
      </c>
      <c r="G16" s="87">
        <v>45362.429166667003</v>
      </c>
      <c r="H16" s="86" t="s">
        <v>23</v>
      </c>
      <c r="I16" s="86" t="s">
        <v>18</v>
      </c>
      <c r="J16" s="86" t="s">
        <v>255</v>
      </c>
    </row>
    <row r="17" spans="1:10" ht="45" x14ac:dyDescent="0.25">
      <c r="A17" s="67" t="s">
        <v>1665</v>
      </c>
      <c r="B17" s="67" t="s">
        <v>1668</v>
      </c>
      <c r="C17" s="67" t="s">
        <v>356</v>
      </c>
      <c r="D17" s="67" t="s">
        <v>330</v>
      </c>
      <c r="E17" s="67" t="s">
        <v>276</v>
      </c>
      <c r="F17" s="75">
        <v>44930.330555556</v>
      </c>
      <c r="G17" s="75">
        <v>45365.625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1666</v>
      </c>
      <c r="B18" s="63" t="s">
        <v>1667</v>
      </c>
      <c r="C18" s="63" t="s">
        <v>356</v>
      </c>
      <c r="D18" s="63" t="s">
        <v>330</v>
      </c>
      <c r="E18" s="63" t="s">
        <v>276</v>
      </c>
      <c r="F18" s="76">
        <v>44930.331250000003</v>
      </c>
      <c r="G18" s="76">
        <v>45365.625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1735</v>
      </c>
      <c r="B19" s="67" t="s">
        <v>1727</v>
      </c>
      <c r="C19" s="67" t="s">
        <v>697</v>
      </c>
      <c r="D19" s="67" t="s">
        <v>330</v>
      </c>
      <c r="E19" s="67" t="s">
        <v>276</v>
      </c>
      <c r="F19" s="75">
        <v>44930.588194443997</v>
      </c>
      <c r="G19" s="75">
        <v>45366.546527778002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1" t="s">
        <v>1835</v>
      </c>
      <c r="B20" s="61" t="s">
        <v>1836</v>
      </c>
      <c r="C20" s="61" t="s">
        <v>356</v>
      </c>
      <c r="D20" s="61" t="s">
        <v>330</v>
      </c>
      <c r="E20" s="61" t="s">
        <v>276</v>
      </c>
      <c r="F20" s="78">
        <v>44932.395833333001</v>
      </c>
      <c r="G20" s="78">
        <v>45370.354166666999</v>
      </c>
      <c r="H20" s="61" t="s">
        <v>23</v>
      </c>
      <c r="I20" s="61" t="s">
        <v>18</v>
      </c>
      <c r="J20" s="61" t="s">
        <v>255</v>
      </c>
    </row>
    <row r="21" spans="1:10" ht="45" x14ac:dyDescent="0.25">
      <c r="A21" s="66" t="s">
        <v>1838</v>
      </c>
      <c r="B21" s="66" t="s">
        <v>1839</v>
      </c>
      <c r="C21" s="66" t="s">
        <v>356</v>
      </c>
      <c r="D21" s="66" t="s">
        <v>330</v>
      </c>
      <c r="E21" s="66" t="s">
        <v>276</v>
      </c>
      <c r="F21" s="83">
        <v>44932.402083333</v>
      </c>
      <c r="G21" s="83">
        <v>45370.360416666997</v>
      </c>
      <c r="H21" s="66" t="s">
        <v>23</v>
      </c>
      <c r="I21" s="66" t="s">
        <v>18</v>
      </c>
      <c r="J21" s="66" t="s">
        <v>255</v>
      </c>
    </row>
    <row r="22" spans="1:10" ht="45" x14ac:dyDescent="0.25">
      <c r="A22" s="62" t="s">
        <v>1890</v>
      </c>
      <c r="B22" s="62" t="s">
        <v>1891</v>
      </c>
      <c r="C22" s="62" t="s">
        <v>356</v>
      </c>
      <c r="D22" s="62" t="s">
        <v>330</v>
      </c>
      <c r="E22" s="62" t="s">
        <v>276</v>
      </c>
      <c r="F22" s="81">
        <v>44932.644444443999</v>
      </c>
      <c r="G22" s="81">
        <v>45370.602777777996</v>
      </c>
      <c r="H22" s="62" t="s">
        <v>23</v>
      </c>
      <c r="I22" s="62" t="s">
        <v>18</v>
      </c>
      <c r="J22" s="62" t="s">
        <v>255</v>
      </c>
    </row>
    <row r="23" spans="1:10" ht="45" x14ac:dyDescent="0.25">
      <c r="A23" s="66" t="s">
        <v>1895</v>
      </c>
      <c r="B23" s="66" t="s">
        <v>1896</v>
      </c>
      <c r="C23" s="66" t="s">
        <v>1669</v>
      </c>
      <c r="D23" s="66" t="s">
        <v>330</v>
      </c>
      <c r="E23" s="66" t="s">
        <v>276</v>
      </c>
      <c r="F23" s="83">
        <v>44932.684722222002</v>
      </c>
      <c r="G23" s="83">
        <v>45370.643055556</v>
      </c>
      <c r="H23" s="66" t="s">
        <v>23</v>
      </c>
      <c r="I23" s="66" t="s">
        <v>18</v>
      </c>
      <c r="J23" s="66" t="s">
        <v>255</v>
      </c>
    </row>
    <row r="24" spans="1:10" ht="45" x14ac:dyDescent="0.25">
      <c r="A24" s="62" t="s">
        <v>1957</v>
      </c>
      <c r="B24" s="62" t="s">
        <v>1958</v>
      </c>
      <c r="C24" s="62" t="s">
        <v>361</v>
      </c>
      <c r="D24" s="62" t="s">
        <v>330</v>
      </c>
      <c r="E24" s="62" t="s">
        <v>276</v>
      </c>
      <c r="F24" s="81">
        <v>44935.460416667003</v>
      </c>
      <c r="G24" s="81">
        <v>45371.418749999997</v>
      </c>
      <c r="H24" s="62" t="s">
        <v>23</v>
      </c>
      <c r="I24" s="62" t="s">
        <v>18</v>
      </c>
      <c r="J24" s="62" t="s">
        <v>255</v>
      </c>
    </row>
    <row r="25" spans="1:10" ht="45" x14ac:dyDescent="0.25">
      <c r="A25" s="66" t="s">
        <v>1963</v>
      </c>
      <c r="B25" s="66" t="s">
        <v>1964</v>
      </c>
      <c r="C25" s="66" t="s">
        <v>361</v>
      </c>
      <c r="D25" s="66" t="s">
        <v>330</v>
      </c>
      <c r="E25" s="66" t="s">
        <v>276</v>
      </c>
      <c r="F25" s="83">
        <v>44935.470833332998</v>
      </c>
      <c r="G25" s="83">
        <v>45371.429166667003</v>
      </c>
      <c r="H25" s="66" t="s">
        <v>23</v>
      </c>
      <c r="I25" s="66" t="s">
        <v>18</v>
      </c>
      <c r="J25" s="66" t="s">
        <v>255</v>
      </c>
    </row>
    <row r="26" spans="1:10" ht="45" x14ac:dyDescent="0.25">
      <c r="A26" s="86" t="s">
        <v>1968</v>
      </c>
      <c r="B26" s="86" t="s">
        <v>1969</v>
      </c>
      <c r="C26" s="86" t="s">
        <v>920</v>
      </c>
      <c r="D26" s="86" t="s">
        <v>330</v>
      </c>
      <c r="E26" s="86" t="s">
        <v>276</v>
      </c>
      <c r="F26" s="87">
        <v>44935.574999999997</v>
      </c>
      <c r="G26" s="87">
        <v>45371.574999999997</v>
      </c>
      <c r="H26" s="86" t="s">
        <v>23</v>
      </c>
      <c r="I26" s="86" t="s">
        <v>18</v>
      </c>
      <c r="J26" s="86" t="s">
        <v>255</v>
      </c>
    </row>
    <row r="27" spans="1:10" ht="45" x14ac:dyDescent="0.25">
      <c r="A27" s="66" t="s">
        <v>1977</v>
      </c>
      <c r="B27" s="66" t="s">
        <v>1978</v>
      </c>
      <c r="C27" s="66" t="s">
        <v>361</v>
      </c>
      <c r="D27" s="66" t="s">
        <v>330</v>
      </c>
      <c r="E27" s="66" t="s">
        <v>276</v>
      </c>
      <c r="F27" s="83">
        <v>44935.633333332997</v>
      </c>
      <c r="G27" s="83">
        <v>45371.591666667002</v>
      </c>
      <c r="H27" s="66" t="s">
        <v>23</v>
      </c>
      <c r="I27" s="66" t="s">
        <v>18</v>
      </c>
      <c r="J27" s="66" t="s">
        <v>255</v>
      </c>
    </row>
    <row r="28" spans="1:10" ht="45" x14ac:dyDescent="0.25">
      <c r="A28" s="69" t="s">
        <v>2005</v>
      </c>
      <c r="B28" s="69" t="s">
        <v>2007</v>
      </c>
      <c r="C28" s="69" t="s">
        <v>356</v>
      </c>
      <c r="D28" s="69" t="s">
        <v>330</v>
      </c>
      <c r="E28" s="69" t="s">
        <v>276</v>
      </c>
      <c r="F28" s="80">
        <v>44936.353472221999</v>
      </c>
      <c r="G28" s="80">
        <v>45371.645138888998</v>
      </c>
      <c r="H28" s="69" t="s">
        <v>23</v>
      </c>
      <c r="I28" s="69" t="s">
        <v>18</v>
      </c>
      <c r="J28" s="69" t="s">
        <v>255</v>
      </c>
    </row>
    <row r="29" spans="1:10" ht="60" x14ac:dyDescent="0.25">
      <c r="A29" s="61"/>
      <c r="B29" s="61"/>
      <c r="C29" s="69" t="s">
        <v>2100</v>
      </c>
      <c r="D29" s="69" t="s">
        <v>2101</v>
      </c>
      <c r="E29" s="61"/>
      <c r="F29" s="78"/>
      <c r="G29" s="78"/>
      <c r="H29" s="61"/>
      <c r="I29" s="61"/>
      <c r="J29" s="61"/>
    </row>
    <row r="30" spans="1:10" ht="30" x14ac:dyDescent="0.25">
      <c r="A30" s="61"/>
      <c r="B30" s="61"/>
      <c r="C30" s="69" t="s">
        <v>2280</v>
      </c>
      <c r="D30" s="69" t="s">
        <v>2281</v>
      </c>
      <c r="E30" s="61"/>
      <c r="F30" s="78"/>
      <c r="G30" s="78"/>
      <c r="H30" s="61"/>
      <c r="I30" s="61"/>
      <c r="J30" s="61"/>
    </row>
    <row r="31" spans="1:10" ht="45" x14ac:dyDescent="0.25">
      <c r="A31" s="88" t="s">
        <v>2004</v>
      </c>
      <c r="B31" s="88" t="s">
        <v>1591</v>
      </c>
      <c r="C31" s="88" t="s">
        <v>356</v>
      </c>
      <c r="D31" s="88" t="s">
        <v>330</v>
      </c>
      <c r="E31" s="88" t="s">
        <v>276</v>
      </c>
      <c r="F31" s="89">
        <v>44936.360416666997</v>
      </c>
      <c r="G31" s="89">
        <v>45371.652083333</v>
      </c>
      <c r="H31" s="88" t="s">
        <v>23</v>
      </c>
      <c r="I31" s="88" t="s">
        <v>18</v>
      </c>
      <c r="J31" s="88" t="s">
        <v>255</v>
      </c>
    </row>
    <row r="32" spans="1:10" ht="60" x14ac:dyDescent="0.25">
      <c r="A32" s="65"/>
      <c r="B32" s="65"/>
      <c r="C32" s="88" t="s">
        <v>1476</v>
      </c>
      <c r="D32" s="88" t="s">
        <v>1477</v>
      </c>
      <c r="E32" s="65"/>
      <c r="F32" s="77"/>
      <c r="G32" s="77"/>
      <c r="H32" s="65"/>
      <c r="I32" s="65"/>
      <c r="J32" s="65"/>
    </row>
    <row r="33" spans="1:10" ht="45" x14ac:dyDescent="0.25">
      <c r="A33" s="86" t="s">
        <v>2100</v>
      </c>
      <c r="B33" s="86" t="s">
        <v>2101</v>
      </c>
      <c r="C33" s="86" t="s">
        <v>356</v>
      </c>
      <c r="D33" s="86" t="s">
        <v>330</v>
      </c>
      <c r="E33" s="86" t="s">
        <v>276</v>
      </c>
      <c r="F33" s="87">
        <v>44936.406944444003</v>
      </c>
      <c r="G33" s="87">
        <v>45372.365277778001</v>
      </c>
      <c r="H33" s="86" t="s">
        <v>23</v>
      </c>
      <c r="I33" s="86" t="s">
        <v>18</v>
      </c>
      <c r="J33" s="86" t="s">
        <v>255</v>
      </c>
    </row>
    <row r="34" spans="1:10" ht="45" x14ac:dyDescent="0.25">
      <c r="A34" s="88" t="s">
        <v>2224</v>
      </c>
      <c r="B34" s="88" t="s">
        <v>2225</v>
      </c>
      <c r="C34" s="88" t="s">
        <v>325</v>
      </c>
      <c r="D34" s="88" t="s">
        <v>330</v>
      </c>
      <c r="E34" s="88" t="s">
        <v>276</v>
      </c>
      <c r="F34" s="89">
        <v>44936.406944444003</v>
      </c>
      <c r="G34" s="89">
        <v>45372.365277778001</v>
      </c>
      <c r="H34" s="88" t="s">
        <v>23</v>
      </c>
      <c r="I34" s="88" t="s">
        <v>18</v>
      </c>
      <c r="J34" s="88" t="s">
        <v>255</v>
      </c>
    </row>
    <row r="35" spans="1:10" ht="30" x14ac:dyDescent="0.25">
      <c r="A35" s="65"/>
      <c r="B35" s="65"/>
      <c r="C35" s="88" t="s">
        <v>1866</v>
      </c>
      <c r="D35" s="88" t="s">
        <v>1863</v>
      </c>
      <c r="E35" s="65"/>
      <c r="F35" s="77"/>
      <c r="G35" s="77"/>
      <c r="H35" s="65"/>
      <c r="I35" s="65"/>
      <c r="J35" s="65"/>
    </row>
    <row r="36" spans="1:10" ht="45" x14ac:dyDescent="0.25">
      <c r="A36" s="69" t="s">
        <v>2227</v>
      </c>
      <c r="B36" s="69" t="s">
        <v>2228</v>
      </c>
      <c r="C36" s="69" t="s">
        <v>356</v>
      </c>
      <c r="D36" s="69" t="s">
        <v>330</v>
      </c>
      <c r="E36" s="69" t="s">
        <v>276</v>
      </c>
      <c r="F36" s="80">
        <v>44936.423611111</v>
      </c>
      <c r="G36" s="80">
        <v>45372.381944444001</v>
      </c>
      <c r="H36" s="69" t="s">
        <v>23</v>
      </c>
      <c r="I36" s="69" t="s">
        <v>18</v>
      </c>
      <c r="J36" s="69" t="s">
        <v>255</v>
      </c>
    </row>
    <row r="37" spans="1:10" ht="30" x14ac:dyDescent="0.25">
      <c r="A37" s="61"/>
      <c r="B37" s="61"/>
      <c r="C37" s="69" t="s">
        <v>1463</v>
      </c>
      <c r="D37" s="69" t="s">
        <v>1469</v>
      </c>
      <c r="E37" s="61"/>
      <c r="F37" s="78"/>
      <c r="G37" s="78"/>
      <c r="H37" s="61"/>
      <c r="I37" s="61"/>
      <c r="J37" s="61"/>
    </row>
    <row r="38" spans="1:10" ht="45" x14ac:dyDescent="0.25">
      <c r="A38" s="88" t="s">
        <v>2229</v>
      </c>
      <c r="B38" s="88" t="s">
        <v>2231</v>
      </c>
      <c r="C38" s="88" t="s">
        <v>356</v>
      </c>
      <c r="D38" s="88" t="s">
        <v>330</v>
      </c>
      <c r="E38" s="88" t="s">
        <v>276</v>
      </c>
      <c r="F38" s="89">
        <v>44936.428472222004</v>
      </c>
      <c r="G38" s="89">
        <v>45372.386805556001</v>
      </c>
      <c r="H38" s="88" t="s">
        <v>23</v>
      </c>
      <c r="I38" s="88" t="s">
        <v>18</v>
      </c>
      <c r="J38" s="88" t="s">
        <v>255</v>
      </c>
    </row>
    <row r="39" spans="1:10" ht="60" x14ac:dyDescent="0.25">
      <c r="A39" s="65"/>
      <c r="B39" s="65"/>
      <c r="C39" s="88" t="s">
        <v>1776</v>
      </c>
      <c r="D39" s="88" t="s">
        <v>1778</v>
      </c>
      <c r="E39" s="65"/>
      <c r="F39" s="77"/>
      <c r="G39" s="77"/>
      <c r="H39" s="65"/>
      <c r="I39" s="65"/>
      <c r="J39" s="65"/>
    </row>
    <row r="40" spans="1:10" ht="45" x14ac:dyDescent="0.25">
      <c r="A40" s="61" t="s">
        <v>2233</v>
      </c>
      <c r="B40" s="61" t="s">
        <v>2234</v>
      </c>
      <c r="C40" s="61" t="s">
        <v>1022</v>
      </c>
      <c r="D40" s="61" t="s">
        <v>330</v>
      </c>
      <c r="E40" s="61" t="s">
        <v>276</v>
      </c>
      <c r="F40" s="78">
        <v>44936.483333333003</v>
      </c>
      <c r="G40" s="78">
        <v>45372.441666667</v>
      </c>
      <c r="H40" s="61" t="s">
        <v>23</v>
      </c>
      <c r="I40" s="61" t="s">
        <v>18</v>
      </c>
      <c r="J40" s="61" t="s">
        <v>255</v>
      </c>
    </row>
    <row r="41" spans="1:10" ht="45" x14ac:dyDescent="0.25">
      <c r="A41" s="66" t="s">
        <v>2236</v>
      </c>
      <c r="B41" s="65" t="s">
        <v>2237</v>
      </c>
      <c r="C41" s="65" t="s">
        <v>356</v>
      </c>
      <c r="D41" s="65" t="s">
        <v>330</v>
      </c>
      <c r="E41" s="65" t="s">
        <v>276</v>
      </c>
      <c r="F41" s="77">
        <v>44936.488888888998</v>
      </c>
      <c r="G41" s="77">
        <v>45372.447222221999</v>
      </c>
      <c r="H41" s="65" t="s">
        <v>23</v>
      </c>
      <c r="I41" s="65" t="s">
        <v>18</v>
      </c>
      <c r="J41" s="65" t="s">
        <v>255</v>
      </c>
    </row>
    <row r="42" spans="1:10" ht="45" x14ac:dyDescent="0.25">
      <c r="A42" s="62" t="s">
        <v>2195</v>
      </c>
      <c r="B42" s="62" t="s">
        <v>2249</v>
      </c>
      <c r="C42" s="62" t="s">
        <v>361</v>
      </c>
      <c r="D42" s="62" t="s">
        <v>330</v>
      </c>
      <c r="E42" s="62" t="s">
        <v>276</v>
      </c>
      <c r="F42" s="81">
        <v>44936.545833333003</v>
      </c>
      <c r="G42" s="81">
        <v>45372.545833333003</v>
      </c>
      <c r="H42" s="62" t="s">
        <v>23</v>
      </c>
      <c r="I42" s="62" t="s">
        <v>18</v>
      </c>
      <c r="J42" s="62" t="s">
        <v>255</v>
      </c>
    </row>
    <row r="43" spans="1:10" ht="45" x14ac:dyDescent="0.25">
      <c r="A43" s="88" t="s">
        <v>2266</v>
      </c>
      <c r="B43" s="88" t="s">
        <v>2265</v>
      </c>
      <c r="C43" s="88" t="s">
        <v>361</v>
      </c>
      <c r="D43" s="88" t="s">
        <v>330</v>
      </c>
      <c r="E43" s="88" t="s">
        <v>276</v>
      </c>
      <c r="F43" s="89">
        <v>44936.59375</v>
      </c>
      <c r="G43" s="89">
        <v>45372.552083333001</v>
      </c>
      <c r="H43" s="88" t="s">
        <v>23</v>
      </c>
      <c r="I43" s="88" t="s">
        <v>18</v>
      </c>
      <c r="J43" s="88" t="s">
        <v>255</v>
      </c>
    </row>
    <row r="44" spans="1:10" ht="30" x14ac:dyDescent="0.25">
      <c r="A44" s="65"/>
      <c r="B44" s="65"/>
      <c r="C44" s="88" t="s">
        <v>2195</v>
      </c>
      <c r="D44" s="88" t="s">
        <v>2249</v>
      </c>
      <c r="E44" s="65"/>
      <c r="F44" s="77"/>
      <c r="G44" s="77"/>
      <c r="H44" s="65"/>
      <c r="I44" s="65"/>
      <c r="J44" s="65"/>
    </row>
    <row r="46" spans="1:10" ht="30" x14ac:dyDescent="0.25">
      <c r="A46" s="60" t="s">
        <v>2293</v>
      </c>
      <c r="B46" s="60" t="s">
        <v>2290</v>
      </c>
      <c r="C46" s="60"/>
      <c r="D46" s="60"/>
      <c r="E46" s="60"/>
      <c r="F46" s="79"/>
      <c r="G46" s="79"/>
      <c r="H46" s="60"/>
      <c r="I46" s="60"/>
      <c r="J4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593F7-42E7-4C1F-9D3A-27DFBDF936BE}">
  <sheetPr codeName="Sheet37"/>
  <dimension ref="A2:AW1463"/>
  <sheetViews>
    <sheetView topLeftCell="A1061" workbookViewId="0">
      <selection activeCell="AM1103" sqref="AM1103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2261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2262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2263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2264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1583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82" t="s">
        <v>1623</v>
      </c>
    </row>
    <row r="61" spans="2:4" x14ac:dyDescent="0.25">
      <c r="D61" s="47" t="s">
        <v>1581</v>
      </c>
    </row>
    <row r="86" spans="4:27" x14ac:dyDescent="0.25">
      <c r="D86" s="47" t="s">
        <v>269</v>
      </c>
      <c r="M86" s="47" t="s">
        <v>336</v>
      </c>
    </row>
    <row r="87" spans="4:27" x14ac:dyDescent="0.25">
      <c r="D87" s="51" t="s">
        <v>1594</v>
      </c>
      <c r="M87" s="51" t="s">
        <v>1603</v>
      </c>
    </row>
    <row r="88" spans="4:27" x14ac:dyDescent="0.25">
      <c r="D88" s="51" t="s">
        <v>1595</v>
      </c>
      <c r="M88" s="51" t="s">
        <v>1604</v>
      </c>
    </row>
    <row r="90" spans="4:27" x14ac:dyDescent="0.25">
      <c r="D90" s="56" t="s">
        <v>33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AA90" s="53"/>
    </row>
    <row r="91" spans="4:27" x14ac:dyDescent="0.25">
      <c r="D91" s="56" t="s">
        <v>627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</row>
    <row r="92" spans="4:27" x14ac:dyDescent="0.25">
      <c r="D92" s="56" t="s">
        <v>1596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</row>
    <row r="93" spans="4:27" x14ac:dyDescent="0.25">
      <c r="D93" s="56" t="s">
        <v>1597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</row>
    <row r="94" spans="4:27" x14ac:dyDescent="0.25">
      <c r="D94" s="56" t="s">
        <v>832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</row>
    <row r="95" spans="4:27" x14ac:dyDescent="0.25">
      <c r="D95" s="38" t="s">
        <v>874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</row>
    <row r="96" spans="4:27" x14ac:dyDescent="0.25">
      <c r="D96" s="38" t="s">
        <v>875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</row>
    <row r="97" spans="4:24" x14ac:dyDescent="0.25">
      <c r="D97" s="38" t="s">
        <v>876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</row>
    <row r="98" spans="4:24" x14ac:dyDescent="0.25">
      <c r="D98" s="38" t="s">
        <v>877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</row>
    <row r="99" spans="4:24" x14ac:dyDescent="0.25">
      <c r="D99" s="38" t="s">
        <v>878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</row>
    <row r="100" spans="4:24" x14ac:dyDescent="0.25">
      <c r="D100" s="38" t="s">
        <v>879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</row>
    <row r="101" spans="4:24" x14ac:dyDescent="0.25">
      <c r="D101" s="56" t="s">
        <v>857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</row>
    <row r="102" spans="4:24" x14ac:dyDescent="0.25">
      <c r="D102" s="56" t="s">
        <v>377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</row>
    <row r="103" spans="4:24" x14ac:dyDescent="0.25">
      <c r="D103" s="56" t="s">
        <v>858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</row>
    <row r="104" spans="4:24" x14ac:dyDescent="0.25">
      <c r="D104" s="56" t="s">
        <v>378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</row>
    <row r="105" spans="4:24" x14ac:dyDescent="0.25">
      <c r="D105" s="38" t="s">
        <v>880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</row>
    <row r="106" spans="4:24" x14ac:dyDescent="0.25">
      <c r="D106" s="38" t="s">
        <v>881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</row>
    <row r="107" spans="4:24" x14ac:dyDescent="0.25">
      <c r="D107" s="38" t="s">
        <v>1599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</row>
    <row r="108" spans="4:24" x14ac:dyDescent="0.25">
      <c r="D108" s="38" t="s">
        <v>1600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</row>
    <row r="109" spans="4:24" x14ac:dyDescent="0.25">
      <c r="D109" s="38" t="s">
        <v>1600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</row>
    <row r="110" spans="4:24" x14ac:dyDescent="0.25">
      <c r="D110" s="38" t="s">
        <v>1598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</row>
    <row r="111" spans="4:24" x14ac:dyDescent="0.25">
      <c r="D111" s="38" t="s">
        <v>1601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</row>
    <row r="112" spans="4:24" x14ac:dyDescent="0.25">
      <c r="D112" s="38" t="s">
        <v>1602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</row>
    <row r="113" spans="4:24" x14ac:dyDescent="0.25">
      <c r="D113" s="38" t="s">
        <v>259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</row>
    <row r="114" spans="4:24" x14ac:dyDescent="0.25">
      <c r="D114" s="41"/>
    </row>
    <row r="115" spans="4:24" x14ac:dyDescent="0.25">
      <c r="D115" s="51" t="s">
        <v>1607</v>
      </c>
    </row>
    <row r="117" spans="4:24" x14ac:dyDescent="0.25">
      <c r="D117" s="56" t="s">
        <v>1617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</row>
    <row r="118" spans="4:24" x14ac:dyDescent="0.25">
      <c r="D118" s="56" t="s">
        <v>266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</row>
    <row r="119" spans="4:24" x14ac:dyDescent="0.25">
      <c r="D119" s="56" t="s">
        <v>277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</row>
    <row r="120" spans="4:24" x14ac:dyDescent="0.25">
      <c r="D120" s="56" t="s">
        <v>273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</row>
    <row r="121" spans="4:24" x14ac:dyDescent="0.25">
      <c r="D121" s="56" t="s">
        <v>1618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</row>
    <row r="123" spans="4:24" x14ac:dyDescent="0.25">
      <c r="D123" s="57" t="s">
        <v>357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</row>
    <row r="124" spans="4:24" x14ac:dyDescent="0.25">
      <c r="D124" s="57" t="s">
        <v>322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</row>
    <row r="125" spans="4:24" x14ac:dyDescent="0.25">
      <c r="D125" s="57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</row>
    <row r="126" spans="4:24" x14ac:dyDescent="0.25">
      <c r="D126" s="57" t="s">
        <v>267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</row>
    <row r="127" spans="4:24" x14ac:dyDescent="0.25">
      <c r="D127" s="57" t="s">
        <v>1619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</row>
    <row r="128" spans="4:24" x14ac:dyDescent="0.25">
      <c r="D128" s="57" t="s">
        <v>1620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</row>
    <row r="129" spans="4:15" x14ac:dyDescent="0.25">
      <c r="D129" s="57" t="s">
        <v>1621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</row>
    <row r="130" spans="4:15" x14ac:dyDescent="0.25">
      <c r="D130" s="37" t="s">
        <v>1622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</row>
    <row r="131" spans="4:15" x14ac:dyDescent="0.25">
      <c r="D131" s="57" t="s">
        <v>259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</row>
    <row r="132" spans="4:15" x14ac:dyDescent="0.25">
      <c r="D132" s="57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</row>
    <row r="133" spans="4:15" x14ac:dyDescent="0.25">
      <c r="D133" s="57" t="s">
        <v>263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</row>
    <row r="134" spans="4:15" x14ac:dyDescent="0.25">
      <c r="D134" s="57" t="s">
        <v>264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</row>
    <row r="135" spans="4:15" x14ac:dyDescent="0.25">
      <c r="D135" s="57" t="s">
        <v>358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</row>
    <row r="137" spans="4:15" x14ac:dyDescent="0.25">
      <c r="D137" s="47" t="s">
        <v>1624</v>
      </c>
    </row>
    <row r="170" spans="4:27" x14ac:dyDescent="0.25">
      <c r="D170" s="51" t="s">
        <v>1656</v>
      </c>
    </row>
    <row r="172" spans="4:27" x14ac:dyDescent="0.25">
      <c r="D172" s="56" t="s">
        <v>1918</v>
      </c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</row>
    <row r="173" spans="4:27" x14ac:dyDescent="0.25">
      <c r="D173" s="56" t="s">
        <v>256</v>
      </c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</row>
    <row r="174" spans="4:27" x14ac:dyDescent="0.25">
      <c r="D174" s="56" t="s">
        <v>1534</v>
      </c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</row>
    <row r="175" spans="4:27" x14ac:dyDescent="0.25">
      <c r="D175" s="56" t="s">
        <v>1077</v>
      </c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</row>
    <row r="176" spans="4:27" x14ac:dyDescent="0.25">
      <c r="D176" s="56" t="s">
        <v>1535</v>
      </c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</row>
    <row r="177" spans="4:27" x14ac:dyDescent="0.25">
      <c r="D177" s="56" t="s">
        <v>478</v>
      </c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</row>
    <row r="178" spans="4:27" x14ac:dyDescent="0.25">
      <c r="D178" s="56" t="s">
        <v>1919</v>
      </c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</row>
    <row r="179" spans="4:27" x14ac:dyDescent="0.25">
      <c r="D179" s="56" t="s">
        <v>1920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</row>
    <row r="180" spans="4:27" x14ac:dyDescent="0.25">
      <c r="D180" s="56" t="s">
        <v>1921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</row>
    <row r="181" spans="4:27" x14ac:dyDescent="0.25">
      <c r="D181" s="56" t="s">
        <v>1922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</row>
    <row r="182" spans="4:27" x14ac:dyDescent="0.25">
      <c r="D182" s="56" t="s">
        <v>1923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</row>
    <row r="183" spans="4:27" x14ac:dyDescent="0.25">
      <c r="D183" s="56" t="s">
        <v>1924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</row>
    <row r="185" spans="4:27" x14ac:dyDescent="0.25">
      <c r="D185" s="51" t="s">
        <v>2261</v>
      </c>
    </row>
    <row r="187" spans="4:27" x14ac:dyDescent="0.25">
      <c r="D187" s="56" t="s">
        <v>2316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</row>
    <row r="188" spans="4:27" x14ac:dyDescent="0.25">
      <c r="D188" s="56" t="s">
        <v>2317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</row>
    <row r="189" spans="4:27" x14ac:dyDescent="0.25">
      <c r="D189" s="56" t="s">
        <v>266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</row>
    <row r="190" spans="4:27" x14ac:dyDescent="0.25">
      <c r="D190" s="56" t="s">
        <v>277</v>
      </c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</row>
    <row r="191" spans="4:27" x14ac:dyDescent="0.25">
      <c r="D191" s="56" t="s">
        <v>273</v>
      </c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</row>
    <row r="192" spans="4:27" x14ac:dyDescent="0.25">
      <c r="D192" s="56" t="s">
        <v>2318</v>
      </c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</row>
    <row r="194" spans="4:21" x14ac:dyDescent="0.25">
      <c r="D194" s="57" t="s">
        <v>357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</row>
    <row r="195" spans="4:21" x14ac:dyDescent="0.25">
      <c r="D195" s="57" t="s">
        <v>322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</row>
    <row r="196" spans="4:21" x14ac:dyDescent="0.25">
      <c r="D196" s="57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</row>
    <row r="197" spans="4:21" x14ac:dyDescent="0.25">
      <c r="D197" s="57" t="s">
        <v>267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</row>
    <row r="198" spans="4:21" x14ac:dyDescent="0.25">
      <c r="D198" s="57" t="s">
        <v>282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</row>
    <row r="199" spans="4:21" x14ac:dyDescent="0.25">
      <c r="D199" s="57" t="s">
        <v>2319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</row>
    <row r="200" spans="4:21" x14ac:dyDescent="0.25">
      <c r="D200" s="57" t="s">
        <v>2315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</row>
    <row r="201" spans="4:21" x14ac:dyDescent="0.25">
      <c r="D201" s="57" t="s">
        <v>2320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</row>
    <row r="202" spans="4:21" x14ac:dyDescent="0.25">
      <c r="D202" s="57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</row>
    <row r="203" spans="4:21" x14ac:dyDescent="0.25">
      <c r="D203" s="57" t="s">
        <v>263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</row>
    <row r="204" spans="4:21" x14ac:dyDescent="0.25">
      <c r="D204" s="57" t="s">
        <v>264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</row>
    <row r="205" spans="4:21" x14ac:dyDescent="0.25">
      <c r="D205" s="57" t="s">
        <v>358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</row>
    <row r="207" spans="4:21" x14ac:dyDescent="0.25">
      <c r="D207" s="47" t="s">
        <v>1624</v>
      </c>
    </row>
    <row r="223" spans="4:4" x14ac:dyDescent="0.25">
      <c r="D223" s="51" t="s">
        <v>2605</v>
      </c>
    </row>
    <row r="225" spans="4:4" s="285" customFormat="1" x14ac:dyDescent="0.25">
      <c r="D225" s="285" t="s">
        <v>1624</v>
      </c>
    </row>
    <row r="226" spans="4:4" s="285" customFormat="1" x14ac:dyDescent="0.25"/>
    <row r="227" spans="4:4" s="285" customFormat="1" x14ac:dyDescent="0.25"/>
    <row r="228" spans="4:4" s="285" customFormat="1" x14ac:dyDescent="0.25"/>
    <row r="229" spans="4:4" s="285" customFormat="1" x14ac:dyDescent="0.25"/>
    <row r="230" spans="4:4" s="285" customFormat="1" x14ac:dyDescent="0.25"/>
    <row r="231" spans="4:4" s="285" customFormat="1" x14ac:dyDescent="0.25"/>
    <row r="232" spans="4:4" s="285" customFormat="1" x14ac:dyDescent="0.25"/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/>
    <row r="240" spans="4:4" s="285" customFormat="1" x14ac:dyDescent="0.25"/>
    <row r="241" s="285" customFormat="1" x14ac:dyDescent="0.25"/>
    <row r="242" s="285" customFormat="1" x14ac:dyDescent="0.25"/>
    <row r="243" s="285" customFormat="1" x14ac:dyDescent="0.25"/>
    <row r="244" s="285" customFormat="1" x14ac:dyDescent="0.25"/>
    <row r="245" s="285" customFormat="1" x14ac:dyDescent="0.25"/>
    <row r="266" spans="1:4" x14ac:dyDescent="0.25">
      <c r="A266" s="285"/>
      <c r="B266" s="50">
        <v>0</v>
      </c>
      <c r="C266" s="285"/>
      <c r="D266" s="51" t="s">
        <v>1736</v>
      </c>
    </row>
    <row r="267" spans="1:4" x14ac:dyDescent="0.25">
      <c r="A267" s="285"/>
      <c r="B267" s="285"/>
      <c r="C267" s="285"/>
      <c r="D267" s="59" t="s">
        <v>304</v>
      </c>
    </row>
    <row r="268" spans="1:4" x14ac:dyDescent="0.25">
      <c r="D268" s="55" t="s">
        <v>35</v>
      </c>
    </row>
    <row r="366" spans="2:4" x14ac:dyDescent="0.25">
      <c r="B366" s="50">
        <v>0</v>
      </c>
      <c r="D366" s="51" t="s">
        <v>2285</v>
      </c>
    </row>
    <row r="367" spans="2:4" x14ac:dyDescent="0.25">
      <c r="D367" s="59" t="s">
        <v>303</v>
      </c>
    </row>
    <row r="369" spans="4:4" x14ac:dyDescent="0.25">
      <c r="D369" s="47" t="s">
        <v>36</v>
      </c>
    </row>
    <row r="370" spans="4:4" x14ac:dyDescent="0.25">
      <c r="D370" s="82" t="s">
        <v>2324</v>
      </c>
    </row>
    <row r="372" spans="4:4" x14ac:dyDescent="0.25">
      <c r="D372" s="47" t="s">
        <v>2232</v>
      </c>
    </row>
    <row r="424" spans="4:4" x14ac:dyDescent="0.25">
      <c r="D424" s="47" t="s">
        <v>2286</v>
      </c>
    </row>
    <row r="437" spans="4:4" x14ac:dyDescent="0.25">
      <c r="D437" s="51" t="s">
        <v>2261</v>
      </c>
    </row>
    <row r="439" spans="4:4" x14ac:dyDescent="0.25">
      <c r="D439" s="47" t="s">
        <v>2286</v>
      </c>
    </row>
    <row r="463" spans="4:4" x14ac:dyDescent="0.25">
      <c r="D463" s="47" t="s">
        <v>269</v>
      </c>
    </row>
    <row r="464" spans="4:4" x14ac:dyDescent="0.25">
      <c r="D464" s="51" t="s">
        <v>2321</v>
      </c>
    </row>
    <row r="466" spans="4:36" x14ac:dyDescent="0.25">
      <c r="D466" s="56" t="s">
        <v>575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X466" s="57" t="s">
        <v>357</v>
      </c>
      <c r="Y466" s="53"/>
      <c r="Z466" s="53"/>
      <c r="AA466" s="53"/>
      <c r="AB466" s="53"/>
      <c r="AC466" s="53"/>
      <c r="AD466" s="53"/>
      <c r="AE466" s="53"/>
      <c r="AF466" s="53"/>
      <c r="AG466" s="53"/>
      <c r="AH466" s="53"/>
      <c r="AI466" s="53"/>
      <c r="AJ466" s="53"/>
    </row>
    <row r="467" spans="4:36" x14ac:dyDescent="0.25">
      <c r="D467" s="56" t="s">
        <v>554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X467" s="57" t="s">
        <v>322</v>
      </c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</row>
    <row r="468" spans="4:36" x14ac:dyDescent="0.25">
      <c r="D468" s="56" t="s">
        <v>555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X468" s="57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</row>
    <row r="469" spans="4:36" x14ac:dyDescent="0.25">
      <c r="D469" s="56" t="s">
        <v>542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X469" s="57" t="s">
        <v>267</v>
      </c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</row>
    <row r="470" spans="4:36" x14ac:dyDescent="0.25">
      <c r="D470" s="56" t="s">
        <v>375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X470" s="57" t="s">
        <v>282</v>
      </c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</row>
    <row r="471" spans="4:36" x14ac:dyDescent="0.25">
      <c r="D471" s="56" t="s">
        <v>556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X471" s="57" t="s">
        <v>2325</v>
      </c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</row>
    <row r="472" spans="4:36" x14ac:dyDescent="0.25">
      <c r="D472" s="56" t="s">
        <v>266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X472" s="57" t="s">
        <v>2326</v>
      </c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</row>
    <row r="473" spans="4:36" x14ac:dyDescent="0.25">
      <c r="D473" s="56" t="s">
        <v>277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X473" s="57" t="s">
        <v>2323</v>
      </c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</row>
    <row r="474" spans="4:36" x14ac:dyDescent="0.25">
      <c r="D474" s="56" t="s">
        <v>273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X474" s="57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</row>
    <row r="475" spans="4:36" x14ac:dyDescent="0.25">
      <c r="D475" s="56" t="s">
        <v>327</v>
      </c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X475" s="57" t="s">
        <v>263</v>
      </c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</row>
    <row r="476" spans="4:36" x14ac:dyDescent="0.25">
      <c r="D476" s="56" t="s">
        <v>543</v>
      </c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X476" s="57" t="s">
        <v>264</v>
      </c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</row>
    <row r="477" spans="4:36" x14ac:dyDescent="0.25">
      <c r="D477" s="56" t="s">
        <v>544</v>
      </c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X477" s="57" t="s">
        <v>358</v>
      </c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</row>
    <row r="478" spans="4:36" x14ac:dyDescent="0.25">
      <c r="D478" s="56" t="s">
        <v>545</v>
      </c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</row>
    <row r="479" spans="4:36" x14ac:dyDescent="0.25">
      <c r="D479" s="56" t="s">
        <v>2322</v>
      </c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</row>
    <row r="481" spans="4:4" x14ac:dyDescent="0.25">
      <c r="D481" s="47" t="s">
        <v>2286</v>
      </c>
    </row>
    <row r="497" spans="4:4" s="285" customFormat="1" x14ac:dyDescent="0.25">
      <c r="D497" s="51" t="s">
        <v>2606</v>
      </c>
    </row>
    <row r="498" spans="4:4" s="285" customFormat="1" x14ac:dyDescent="0.25"/>
    <row r="499" spans="4:4" s="285" customFormat="1" x14ac:dyDescent="0.25">
      <c r="D499" s="285" t="s">
        <v>2286</v>
      </c>
    </row>
    <row r="500" spans="4:4" s="285" customFormat="1" x14ac:dyDescent="0.25"/>
    <row r="501" spans="4:4" s="285" customFormat="1" x14ac:dyDescent="0.25"/>
    <row r="502" spans="4:4" s="285" customFormat="1" x14ac:dyDescent="0.25"/>
    <row r="503" spans="4:4" s="285" customFormat="1" x14ac:dyDescent="0.25"/>
    <row r="504" spans="4:4" s="285" customFormat="1" x14ac:dyDescent="0.25"/>
    <row r="505" spans="4:4" s="285" customFormat="1" x14ac:dyDescent="0.25"/>
    <row r="506" spans="4:4" s="285" customFormat="1" x14ac:dyDescent="0.25"/>
    <row r="507" spans="4:4" s="285" customFormat="1" x14ac:dyDescent="0.25"/>
    <row r="508" spans="4:4" s="285" customFormat="1" x14ac:dyDescent="0.25"/>
    <row r="509" spans="4:4" s="285" customFormat="1" x14ac:dyDescent="0.25"/>
    <row r="510" spans="4:4" s="285" customFormat="1" x14ac:dyDescent="0.25"/>
    <row r="511" spans="4:4" s="285" customFormat="1" x14ac:dyDescent="0.25"/>
    <row r="527" spans="2:4" x14ac:dyDescent="0.25">
      <c r="B527" s="50">
        <v>0</v>
      </c>
      <c r="D527" s="51" t="s">
        <v>2329</v>
      </c>
    </row>
    <row r="528" spans="2:4" x14ac:dyDescent="0.25">
      <c r="D528" s="59" t="s">
        <v>304</v>
      </c>
    </row>
    <row r="530" spans="4:4" x14ac:dyDescent="0.25">
      <c r="D530" s="47" t="s">
        <v>36</v>
      </c>
    </row>
    <row r="531" spans="4:4" x14ac:dyDescent="0.25">
      <c r="D531" s="54" t="s">
        <v>2331</v>
      </c>
    </row>
    <row r="533" spans="4:4" x14ac:dyDescent="0.25">
      <c r="D533" s="47" t="s">
        <v>2327</v>
      </c>
    </row>
    <row r="555" spans="4:23" x14ac:dyDescent="0.25">
      <c r="D555" s="47" t="s">
        <v>309</v>
      </c>
      <c r="M555" s="47" t="s">
        <v>274</v>
      </c>
      <c r="S555" s="47" t="s">
        <v>275</v>
      </c>
    </row>
    <row r="556" spans="4:23" x14ac:dyDescent="0.25">
      <c r="D556" s="51" t="s">
        <v>1842</v>
      </c>
      <c r="M556" s="58" t="s">
        <v>2334</v>
      </c>
      <c r="S556" s="28" t="s">
        <v>2335</v>
      </c>
    </row>
    <row r="558" spans="4:23" x14ac:dyDescent="0.25">
      <c r="D558" s="56" t="s">
        <v>502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</row>
    <row r="559" spans="4:23" x14ac:dyDescent="0.25">
      <c r="D559" s="56" t="s">
        <v>503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</row>
    <row r="560" spans="4:23" x14ac:dyDescent="0.25">
      <c r="D560" s="56" t="s">
        <v>504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</row>
    <row r="561" spans="4:23" x14ac:dyDescent="0.25">
      <c r="D561" s="56" t="s">
        <v>505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</row>
    <row r="562" spans="4:23" x14ac:dyDescent="0.25">
      <c r="D562" s="56" t="s">
        <v>506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</row>
    <row r="563" spans="4:23" x14ac:dyDescent="0.25">
      <c r="D563" s="56" t="s">
        <v>446</v>
      </c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</row>
    <row r="564" spans="4:23" x14ac:dyDescent="0.25">
      <c r="D564" s="56" t="s">
        <v>279</v>
      </c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</row>
    <row r="565" spans="4:23" x14ac:dyDescent="0.25">
      <c r="D565" s="56" t="s">
        <v>2336</v>
      </c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</row>
    <row r="567" spans="4:23" x14ac:dyDescent="0.25">
      <c r="D567" s="57" t="s">
        <v>357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</row>
    <row r="568" spans="4:23" x14ac:dyDescent="0.25">
      <c r="D568" s="57" t="s">
        <v>322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</row>
    <row r="569" spans="4:23" x14ac:dyDescent="0.25">
      <c r="D569" s="57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</row>
    <row r="570" spans="4:23" x14ac:dyDescent="0.25">
      <c r="D570" s="57" t="s">
        <v>507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</row>
    <row r="571" spans="4:23" x14ac:dyDescent="0.25">
      <c r="D571" s="57" t="s">
        <v>282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</row>
    <row r="572" spans="4:23" x14ac:dyDescent="0.25">
      <c r="D572" s="57" t="s">
        <v>2339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</row>
    <row r="573" spans="4:23" x14ac:dyDescent="0.25">
      <c r="D573" s="57" t="s">
        <v>2338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</row>
    <row r="574" spans="4:23" x14ac:dyDescent="0.25">
      <c r="D574" s="57" t="s">
        <v>2337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</row>
    <row r="575" spans="4:23" x14ac:dyDescent="0.25">
      <c r="D575" s="57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</row>
    <row r="576" spans="4:23" x14ac:dyDescent="0.25">
      <c r="D576" s="57" t="s">
        <v>263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</row>
    <row r="577" spans="4:20" x14ac:dyDescent="0.25">
      <c r="D577" s="57" t="s">
        <v>264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</row>
    <row r="578" spans="4:20" x14ac:dyDescent="0.25">
      <c r="D578" s="57" t="s">
        <v>358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</row>
    <row r="580" spans="4:20" x14ac:dyDescent="0.25">
      <c r="D580" s="47" t="s">
        <v>2340</v>
      </c>
    </row>
    <row r="614" spans="2:4" x14ac:dyDescent="0.25">
      <c r="B614" s="48">
        <v>0</v>
      </c>
      <c r="D614" s="51" t="s">
        <v>1837</v>
      </c>
    </row>
    <row r="615" spans="2:4" x14ac:dyDescent="0.25">
      <c r="D615" s="59" t="s">
        <v>305</v>
      </c>
    </row>
    <row r="751" spans="2:4" x14ac:dyDescent="0.25">
      <c r="B751" s="50">
        <v>0</v>
      </c>
      <c r="D751" s="51" t="s">
        <v>474</v>
      </c>
    </row>
    <row r="752" spans="2:4" x14ac:dyDescent="0.25">
      <c r="D752" s="59" t="s">
        <v>304</v>
      </c>
    </row>
    <row r="753" spans="4:4" x14ac:dyDescent="0.25">
      <c r="D753" s="55" t="s">
        <v>2341</v>
      </c>
    </row>
    <row r="755" spans="4:4" x14ac:dyDescent="0.25">
      <c r="D755" s="47" t="s">
        <v>2341</v>
      </c>
    </row>
    <row r="801" spans="4:11" x14ac:dyDescent="0.25">
      <c r="D801" s="47" t="s">
        <v>2342</v>
      </c>
      <c r="K801" s="51" t="s">
        <v>2343</v>
      </c>
    </row>
    <row r="802" spans="4:11" x14ac:dyDescent="0.25">
      <c r="D802" s="47" t="s">
        <v>2344</v>
      </c>
      <c r="K802" s="58" t="s">
        <v>2345</v>
      </c>
    </row>
    <row r="803" spans="4:11" x14ac:dyDescent="0.25">
      <c r="D803" s="47" t="s">
        <v>2346</v>
      </c>
      <c r="K803" s="58" t="s">
        <v>2347</v>
      </c>
    </row>
    <row r="805" spans="4:11" x14ac:dyDescent="0.25">
      <c r="D805" s="47" t="s">
        <v>2348</v>
      </c>
    </row>
    <row r="837" spans="4:49" x14ac:dyDescent="0.25">
      <c r="D837" s="47" t="s">
        <v>309</v>
      </c>
      <c r="M837" s="47" t="s">
        <v>2365</v>
      </c>
    </row>
    <row r="838" spans="4:49" x14ac:dyDescent="0.25">
      <c r="D838" s="51" t="s">
        <v>2343</v>
      </c>
      <c r="M838" s="51" t="s">
        <v>2366</v>
      </c>
    </row>
    <row r="840" spans="4:49" x14ac:dyDescent="0.25">
      <c r="D840" s="51" t="s">
        <v>701</v>
      </c>
      <c r="AB840" s="51" t="s">
        <v>702</v>
      </c>
    </row>
    <row r="842" spans="4:49" x14ac:dyDescent="0.25">
      <c r="D842" s="56" t="s">
        <v>34</v>
      </c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AB842" s="56" t="s">
        <v>34</v>
      </c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</row>
    <row r="843" spans="4:49" x14ac:dyDescent="0.25">
      <c r="D843" s="56" t="s">
        <v>1237</v>
      </c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AB843" s="56" t="s">
        <v>636</v>
      </c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/>
      <c r="AU843" s="52"/>
      <c r="AV843" s="52"/>
      <c r="AW843" s="52"/>
    </row>
    <row r="844" spans="4:49" x14ac:dyDescent="0.25">
      <c r="D844" s="56" t="s">
        <v>2367</v>
      </c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AB844" s="56" t="s">
        <v>2368</v>
      </c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</row>
    <row r="846" spans="4:49" x14ac:dyDescent="0.25">
      <c r="D846" s="47" t="s">
        <v>2348</v>
      </c>
    </row>
    <row r="907" spans="2:4" x14ac:dyDescent="0.25">
      <c r="B907" s="50">
        <v>0</v>
      </c>
      <c r="D907" s="51" t="s">
        <v>474</v>
      </c>
    </row>
    <row r="908" spans="2:4" x14ac:dyDescent="0.25">
      <c r="D908" s="59" t="s">
        <v>304</v>
      </c>
    </row>
    <row r="909" spans="2:4" x14ac:dyDescent="0.25">
      <c r="D909" s="55" t="s">
        <v>2349</v>
      </c>
    </row>
    <row r="911" spans="2:4" x14ac:dyDescent="0.25">
      <c r="D911" s="47" t="s">
        <v>2349</v>
      </c>
    </row>
    <row r="959" spans="4:20" x14ac:dyDescent="0.25">
      <c r="D959" s="47" t="s">
        <v>2342</v>
      </c>
      <c r="K959" s="51" t="s">
        <v>2350</v>
      </c>
      <c r="T959" s="51" t="s">
        <v>2351</v>
      </c>
    </row>
    <row r="960" spans="4:20" x14ac:dyDescent="0.25">
      <c r="D960" s="47" t="s">
        <v>2344</v>
      </c>
      <c r="K960" s="58" t="s">
        <v>2352</v>
      </c>
      <c r="T960" s="58" t="s">
        <v>2353</v>
      </c>
    </row>
    <row r="961" spans="4:20" x14ac:dyDescent="0.25">
      <c r="D961" s="47" t="s">
        <v>2346</v>
      </c>
      <c r="K961" s="58" t="s">
        <v>2354</v>
      </c>
      <c r="T961" s="58" t="s">
        <v>2355</v>
      </c>
    </row>
    <row r="963" spans="4:20" x14ac:dyDescent="0.25">
      <c r="D963" s="47" t="s">
        <v>2356</v>
      </c>
    </row>
    <row r="996" spans="4:23" x14ac:dyDescent="0.25">
      <c r="D996" s="47" t="s">
        <v>309</v>
      </c>
      <c r="M996" s="47" t="s">
        <v>365</v>
      </c>
    </row>
    <row r="997" spans="4:23" x14ac:dyDescent="0.25">
      <c r="D997" s="51" t="s">
        <v>2350</v>
      </c>
      <c r="M997" s="51" t="s">
        <v>2371</v>
      </c>
    </row>
    <row r="998" spans="4:23" x14ac:dyDescent="0.25">
      <c r="D998" s="51" t="s">
        <v>2351</v>
      </c>
      <c r="M998" s="51" t="s">
        <v>2372</v>
      </c>
    </row>
    <row r="1000" spans="4:23" x14ac:dyDescent="0.25">
      <c r="D1000" s="56" t="s">
        <v>34</v>
      </c>
      <c r="E1000" s="260"/>
      <c r="F1000" s="260"/>
      <c r="G1000" s="260"/>
      <c r="H1000" s="260"/>
      <c r="I1000" s="260"/>
      <c r="J1000" s="260"/>
      <c r="K1000" s="260"/>
      <c r="L1000" s="260"/>
      <c r="M1000" s="260"/>
      <c r="N1000" s="260"/>
      <c r="O1000" s="260"/>
      <c r="P1000" s="260"/>
      <c r="Q1000" s="260"/>
      <c r="R1000" s="260"/>
      <c r="S1000" s="260"/>
      <c r="T1000" s="260"/>
      <c r="U1000" s="260"/>
      <c r="V1000" s="260"/>
      <c r="W1000" s="260"/>
    </row>
    <row r="1001" spans="4:23" x14ac:dyDescent="0.25">
      <c r="D1001" s="56" t="s">
        <v>1237</v>
      </c>
      <c r="E1001" s="260"/>
      <c r="F1001" s="260"/>
      <c r="G1001" s="260"/>
      <c r="H1001" s="260"/>
      <c r="I1001" s="260"/>
      <c r="J1001" s="260"/>
      <c r="K1001" s="260"/>
      <c r="L1001" s="260"/>
      <c r="M1001" s="260"/>
      <c r="N1001" s="260"/>
      <c r="O1001" s="260"/>
      <c r="P1001" s="260"/>
      <c r="Q1001" s="260"/>
      <c r="R1001" s="260"/>
      <c r="S1001" s="260"/>
      <c r="T1001" s="260"/>
      <c r="U1001" s="260"/>
      <c r="V1001" s="260"/>
      <c r="W1001" s="260"/>
    </row>
    <row r="1002" spans="4:23" x14ac:dyDescent="0.25">
      <c r="D1002" s="56" t="s">
        <v>536</v>
      </c>
      <c r="E1002" s="260"/>
      <c r="F1002" s="260"/>
      <c r="G1002" s="260"/>
      <c r="H1002" s="260"/>
      <c r="I1002" s="260"/>
      <c r="J1002" s="260"/>
      <c r="K1002" s="260"/>
      <c r="L1002" s="260"/>
      <c r="M1002" s="260"/>
      <c r="N1002" s="260"/>
      <c r="O1002" s="260"/>
      <c r="P1002" s="260"/>
      <c r="Q1002" s="260"/>
      <c r="R1002" s="260"/>
      <c r="S1002" s="260"/>
      <c r="T1002" s="260"/>
      <c r="U1002" s="260"/>
      <c r="V1002" s="260"/>
      <c r="W1002" s="260"/>
    </row>
    <row r="1003" spans="4:23" x14ac:dyDescent="0.25">
      <c r="D1003" s="56" t="s">
        <v>2373</v>
      </c>
      <c r="E1003" s="260"/>
      <c r="F1003" s="260"/>
      <c r="G1003" s="260"/>
      <c r="H1003" s="260"/>
      <c r="I1003" s="260"/>
      <c r="J1003" s="260"/>
      <c r="K1003" s="260"/>
      <c r="L1003" s="260"/>
      <c r="M1003" s="260"/>
      <c r="N1003" s="260"/>
      <c r="O1003" s="260"/>
      <c r="P1003" s="260"/>
      <c r="Q1003" s="260"/>
      <c r="R1003" s="260"/>
      <c r="S1003" s="260"/>
      <c r="T1003" s="260"/>
      <c r="U1003" s="260"/>
      <c r="V1003" s="260"/>
      <c r="W1003" s="260"/>
    </row>
    <row r="1004" spans="4:23" x14ac:dyDescent="0.25">
      <c r="D1004" s="56" t="s">
        <v>2374</v>
      </c>
      <c r="E1004" s="260"/>
      <c r="F1004" s="260"/>
      <c r="G1004" s="260"/>
      <c r="H1004" s="260"/>
      <c r="I1004" s="260"/>
      <c r="J1004" s="260"/>
      <c r="K1004" s="260"/>
      <c r="L1004" s="260"/>
      <c r="M1004" s="260"/>
      <c r="N1004" s="260"/>
      <c r="O1004" s="260"/>
      <c r="P1004" s="260"/>
      <c r="Q1004" s="260"/>
      <c r="R1004" s="260"/>
      <c r="S1004" s="260"/>
      <c r="T1004" s="260"/>
      <c r="U1004" s="260"/>
      <c r="V1004" s="260"/>
      <c r="W1004" s="260"/>
    </row>
    <row r="1005" spans="4:23" x14ac:dyDescent="0.25">
      <c r="D1005" s="56" t="s">
        <v>259</v>
      </c>
      <c r="E1005" s="260"/>
      <c r="F1005" s="260"/>
      <c r="G1005" s="260"/>
      <c r="H1005" s="260"/>
      <c r="I1005" s="260"/>
      <c r="J1005" s="260"/>
      <c r="K1005" s="260"/>
      <c r="L1005" s="260"/>
      <c r="M1005" s="260"/>
      <c r="N1005" s="260"/>
      <c r="O1005" s="260"/>
      <c r="P1005" s="260"/>
      <c r="Q1005" s="260"/>
      <c r="R1005" s="260"/>
      <c r="S1005" s="260"/>
      <c r="T1005" s="260"/>
      <c r="U1005" s="260"/>
      <c r="V1005" s="260"/>
      <c r="W1005" s="260"/>
    </row>
    <row r="1007" spans="4:23" x14ac:dyDescent="0.25">
      <c r="D1007" s="47" t="s">
        <v>2356</v>
      </c>
    </row>
    <row r="1081" spans="2:4" x14ac:dyDescent="0.25">
      <c r="B1081" s="50">
        <v>0</v>
      </c>
      <c r="D1081" s="51" t="s">
        <v>887</v>
      </c>
    </row>
    <row r="1082" spans="2:4" x14ac:dyDescent="0.25">
      <c r="D1082" s="59" t="s">
        <v>304</v>
      </c>
    </row>
    <row r="1083" spans="2:4" x14ac:dyDescent="0.25">
      <c r="D1083" s="55" t="s">
        <v>2357</v>
      </c>
    </row>
    <row r="1085" spans="2:4" x14ac:dyDescent="0.25">
      <c r="D1085" s="47" t="s">
        <v>2357</v>
      </c>
    </row>
    <row r="1101" spans="39:39" x14ac:dyDescent="0.25">
      <c r="AM1101" s="51" t="s">
        <v>2358</v>
      </c>
    </row>
    <row r="1102" spans="39:39" x14ac:dyDescent="0.25">
      <c r="AM1102" s="51" t="s">
        <v>945</v>
      </c>
    </row>
    <row r="1103" spans="39:39" x14ac:dyDescent="0.25">
      <c r="AM1103" s="51" t="s">
        <v>2359</v>
      </c>
    </row>
    <row r="1107" spans="39:39" x14ac:dyDescent="0.25">
      <c r="AM1107" s="51" t="s">
        <v>2360</v>
      </c>
    </row>
    <row r="1108" spans="39:39" x14ac:dyDescent="0.25">
      <c r="AM1108" s="51" t="s">
        <v>944</v>
      </c>
    </row>
    <row r="1115" spans="39:39" x14ac:dyDescent="0.25">
      <c r="AM1115" s="51" t="s">
        <v>2358</v>
      </c>
    </row>
    <row r="1116" spans="39:39" x14ac:dyDescent="0.25">
      <c r="AM1116" s="51" t="s">
        <v>945</v>
      </c>
    </row>
    <row r="1117" spans="39:39" x14ac:dyDescent="0.25">
      <c r="AM1117" s="51" t="s">
        <v>2359</v>
      </c>
    </row>
    <row r="1122" spans="4:39" x14ac:dyDescent="0.25">
      <c r="AM1122" s="51" t="s">
        <v>2360</v>
      </c>
    </row>
    <row r="1123" spans="4:39" x14ac:dyDescent="0.25">
      <c r="AM1123" s="51" t="s">
        <v>944</v>
      </c>
    </row>
    <row r="1133" spans="4:39" x14ac:dyDescent="0.25">
      <c r="D1133" s="47" t="s">
        <v>2361</v>
      </c>
    </row>
    <row r="1188" spans="4:13" x14ac:dyDescent="0.25">
      <c r="D1188" s="47" t="s">
        <v>2358</v>
      </c>
    </row>
    <row r="1189" spans="4:13" x14ac:dyDescent="0.25">
      <c r="D1189" s="47" t="s">
        <v>945</v>
      </c>
    </row>
    <row r="1190" spans="4:13" x14ac:dyDescent="0.25">
      <c r="D1190" s="47" t="s">
        <v>2359</v>
      </c>
    </row>
    <row r="1192" spans="4:13" x14ac:dyDescent="0.25">
      <c r="D1192" s="47" t="s">
        <v>2360</v>
      </c>
      <c r="M1192" s="47" t="s">
        <v>2388</v>
      </c>
    </row>
    <row r="1193" spans="4:13" x14ac:dyDescent="0.25">
      <c r="D1193" s="47" t="s">
        <v>944</v>
      </c>
      <c r="M1193" s="47" t="s">
        <v>2389</v>
      </c>
    </row>
    <row r="1195" spans="4:13" x14ac:dyDescent="0.25">
      <c r="D1195" s="47" t="s">
        <v>2358</v>
      </c>
      <c r="M1195" s="47" t="s">
        <v>2390</v>
      </c>
    </row>
    <row r="1196" spans="4:13" x14ac:dyDescent="0.25">
      <c r="D1196" s="47" t="s">
        <v>945</v>
      </c>
      <c r="M1196" s="47" t="s">
        <v>2391</v>
      </c>
    </row>
    <row r="1197" spans="4:13" x14ac:dyDescent="0.25">
      <c r="D1197" s="47" t="s">
        <v>2359</v>
      </c>
      <c r="M1197" s="47" t="s">
        <v>2392</v>
      </c>
    </row>
    <row r="1199" spans="4:13" x14ac:dyDescent="0.25">
      <c r="D1199" s="47" t="s">
        <v>2360</v>
      </c>
    </row>
    <row r="1200" spans="4:13" x14ac:dyDescent="0.25">
      <c r="D1200" s="47" t="s">
        <v>944</v>
      </c>
    </row>
    <row r="1202" spans="4:4" x14ac:dyDescent="0.25">
      <c r="D1202" s="47" t="s">
        <v>2361</v>
      </c>
    </row>
    <row r="1261" spans="2:4" x14ac:dyDescent="0.25">
      <c r="B1261" s="50">
        <v>0</v>
      </c>
      <c r="D1261" s="51" t="s">
        <v>2370</v>
      </c>
    </row>
    <row r="1262" spans="2:4" x14ac:dyDescent="0.25">
      <c r="D1262" s="59" t="s">
        <v>303</v>
      </c>
    </row>
    <row r="1264" spans="2:4" x14ac:dyDescent="0.25">
      <c r="D1264" s="47" t="s">
        <v>36</v>
      </c>
    </row>
    <row r="1265" spans="4:4" x14ac:dyDescent="0.25">
      <c r="D1265" s="54" t="s">
        <v>2380</v>
      </c>
    </row>
    <row r="1267" spans="4:4" x14ac:dyDescent="0.25">
      <c r="D1267" s="47" t="s">
        <v>2363</v>
      </c>
    </row>
    <row r="1316" spans="4:36" x14ac:dyDescent="0.25">
      <c r="D1316" s="47" t="s">
        <v>269</v>
      </c>
      <c r="N1316" s="47" t="s">
        <v>2381</v>
      </c>
    </row>
    <row r="1317" spans="4:36" x14ac:dyDescent="0.25">
      <c r="D1317" s="51" t="s">
        <v>2379</v>
      </c>
      <c r="N1317" s="51" t="s">
        <v>2382</v>
      </c>
    </row>
    <row r="1319" spans="4:36" x14ac:dyDescent="0.25">
      <c r="D1319" s="56" t="s">
        <v>575</v>
      </c>
      <c r="E1319" s="52"/>
      <c r="F1319" s="52"/>
      <c r="G1319" s="52"/>
      <c r="H1319" s="52"/>
      <c r="I1319" s="52"/>
      <c r="J1319" s="52"/>
      <c r="K1319" s="52"/>
      <c r="L1319" s="52"/>
      <c r="M1319" s="52"/>
      <c r="N1319" s="52"/>
      <c r="O1319" s="52"/>
      <c r="P1319" s="52"/>
      <c r="Q1319" s="52"/>
      <c r="R1319" s="52"/>
      <c r="S1319" s="52"/>
      <c r="T1319" s="52"/>
      <c r="U1319" s="52"/>
      <c r="V1319" s="52"/>
      <c r="X1319" s="57" t="s">
        <v>357</v>
      </c>
      <c r="Y1319" s="53"/>
      <c r="Z1319" s="53"/>
      <c r="AA1319" s="53"/>
      <c r="AB1319" s="53"/>
      <c r="AC1319" s="53"/>
      <c r="AD1319" s="53"/>
      <c r="AE1319" s="53"/>
      <c r="AF1319" s="53"/>
      <c r="AG1319" s="53"/>
      <c r="AH1319" s="53"/>
      <c r="AI1319" s="53"/>
      <c r="AJ1319" s="53"/>
    </row>
    <row r="1320" spans="4:36" x14ac:dyDescent="0.25">
      <c r="D1320" s="56" t="s">
        <v>554</v>
      </c>
      <c r="E1320" s="52"/>
      <c r="F1320" s="52"/>
      <c r="G1320" s="52"/>
      <c r="H1320" s="52"/>
      <c r="I1320" s="52"/>
      <c r="J1320" s="52"/>
      <c r="K1320" s="52"/>
      <c r="L1320" s="52"/>
      <c r="M1320" s="52"/>
      <c r="N1320" s="52"/>
      <c r="O1320" s="52"/>
      <c r="P1320" s="52"/>
      <c r="Q1320" s="52"/>
      <c r="R1320" s="52"/>
      <c r="S1320" s="52"/>
      <c r="T1320" s="52"/>
      <c r="U1320" s="52"/>
      <c r="V1320" s="52"/>
      <c r="X1320" s="57" t="s">
        <v>322</v>
      </c>
      <c r="Y1320" s="53"/>
      <c r="Z1320" s="53"/>
      <c r="AA1320" s="53"/>
      <c r="AB1320" s="53"/>
      <c r="AC1320" s="53"/>
      <c r="AD1320" s="53"/>
      <c r="AE1320" s="53"/>
      <c r="AF1320" s="53"/>
      <c r="AG1320" s="53"/>
      <c r="AH1320" s="53"/>
      <c r="AI1320" s="53"/>
      <c r="AJ1320" s="53"/>
    </row>
    <row r="1321" spans="4:36" x14ac:dyDescent="0.25">
      <c r="D1321" s="56" t="s">
        <v>555</v>
      </c>
      <c r="E1321" s="52"/>
      <c r="F1321" s="52"/>
      <c r="G1321" s="52"/>
      <c r="H1321" s="52"/>
      <c r="I1321" s="52"/>
      <c r="J1321" s="52"/>
      <c r="K1321" s="52"/>
      <c r="L1321" s="52"/>
      <c r="M1321" s="52"/>
      <c r="N1321" s="52"/>
      <c r="O1321" s="52"/>
      <c r="P1321" s="52"/>
      <c r="Q1321" s="52"/>
      <c r="R1321" s="52"/>
      <c r="S1321" s="52"/>
      <c r="T1321" s="52"/>
      <c r="U1321" s="52"/>
      <c r="V1321" s="52"/>
      <c r="X1321" s="57"/>
      <c r="Y1321" s="53"/>
      <c r="Z1321" s="53"/>
      <c r="AA1321" s="53"/>
      <c r="AB1321" s="53"/>
      <c r="AC1321" s="53"/>
      <c r="AD1321" s="53"/>
      <c r="AE1321" s="53"/>
      <c r="AF1321" s="53"/>
      <c r="AG1321" s="53"/>
      <c r="AH1321" s="53"/>
      <c r="AI1321" s="53"/>
      <c r="AJ1321" s="53"/>
    </row>
    <row r="1322" spans="4:36" x14ac:dyDescent="0.25">
      <c r="D1322" s="56" t="s">
        <v>542</v>
      </c>
      <c r="E1322" s="52"/>
      <c r="F1322" s="52"/>
      <c r="G1322" s="52"/>
      <c r="H1322" s="52"/>
      <c r="I1322" s="52"/>
      <c r="J1322" s="52"/>
      <c r="K1322" s="52"/>
      <c r="L1322" s="52"/>
      <c r="M1322" s="52"/>
      <c r="N1322" s="52"/>
      <c r="O1322" s="52"/>
      <c r="P1322" s="52"/>
      <c r="Q1322" s="52"/>
      <c r="R1322" s="52"/>
      <c r="S1322" s="52"/>
      <c r="T1322" s="52"/>
      <c r="U1322" s="52"/>
      <c r="V1322" s="52"/>
      <c r="X1322" s="57" t="s">
        <v>267</v>
      </c>
      <c r="Y1322" s="53"/>
      <c r="Z1322" s="53"/>
      <c r="AA1322" s="53"/>
      <c r="AB1322" s="53"/>
      <c r="AC1322" s="53"/>
      <c r="AD1322" s="53"/>
      <c r="AE1322" s="53"/>
      <c r="AF1322" s="53"/>
      <c r="AG1322" s="53"/>
      <c r="AH1322" s="53"/>
      <c r="AI1322" s="53"/>
      <c r="AJ1322" s="53"/>
    </row>
    <row r="1323" spans="4:36" x14ac:dyDescent="0.25">
      <c r="D1323" s="56" t="s">
        <v>375</v>
      </c>
      <c r="E1323" s="52"/>
      <c r="F1323" s="52"/>
      <c r="G1323" s="52"/>
      <c r="H1323" s="52"/>
      <c r="I1323" s="52"/>
      <c r="J1323" s="52"/>
      <c r="K1323" s="52"/>
      <c r="L1323" s="52"/>
      <c r="M1323" s="52"/>
      <c r="N1323" s="52"/>
      <c r="O1323" s="52"/>
      <c r="P1323" s="52"/>
      <c r="Q1323" s="52"/>
      <c r="R1323" s="52"/>
      <c r="S1323" s="52"/>
      <c r="T1323" s="52"/>
      <c r="U1323" s="52"/>
      <c r="V1323" s="52"/>
      <c r="X1323" s="57" t="s">
        <v>282</v>
      </c>
      <c r="Y1323" s="53"/>
      <c r="Z1323" s="53"/>
      <c r="AA1323" s="53"/>
      <c r="AB1323" s="53"/>
      <c r="AC1323" s="53"/>
      <c r="AD1323" s="53"/>
      <c r="AE1323" s="53"/>
      <c r="AF1323" s="53"/>
      <c r="AG1323" s="53"/>
      <c r="AH1323" s="53"/>
      <c r="AI1323" s="53"/>
      <c r="AJ1323" s="53"/>
    </row>
    <row r="1324" spans="4:36" x14ac:dyDescent="0.25">
      <c r="D1324" s="56" t="s">
        <v>556</v>
      </c>
      <c r="E1324" s="52"/>
      <c r="F1324" s="52"/>
      <c r="G1324" s="52"/>
      <c r="H1324" s="52"/>
      <c r="I1324" s="52"/>
      <c r="J1324" s="52"/>
      <c r="K1324" s="52"/>
      <c r="L1324" s="52"/>
      <c r="M1324" s="52"/>
      <c r="N1324" s="52"/>
      <c r="O1324" s="52"/>
      <c r="P1324" s="52"/>
      <c r="Q1324" s="52"/>
      <c r="R1324" s="52"/>
      <c r="S1324" s="52"/>
      <c r="T1324" s="52"/>
      <c r="U1324" s="52"/>
      <c r="V1324" s="52"/>
      <c r="X1324" s="57" t="s">
        <v>2384</v>
      </c>
      <c r="Y1324" s="53"/>
      <c r="Z1324" s="53"/>
      <c r="AA1324" s="53"/>
      <c r="AB1324" s="53"/>
      <c r="AC1324" s="53"/>
      <c r="AD1324" s="53"/>
      <c r="AE1324" s="53"/>
      <c r="AF1324" s="53"/>
      <c r="AG1324" s="53"/>
      <c r="AH1324" s="53"/>
      <c r="AI1324" s="53"/>
      <c r="AJ1324" s="53"/>
    </row>
    <row r="1325" spans="4:36" x14ac:dyDescent="0.25">
      <c r="D1325" s="56" t="s">
        <v>266</v>
      </c>
      <c r="E1325" s="52"/>
      <c r="F1325" s="52"/>
      <c r="G1325" s="52"/>
      <c r="H1325" s="52"/>
      <c r="I1325" s="52"/>
      <c r="J1325" s="52"/>
      <c r="K1325" s="52"/>
      <c r="L1325" s="52"/>
      <c r="M1325" s="52"/>
      <c r="N1325" s="52"/>
      <c r="O1325" s="52"/>
      <c r="P1325" s="52"/>
      <c r="Q1325" s="52"/>
      <c r="R1325" s="52"/>
      <c r="S1325" s="52"/>
      <c r="T1325" s="52"/>
      <c r="U1325" s="52"/>
      <c r="V1325" s="52"/>
      <c r="X1325" s="57" t="s">
        <v>2385</v>
      </c>
      <c r="Y1325" s="53"/>
      <c r="Z1325" s="53"/>
      <c r="AA1325" s="53"/>
      <c r="AB1325" s="53"/>
      <c r="AC1325" s="53"/>
      <c r="AD1325" s="53"/>
      <c r="AE1325" s="53"/>
      <c r="AF1325" s="53"/>
      <c r="AG1325" s="53"/>
      <c r="AH1325" s="53"/>
      <c r="AI1325" s="53"/>
      <c r="AJ1325" s="53"/>
    </row>
    <row r="1326" spans="4:36" x14ac:dyDescent="0.25">
      <c r="D1326" s="56" t="s">
        <v>277</v>
      </c>
      <c r="E1326" s="52"/>
      <c r="F1326" s="52"/>
      <c r="G1326" s="52"/>
      <c r="H1326" s="52"/>
      <c r="I1326" s="52"/>
      <c r="J1326" s="52"/>
      <c r="K1326" s="52"/>
      <c r="L1326" s="52"/>
      <c r="M1326" s="52"/>
      <c r="N1326" s="52"/>
      <c r="O1326" s="52"/>
      <c r="P1326" s="52"/>
      <c r="Q1326" s="52"/>
      <c r="R1326" s="52"/>
      <c r="S1326" s="52"/>
      <c r="T1326" s="52"/>
      <c r="U1326" s="52"/>
      <c r="V1326" s="52"/>
      <c r="X1326" s="57" t="s">
        <v>2386</v>
      </c>
      <c r="Y1326" s="53"/>
      <c r="Z1326" s="53"/>
      <c r="AA1326" s="53"/>
      <c r="AB1326" s="53"/>
      <c r="AC1326" s="53"/>
      <c r="AD1326" s="53"/>
      <c r="AE1326" s="53"/>
      <c r="AF1326" s="53"/>
      <c r="AG1326" s="53"/>
      <c r="AH1326" s="53"/>
      <c r="AI1326" s="53"/>
      <c r="AJ1326" s="53"/>
    </row>
    <row r="1327" spans="4:36" x14ac:dyDescent="0.25">
      <c r="D1327" s="56" t="s">
        <v>273</v>
      </c>
      <c r="E1327" s="52"/>
      <c r="F1327" s="52"/>
      <c r="G1327" s="52"/>
      <c r="H1327" s="52"/>
      <c r="I1327" s="52"/>
      <c r="J1327" s="52"/>
      <c r="K1327" s="52"/>
      <c r="L1327" s="52"/>
      <c r="M1327" s="52"/>
      <c r="N1327" s="52"/>
      <c r="O1327" s="52"/>
      <c r="P1327" s="52"/>
      <c r="Q1327" s="52"/>
      <c r="R1327" s="52"/>
      <c r="S1327" s="52"/>
      <c r="T1327" s="52"/>
      <c r="U1327" s="52"/>
      <c r="V1327" s="52"/>
      <c r="X1327" s="57"/>
      <c r="Y1327" s="53"/>
      <c r="Z1327" s="53"/>
      <c r="AA1327" s="53"/>
      <c r="AB1327" s="53"/>
      <c r="AC1327" s="53"/>
      <c r="AD1327" s="53"/>
      <c r="AE1327" s="53"/>
      <c r="AF1327" s="53"/>
      <c r="AG1327" s="53"/>
      <c r="AH1327" s="53"/>
      <c r="AI1327" s="53"/>
      <c r="AJ1327" s="53"/>
    </row>
    <row r="1328" spans="4:36" x14ac:dyDescent="0.25">
      <c r="D1328" s="56" t="s">
        <v>327</v>
      </c>
      <c r="E1328" s="52"/>
      <c r="F1328" s="52"/>
      <c r="G1328" s="52"/>
      <c r="H1328" s="52"/>
      <c r="I1328" s="52"/>
      <c r="J1328" s="52"/>
      <c r="K1328" s="52"/>
      <c r="L1328" s="52"/>
      <c r="M1328" s="52"/>
      <c r="N1328" s="52"/>
      <c r="O1328" s="52"/>
      <c r="P1328" s="52"/>
      <c r="Q1328" s="52"/>
      <c r="R1328" s="52"/>
      <c r="S1328" s="52"/>
      <c r="T1328" s="52"/>
      <c r="U1328" s="52"/>
      <c r="V1328" s="52"/>
      <c r="X1328" s="57" t="s">
        <v>263</v>
      </c>
      <c r="Y1328" s="53"/>
      <c r="Z1328" s="53"/>
      <c r="AA1328" s="53"/>
      <c r="AB1328" s="53"/>
      <c r="AC1328" s="53"/>
      <c r="AD1328" s="53"/>
      <c r="AE1328" s="53"/>
      <c r="AF1328" s="53"/>
      <c r="AG1328" s="53"/>
      <c r="AH1328" s="53"/>
      <c r="AI1328" s="53"/>
      <c r="AJ1328" s="53"/>
    </row>
    <row r="1329" spans="4:36" x14ac:dyDescent="0.25">
      <c r="D1329" s="56" t="s">
        <v>543</v>
      </c>
      <c r="E1329" s="52"/>
      <c r="F1329" s="52"/>
      <c r="G1329" s="52"/>
      <c r="H1329" s="52"/>
      <c r="I1329" s="52"/>
      <c r="J1329" s="52"/>
      <c r="K1329" s="52"/>
      <c r="L1329" s="52"/>
      <c r="M1329" s="52"/>
      <c r="N1329" s="52"/>
      <c r="O1329" s="52"/>
      <c r="P1329" s="52"/>
      <c r="Q1329" s="52"/>
      <c r="R1329" s="52"/>
      <c r="S1329" s="52"/>
      <c r="T1329" s="52"/>
      <c r="U1329" s="52"/>
      <c r="V1329" s="52"/>
      <c r="X1329" s="57" t="s">
        <v>264</v>
      </c>
      <c r="Y1329" s="53"/>
      <c r="Z1329" s="53"/>
      <c r="AA1329" s="53"/>
      <c r="AB1329" s="53"/>
      <c r="AC1329" s="53"/>
      <c r="AD1329" s="53"/>
      <c r="AE1329" s="53"/>
      <c r="AF1329" s="53"/>
      <c r="AG1329" s="53"/>
      <c r="AH1329" s="53"/>
      <c r="AI1329" s="53"/>
      <c r="AJ1329" s="53"/>
    </row>
    <row r="1330" spans="4:36" x14ac:dyDescent="0.25">
      <c r="D1330" s="56" t="s">
        <v>544</v>
      </c>
      <c r="E1330" s="52"/>
      <c r="F1330" s="52"/>
      <c r="G1330" s="52"/>
      <c r="H1330" s="52"/>
      <c r="I1330" s="52"/>
      <c r="J1330" s="52"/>
      <c r="K1330" s="52"/>
      <c r="L1330" s="52"/>
      <c r="M1330" s="52"/>
      <c r="N1330" s="52"/>
      <c r="O1330" s="52"/>
      <c r="P1330" s="52"/>
      <c r="Q1330" s="52"/>
      <c r="R1330" s="52"/>
      <c r="S1330" s="52"/>
      <c r="T1330" s="52"/>
      <c r="U1330" s="52"/>
      <c r="V1330" s="52"/>
      <c r="X1330" s="57" t="s">
        <v>358</v>
      </c>
      <c r="Y1330" s="53"/>
      <c r="Z1330" s="53"/>
      <c r="AA1330" s="53"/>
      <c r="AB1330" s="53"/>
      <c r="AC1330" s="53"/>
      <c r="AD1330" s="53"/>
      <c r="AE1330" s="53"/>
      <c r="AF1330" s="53"/>
      <c r="AG1330" s="53"/>
      <c r="AH1330" s="53"/>
      <c r="AI1330" s="53"/>
      <c r="AJ1330" s="53"/>
    </row>
    <row r="1331" spans="4:36" x14ac:dyDescent="0.25">
      <c r="D1331" s="56" t="s">
        <v>545</v>
      </c>
      <c r="E1331" s="52"/>
      <c r="F1331" s="52"/>
      <c r="G1331" s="52"/>
      <c r="H1331" s="52"/>
      <c r="I1331" s="52"/>
      <c r="J1331" s="52"/>
      <c r="K1331" s="52"/>
      <c r="L1331" s="52"/>
      <c r="M1331" s="52"/>
      <c r="N1331" s="52"/>
      <c r="O1331" s="52"/>
      <c r="P1331" s="52"/>
      <c r="Q1331" s="52"/>
      <c r="R1331" s="52"/>
      <c r="S1331" s="52"/>
      <c r="T1331" s="52"/>
      <c r="U1331" s="52"/>
      <c r="V1331" s="52"/>
    </row>
    <row r="1332" spans="4:36" x14ac:dyDescent="0.25">
      <c r="D1332" s="56" t="s">
        <v>2383</v>
      </c>
      <c r="E1332" s="52"/>
      <c r="F1332" s="52"/>
      <c r="G1332" s="52"/>
      <c r="H1332" s="52"/>
      <c r="I1332" s="52"/>
      <c r="J1332" s="52"/>
      <c r="K1332" s="52"/>
      <c r="L1332" s="52"/>
      <c r="M1332" s="52"/>
      <c r="N1332" s="52"/>
      <c r="O1332" s="52"/>
      <c r="P1332" s="52"/>
      <c r="Q1332" s="52"/>
      <c r="R1332" s="52"/>
      <c r="S1332" s="52"/>
      <c r="T1332" s="52"/>
      <c r="U1332" s="52"/>
      <c r="V1332" s="52"/>
    </row>
    <row r="1334" spans="4:36" x14ac:dyDescent="0.25">
      <c r="D1334" s="47" t="s">
        <v>2387</v>
      </c>
    </row>
    <row r="1349" spans="4:4" s="285" customFormat="1" x14ac:dyDescent="0.25">
      <c r="D1349" s="51" t="s">
        <v>2605</v>
      </c>
    </row>
    <row r="1350" spans="4:4" s="285" customFormat="1" x14ac:dyDescent="0.25"/>
    <row r="1351" spans="4:4" s="285" customFormat="1" x14ac:dyDescent="0.25">
      <c r="D1351" s="285" t="s">
        <v>2387</v>
      </c>
    </row>
    <row r="1352" spans="4:4" s="285" customFormat="1" x14ac:dyDescent="0.25"/>
    <row r="1353" spans="4:4" s="285" customFormat="1" x14ac:dyDescent="0.25"/>
    <row r="1354" spans="4:4" s="285" customFormat="1" x14ac:dyDescent="0.25"/>
    <row r="1355" spans="4:4" s="285" customFormat="1" x14ac:dyDescent="0.25"/>
    <row r="1356" spans="4:4" s="285" customFormat="1" x14ac:dyDescent="0.25"/>
    <row r="1357" spans="4:4" s="285" customFormat="1" x14ac:dyDescent="0.25"/>
    <row r="1358" spans="4:4" s="285" customFormat="1" x14ac:dyDescent="0.25"/>
    <row r="1359" spans="4:4" s="285" customFormat="1" x14ac:dyDescent="0.25"/>
    <row r="1360" spans="4:4" s="285" customFormat="1" x14ac:dyDescent="0.25"/>
    <row r="1361" s="285" customFormat="1" x14ac:dyDescent="0.25"/>
    <row r="1362" s="285" customFormat="1" x14ac:dyDescent="0.25"/>
    <row r="1363" s="285" customFormat="1" x14ac:dyDescent="0.25"/>
    <row r="1364" s="285" customFormat="1" x14ac:dyDescent="0.25"/>
    <row r="1365" s="285" customFormat="1" x14ac:dyDescent="0.25"/>
    <row r="1366" s="285" customFormat="1" x14ac:dyDescent="0.25"/>
    <row r="1367" s="285" customFormat="1" x14ac:dyDescent="0.25"/>
    <row r="1368" s="285" customFormat="1" x14ac:dyDescent="0.25"/>
    <row r="1369" s="285" customFormat="1" x14ac:dyDescent="0.25"/>
    <row r="1370" s="285" customFormat="1" x14ac:dyDescent="0.25"/>
    <row r="1371" s="285" customFormat="1" x14ac:dyDescent="0.25"/>
    <row r="1372" s="285" customFormat="1" x14ac:dyDescent="0.25"/>
    <row r="1389" spans="2:4" x14ac:dyDescent="0.25">
      <c r="B1389" s="48">
        <v>0</v>
      </c>
      <c r="D1389" s="51" t="s">
        <v>2378</v>
      </c>
    </row>
    <row r="1390" spans="2:4" x14ac:dyDescent="0.25">
      <c r="D1390" s="59" t="s">
        <v>305</v>
      </c>
    </row>
    <row r="1391" spans="2:4" x14ac:dyDescent="0.25">
      <c r="D1391" s="55" t="s">
        <v>35</v>
      </c>
    </row>
    <row r="1462" spans="2:4" x14ac:dyDescent="0.25">
      <c r="B1462" s="48">
        <v>0</v>
      </c>
      <c r="D1462" s="51" t="s">
        <v>2226</v>
      </c>
    </row>
    <row r="1463" spans="2:4" x14ac:dyDescent="0.25">
      <c r="D146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23E5D-5748-47EA-8406-70687E1E723A}">
  <sheetPr codeName="Sheet38"/>
  <dimension ref="A2:J32"/>
  <sheetViews>
    <sheetView topLeftCell="A13" workbookViewId="0">
      <selection activeCell="A19" sqref="A19:J19"/>
    </sheetView>
  </sheetViews>
  <sheetFormatPr defaultColWidth="2.85546875" defaultRowHeight="15" x14ac:dyDescent="0.25"/>
  <cols>
    <col min="1" max="1" width="9.140625" style="241" bestFit="1" customWidth="1"/>
    <col min="2" max="2" width="39.85546875" style="241" bestFit="1" customWidth="1"/>
    <col min="3" max="3" width="12.140625" style="241" bestFit="1" customWidth="1"/>
    <col min="4" max="4" width="17" style="241" bestFit="1" customWidth="1"/>
    <col min="5" max="5" width="17.5703125" style="241" bestFit="1" customWidth="1"/>
    <col min="6" max="7" width="10.7109375" style="241" bestFit="1" customWidth="1"/>
    <col min="8" max="8" width="8.5703125" style="241" bestFit="1" customWidth="1"/>
    <col min="9" max="9" width="7.5703125" style="241" bestFit="1" customWidth="1"/>
    <col min="10" max="10" width="10.7109375" style="241" customWidth="1"/>
    <col min="11" max="16384" width="2.85546875" style="241"/>
  </cols>
  <sheetData>
    <row r="2" spans="1:10" ht="18.75" x14ac:dyDescent="0.25">
      <c r="A2" s="447" t="s">
        <v>896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2314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243" t="s">
        <v>374</v>
      </c>
      <c r="B4" s="243" t="s">
        <v>32</v>
      </c>
      <c r="C4" s="243" t="s">
        <v>31</v>
      </c>
      <c r="D4" s="243" t="s">
        <v>331</v>
      </c>
      <c r="E4" s="243" t="s">
        <v>373</v>
      </c>
      <c r="F4" s="243" t="s">
        <v>519</v>
      </c>
      <c r="G4" s="243" t="s">
        <v>254</v>
      </c>
      <c r="H4" s="243" t="s">
        <v>30</v>
      </c>
      <c r="I4" s="243" t="s">
        <v>29</v>
      </c>
      <c r="J4" s="243" t="s">
        <v>28</v>
      </c>
    </row>
    <row r="5" spans="1:10" ht="45" x14ac:dyDescent="0.25">
      <c r="A5" s="248" t="s">
        <v>314</v>
      </c>
      <c r="B5" s="248" t="s">
        <v>313</v>
      </c>
      <c r="C5" s="248" t="s">
        <v>312</v>
      </c>
      <c r="D5" s="248" t="s">
        <v>330</v>
      </c>
      <c r="E5" s="248" t="s">
        <v>276</v>
      </c>
      <c r="F5" s="249">
        <v>44673.446527777996</v>
      </c>
      <c r="G5" s="249">
        <v>44957.708333333001</v>
      </c>
      <c r="H5" s="248" t="s">
        <v>311</v>
      </c>
      <c r="I5" s="248" t="s">
        <v>18</v>
      </c>
      <c r="J5" s="248" t="s">
        <v>17</v>
      </c>
    </row>
    <row r="6" spans="1:10" ht="45" x14ac:dyDescent="0.25">
      <c r="A6" s="250" t="s">
        <v>345</v>
      </c>
      <c r="B6" s="250" t="s">
        <v>344</v>
      </c>
      <c r="C6" s="250" t="s">
        <v>312</v>
      </c>
      <c r="D6" s="250" t="s">
        <v>330</v>
      </c>
      <c r="E6" s="250" t="s">
        <v>343</v>
      </c>
      <c r="F6" s="251">
        <v>44693.600694444001</v>
      </c>
      <c r="G6" s="251">
        <v>44957.708333333001</v>
      </c>
      <c r="H6" s="250" t="s">
        <v>311</v>
      </c>
      <c r="I6" s="250" t="s">
        <v>18</v>
      </c>
      <c r="J6" s="250" t="s">
        <v>38</v>
      </c>
    </row>
    <row r="7" spans="1:10" ht="45" x14ac:dyDescent="0.25">
      <c r="A7" s="252" t="s">
        <v>481</v>
      </c>
      <c r="B7" s="244" t="s">
        <v>482</v>
      </c>
      <c r="C7" s="244" t="s">
        <v>473</v>
      </c>
      <c r="D7" s="244" t="s">
        <v>330</v>
      </c>
      <c r="E7" s="244" t="s">
        <v>276</v>
      </c>
      <c r="F7" s="245">
        <v>44852.484027778002</v>
      </c>
      <c r="G7" s="245">
        <v>45280.442361111003</v>
      </c>
      <c r="H7" s="244" t="s">
        <v>23</v>
      </c>
      <c r="I7" s="244" t="s">
        <v>18</v>
      </c>
      <c r="J7" s="244" t="s">
        <v>260</v>
      </c>
    </row>
    <row r="8" spans="1:10" ht="45" x14ac:dyDescent="0.25">
      <c r="A8" s="253" t="s">
        <v>601</v>
      </c>
      <c r="B8" s="246" t="s">
        <v>599</v>
      </c>
      <c r="C8" s="246" t="s">
        <v>360</v>
      </c>
      <c r="D8" s="246" t="s">
        <v>330</v>
      </c>
      <c r="E8" s="246" t="s">
        <v>276</v>
      </c>
      <c r="F8" s="247">
        <v>44873.412499999999</v>
      </c>
      <c r="G8" s="247">
        <v>45302.370833333</v>
      </c>
      <c r="H8" s="246" t="s">
        <v>23</v>
      </c>
      <c r="I8" s="246" t="s">
        <v>18</v>
      </c>
      <c r="J8" s="246" t="s">
        <v>260</v>
      </c>
    </row>
    <row r="9" spans="1:10" ht="45" x14ac:dyDescent="0.25">
      <c r="A9" s="252" t="s">
        <v>921</v>
      </c>
      <c r="B9" s="244" t="s">
        <v>924</v>
      </c>
      <c r="C9" s="244" t="s">
        <v>459</v>
      </c>
      <c r="D9" s="244" t="s">
        <v>330</v>
      </c>
      <c r="E9" s="244" t="s">
        <v>276</v>
      </c>
      <c r="F9" s="245">
        <v>44903.420833333003</v>
      </c>
      <c r="G9" s="245">
        <v>45336.661805556003</v>
      </c>
      <c r="H9" s="244" t="s">
        <v>23</v>
      </c>
      <c r="I9" s="244" t="s">
        <v>18</v>
      </c>
      <c r="J9" s="244" t="s">
        <v>260</v>
      </c>
    </row>
    <row r="10" spans="1:10" ht="45" x14ac:dyDescent="0.25">
      <c r="A10" s="256" t="s">
        <v>1356</v>
      </c>
      <c r="B10" s="256" t="s">
        <v>1357</v>
      </c>
      <c r="C10" s="256" t="s">
        <v>850</v>
      </c>
      <c r="D10" s="256" t="s">
        <v>330</v>
      </c>
      <c r="E10" s="256" t="s">
        <v>276</v>
      </c>
      <c r="F10" s="263">
        <v>44923.409722222001</v>
      </c>
      <c r="G10" s="263">
        <v>45356.368055555999</v>
      </c>
      <c r="H10" s="256" t="s">
        <v>23</v>
      </c>
      <c r="I10" s="256" t="s">
        <v>18</v>
      </c>
      <c r="J10" s="256" t="s">
        <v>260</v>
      </c>
    </row>
    <row r="11" spans="1:10" ht="45" x14ac:dyDescent="0.25">
      <c r="A11" s="257" t="s">
        <v>1476</v>
      </c>
      <c r="B11" s="257" t="s">
        <v>1477</v>
      </c>
      <c r="C11" s="257" t="s">
        <v>356</v>
      </c>
      <c r="D11" s="257" t="s">
        <v>330</v>
      </c>
      <c r="E11" s="257" t="s">
        <v>276</v>
      </c>
      <c r="F11" s="264">
        <v>44924.380555556003</v>
      </c>
      <c r="G11" s="264">
        <v>45357.338888888997</v>
      </c>
      <c r="H11" s="257" t="s">
        <v>23</v>
      </c>
      <c r="I11" s="257" t="s">
        <v>18</v>
      </c>
      <c r="J11" s="257" t="s">
        <v>260</v>
      </c>
    </row>
    <row r="12" spans="1:10" ht="45" x14ac:dyDescent="0.25">
      <c r="A12" s="256" t="s">
        <v>1495</v>
      </c>
      <c r="B12" s="256" t="s">
        <v>1496</v>
      </c>
      <c r="C12" s="256" t="s">
        <v>448</v>
      </c>
      <c r="D12" s="256" t="s">
        <v>330</v>
      </c>
      <c r="E12" s="256" t="s">
        <v>276</v>
      </c>
      <c r="F12" s="263">
        <v>44924.407638889003</v>
      </c>
      <c r="G12" s="263">
        <v>45357.365972222004</v>
      </c>
      <c r="H12" s="256" t="s">
        <v>23</v>
      </c>
      <c r="I12" s="256" t="s">
        <v>18</v>
      </c>
      <c r="J12" s="256" t="s">
        <v>260</v>
      </c>
    </row>
    <row r="13" spans="1:10" ht="45" x14ac:dyDescent="0.25">
      <c r="A13" s="246" t="s">
        <v>1582</v>
      </c>
      <c r="B13" s="244" t="s">
        <v>1584</v>
      </c>
      <c r="C13" s="244" t="s">
        <v>697</v>
      </c>
      <c r="D13" s="244" t="s">
        <v>330</v>
      </c>
      <c r="E13" s="244" t="s">
        <v>276</v>
      </c>
      <c r="F13" s="245">
        <v>44925.456250000003</v>
      </c>
      <c r="G13" s="245">
        <v>45358.414583332997</v>
      </c>
      <c r="H13" s="244" t="s">
        <v>23</v>
      </c>
      <c r="I13" s="244" t="s">
        <v>18</v>
      </c>
      <c r="J13" s="244" t="s">
        <v>260</v>
      </c>
    </row>
    <row r="14" spans="1:10" ht="45" x14ac:dyDescent="0.25">
      <c r="A14" s="256" t="s">
        <v>1616</v>
      </c>
      <c r="B14" s="256" t="s">
        <v>1615</v>
      </c>
      <c r="C14" s="256" t="s">
        <v>920</v>
      </c>
      <c r="D14" s="256" t="s">
        <v>330</v>
      </c>
      <c r="E14" s="256" t="s">
        <v>276</v>
      </c>
      <c r="F14" s="263">
        <v>44929.397222222004</v>
      </c>
      <c r="G14" s="263">
        <v>45362.355555556001</v>
      </c>
      <c r="H14" s="256" t="s">
        <v>23</v>
      </c>
      <c r="I14" s="256" t="s">
        <v>18</v>
      </c>
      <c r="J14" s="256" t="s">
        <v>260</v>
      </c>
    </row>
    <row r="15" spans="1:10" ht="45" x14ac:dyDescent="0.25">
      <c r="A15" s="257" t="s">
        <v>1665</v>
      </c>
      <c r="B15" s="257" t="s">
        <v>1668</v>
      </c>
      <c r="C15" s="257" t="s">
        <v>356</v>
      </c>
      <c r="D15" s="257" t="s">
        <v>330</v>
      </c>
      <c r="E15" s="257" t="s">
        <v>276</v>
      </c>
      <c r="F15" s="264">
        <v>44930.330555556</v>
      </c>
      <c r="G15" s="264">
        <v>45365.625</v>
      </c>
      <c r="H15" s="257" t="s">
        <v>23</v>
      </c>
      <c r="I15" s="257" t="s">
        <v>18</v>
      </c>
      <c r="J15" s="257" t="s">
        <v>260</v>
      </c>
    </row>
    <row r="16" spans="1:10" ht="45" x14ac:dyDescent="0.25">
      <c r="A16" s="256" t="s">
        <v>1666</v>
      </c>
      <c r="B16" s="256" t="s">
        <v>1667</v>
      </c>
      <c r="C16" s="256" t="s">
        <v>356</v>
      </c>
      <c r="D16" s="256" t="s">
        <v>330</v>
      </c>
      <c r="E16" s="256" t="s">
        <v>276</v>
      </c>
      <c r="F16" s="263">
        <v>44930.331250000003</v>
      </c>
      <c r="G16" s="263">
        <v>45365.625</v>
      </c>
      <c r="H16" s="256" t="s">
        <v>23</v>
      </c>
      <c r="I16" s="256" t="s">
        <v>18</v>
      </c>
      <c r="J16" s="256" t="s">
        <v>260</v>
      </c>
    </row>
    <row r="17" spans="1:10" ht="45" x14ac:dyDescent="0.25">
      <c r="A17" s="252" t="s">
        <v>1735</v>
      </c>
      <c r="B17" s="244" t="s">
        <v>1727</v>
      </c>
      <c r="C17" s="244" t="s">
        <v>697</v>
      </c>
      <c r="D17" s="244" t="s">
        <v>330</v>
      </c>
      <c r="E17" s="244" t="s">
        <v>276</v>
      </c>
      <c r="F17" s="245">
        <v>44930.588194443997</v>
      </c>
      <c r="G17" s="245">
        <v>45366.546527778002</v>
      </c>
      <c r="H17" s="244" t="s">
        <v>23</v>
      </c>
      <c r="I17" s="244" t="s">
        <v>18</v>
      </c>
      <c r="J17" s="244" t="s">
        <v>260</v>
      </c>
    </row>
    <row r="18" spans="1:10" ht="45" x14ac:dyDescent="0.25">
      <c r="A18" s="250" t="s">
        <v>1835</v>
      </c>
      <c r="B18" s="250" t="s">
        <v>1836</v>
      </c>
      <c r="C18" s="250" t="s">
        <v>356</v>
      </c>
      <c r="D18" s="250" t="s">
        <v>330</v>
      </c>
      <c r="E18" s="250" t="s">
        <v>276</v>
      </c>
      <c r="F18" s="251">
        <v>44932.395833333001</v>
      </c>
      <c r="G18" s="251">
        <v>45370.354166666999</v>
      </c>
      <c r="H18" s="250" t="s">
        <v>23</v>
      </c>
      <c r="I18" s="250" t="s">
        <v>18</v>
      </c>
      <c r="J18" s="250" t="s">
        <v>255</v>
      </c>
    </row>
    <row r="19" spans="1:10" ht="45" x14ac:dyDescent="0.25">
      <c r="A19" s="257" t="s">
        <v>1838</v>
      </c>
      <c r="B19" s="257" t="s">
        <v>1839</v>
      </c>
      <c r="C19" s="257" t="s">
        <v>356</v>
      </c>
      <c r="D19" s="257" t="s">
        <v>330</v>
      </c>
      <c r="E19" s="257" t="s">
        <v>276</v>
      </c>
      <c r="F19" s="264">
        <v>44932.402083333</v>
      </c>
      <c r="G19" s="264">
        <v>45370.360416666997</v>
      </c>
      <c r="H19" s="257" t="s">
        <v>23</v>
      </c>
      <c r="I19" s="257" t="s">
        <v>18</v>
      </c>
      <c r="J19" s="257" t="s">
        <v>260</v>
      </c>
    </row>
    <row r="20" spans="1:10" ht="45" x14ac:dyDescent="0.25">
      <c r="A20" s="246" t="s">
        <v>1890</v>
      </c>
      <c r="B20" s="246" t="s">
        <v>1891</v>
      </c>
      <c r="C20" s="246" t="s">
        <v>356</v>
      </c>
      <c r="D20" s="246" t="s">
        <v>330</v>
      </c>
      <c r="E20" s="246" t="s">
        <v>276</v>
      </c>
      <c r="F20" s="247">
        <v>44932.644444443999</v>
      </c>
      <c r="G20" s="247">
        <v>45370.602777777996</v>
      </c>
      <c r="H20" s="246" t="s">
        <v>23</v>
      </c>
      <c r="I20" s="246" t="s">
        <v>18</v>
      </c>
      <c r="J20" s="246" t="s">
        <v>260</v>
      </c>
    </row>
    <row r="21" spans="1:10" ht="45" x14ac:dyDescent="0.25">
      <c r="A21" s="244" t="s">
        <v>1895</v>
      </c>
      <c r="B21" s="244" t="s">
        <v>1896</v>
      </c>
      <c r="C21" s="244" t="s">
        <v>1669</v>
      </c>
      <c r="D21" s="244" t="s">
        <v>330</v>
      </c>
      <c r="E21" s="244" t="s">
        <v>276</v>
      </c>
      <c r="F21" s="245">
        <v>44932.684722222002</v>
      </c>
      <c r="G21" s="245">
        <v>45370.643055556</v>
      </c>
      <c r="H21" s="244" t="s">
        <v>23</v>
      </c>
      <c r="I21" s="244" t="s">
        <v>18</v>
      </c>
      <c r="J21" s="244" t="s">
        <v>260</v>
      </c>
    </row>
    <row r="22" spans="1:10" ht="45" x14ac:dyDescent="0.25">
      <c r="A22" s="246" t="s">
        <v>1957</v>
      </c>
      <c r="B22" s="246" t="s">
        <v>1958</v>
      </c>
      <c r="C22" s="246" t="s">
        <v>361</v>
      </c>
      <c r="D22" s="246" t="s">
        <v>330</v>
      </c>
      <c r="E22" s="246" t="s">
        <v>276</v>
      </c>
      <c r="F22" s="247">
        <v>44935.460416667003</v>
      </c>
      <c r="G22" s="247">
        <v>45371.418749999997</v>
      </c>
      <c r="H22" s="246" t="s">
        <v>23</v>
      </c>
      <c r="I22" s="246" t="s">
        <v>18</v>
      </c>
      <c r="J22" s="246" t="s">
        <v>260</v>
      </c>
    </row>
    <row r="23" spans="1:10" ht="45" x14ac:dyDescent="0.25">
      <c r="A23" s="244" t="s">
        <v>1963</v>
      </c>
      <c r="B23" s="244" t="s">
        <v>1964</v>
      </c>
      <c r="C23" s="244" t="s">
        <v>361</v>
      </c>
      <c r="D23" s="244" t="s">
        <v>330</v>
      </c>
      <c r="E23" s="244" t="s">
        <v>276</v>
      </c>
      <c r="F23" s="245">
        <v>44935.470833332998</v>
      </c>
      <c r="G23" s="245">
        <v>45371.429166667003</v>
      </c>
      <c r="H23" s="244" t="s">
        <v>23</v>
      </c>
      <c r="I23" s="244" t="s">
        <v>18</v>
      </c>
      <c r="J23" s="244" t="s">
        <v>260</v>
      </c>
    </row>
    <row r="24" spans="1:10" ht="45" x14ac:dyDescent="0.25">
      <c r="A24" s="246" t="s">
        <v>1977</v>
      </c>
      <c r="B24" s="246" t="s">
        <v>1978</v>
      </c>
      <c r="C24" s="246" t="s">
        <v>361</v>
      </c>
      <c r="D24" s="246" t="s">
        <v>330</v>
      </c>
      <c r="E24" s="246" t="s">
        <v>276</v>
      </c>
      <c r="F24" s="247">
        <v>44935.633333332997</v>
      </c>
      <c r="G24" s="247">
        <v>45371.591666667002</v>
      </c>
      <c r="H24" s="246" t="s">
        <v>23</v>
      </c>
      <c r="I24" s="246" t="s">
        <v>18</v>
      </c>
      <c r="J24" s="246" t="s">
        <v>260</v>
      </c>
    </row>
    <row r="25" spans="1:10" ht="45" x14ac:dyDescent="0.25">
      <c r="A25" s="254" t="s">
        <v>2233</v>
      </c>
      <c r="B25" s="254" t="s">
        <v>2234</v>
      </c>
      <c r="C25" s="254" t="s">
        <v>1022</v>
      </c>
      <c r="D25" s="254" t="s">
        <v>330</v>
      </c>
      <c r="E25" s="254" t="s">
        <v>276</v>
      </c>
      <c r="F25" s="255">
        <v>44936.483333333003</v>
      </c>
      <c r="G25" s="255">
        <v>45372.441666667</v>
      </c>
      <c r="H25" s="254" t="s">
        <v>23</v>
      </c>
      <c r="I25" s="254" t="s">
        <v>18</v>
      </c>
      <c r="J25" s="254" t="s">
        <v>255</v>
      </c>
    </row>
    <row r="26" spans="1:10" ht="45" x14ac:dyDescent="0.25">
      <c r="A26" s="246" t="s">
        <v>2236</v>
      </c>
      <c r="B26" s="246" t="s">
        <v>2237</v>
      </c>
      <c r="C26" s="246" t="s">
        <v>356</v>
      </c>
      <c r="D26" s="246" t="s">
        <v>330</v>
      </c>
      <c r="E26" s="246" t="s">
        <v>276</v>
      </c>
      <c r="F26" s="247">
        <v>44936.488888888998</v>
      </c>
      <c r="G26" s="247">
        <v>45372.447222221999</v>
      </c>
      <c r="H26" s="246" t="s">
        <v>23</v>
      </c>
      <c r="I26" s="246" t="s">
        <v>18</v>
      </c>
      <c r="J26" s="246" t="s">
        <v>260</v>
      </c>
    </row>
    <row r="27" spans="1:10" ht="45" x14ac:dyDescent="0.25">
      <c r="A27" s="244" t="s">
        <v>2195</v>
      </c>
      <c r="B27" s="244" t="s">
        <v>2249</v>
      </c>
      <c r="C27" s="244" t="s">
        <v>361</v>
      </c>
      <c r="D27" s="244" t="s">
        <v>330</v>
      </c>
      <c r="E27" s="244" t="s">
        <v>276</v>
      </c>
      <c r="F27" s="245">
        <v>44936.545833333003</v>
      </c>
      <c r="G27" s="245">
        <v>45372.545833333003</v>
      </c>
      <c r="H27" s="244" t="s">
        <v>23</v>
      </c>
      <c r="I27" s="244" t="s">
        <v>18</v>
      </c>
      <c r="J27" s="244" t="s">
        <v>260</v>
      </c>
    </row>
    <row r="28" spans="1:10" ht="45" x14ac:dyDescent="0.25">
      <c r="A28" s="250" t="s">
        <v>2293</v>
      </c>
      <c r="B28" s="250" t="s">
        <v>2290</v>
      </c>
      <c r="C28" s="250" t="s">
        <v>595</v>
      </c>
      <c r="D28" s="250" t="s">
        <v>330</v>
      </c>
      <c r="E28" s="250" t="s">
        <v>276</v>
      </c>
      <c r="F28" s="251">
        <v>44938.480555556001</v>
      </c>
      <c r="G28" s="251">
        <v>45377.438888889003</v>
      </c>
      <c r="H28" s="250" t="s">
        <v>23</v>
      </c>
      <c r="I28" s="250" t="s">
        <v>18</v>
      </c>
      <c r="J28" s="250" t="s">
        <v>255</v>
      </c>
    </row>
    <row r="30" spans="1:10" x14ac:dyDescent="0.25">
      <c r="A30" s="256" t="s">
        <v>2328</v>
      </c>
      <c r="B30" s="256" t="s">
        <v>2330</v>
      </c>
      <c r="C30" s="256"/>
      <c r="D30" s="256"/>
      <c r="E30" s="256"/>
      <c r="F30" s="263"/>
      <c r="G30" s="263"/>
      <c r="H30" s="256"/>
      <c r="I30" s="256"/>
      <c r="J30" s="256" t="s">
        <v>346</v>
      </c>
    </row>
    <row r="31" spans="1:10" ht="30" x14ac:dyDescent="0.25">
      <c r="A31" s="261" t="s">
        <v>2364</v>
      </c>
      <c r="B31" s="261" t="s">
        <v>2369</v>
      </c>
      <c r="C31" s="261"/>
      <c r="D31" s="261"/>
      <c r="E31" s="261"/>
      <c r="F31" s="262"/>
      <c r="G31" s="262"/>
      <c r="H31" s="261"/>
      <c r="I31" s="261"/>
      <c r="J31" s="261" t="s">
        <v>346</v>
      </c>
    </row>
    <row r="32" spans="1:10" x14ac:dyDescent="0.25">
      <c r="A32" s="258" t="s">
        <v>2376</v>
      </c>
      <c r="B32" s="258" t="s">
        <v>2377</v>
      </c>
      <c r="C32" s="258"/>
      <c r="D32" s="258"/>
      <c r="E32" s="258"/>
      <c r="F32" s="259"/>
      <c r="G32" s="259"/>
      <c r="H32" s="258"/>
      <c r="I32" s="258"/>
      <c r="J32" s="258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B6E49-B7E7-4713-B80B-FBAC6B18C306}">
  <sheetPr codeName="Sheet39"/>
  <dimension ref="B2:BU834"/>
  <sheetViews>
    <sheetView topLeftCell="A792" workbookViewId="0">
      <selection activeCell="C834" sqref="C834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2269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2270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2271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2272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2399</v>
      </c>
    </row>
    <row r="56" spans="2:4" x14ac:dyDescent="0.25">
      <c r="D56" s="59" t="s">
        <v>302</v>
      </c>
    </row>
    <row r="58" spans="2:4" x14ac:dyDescent="0.25">
      <c r="D58" s="47" t="s">
        <v>36</v>
      </c>
    </row>
    <row r="59" spans="2:4" x14ac:dyDescent="0.25">
      <c r="D59" s="54" t="s">
        <v>2400</v>
      </c>
    </row>
    <row r="61" spans="2:4" x14ac:dyDescent="0.25">
      <c r="D61" s="47" t="s">
        <v>2395</v>
      </c>
    </row>
    <row r="103" spans="4:4" x14ac:dyDescent="0.25">
      <c r="D103" s="47" t="s">
        <v>2396</v>
      </c>
    </row>
    <row r="145" spans="4:4" x14ac:dyDescent="0.25">
      <c r="D145" s="47" t="s">
        <v>2435</v>
      </c>
    </row>
    <row r="160" spans="4:4" x14ac:dyDescent="0.25">
      <c r="D160" s="51" t="s">
        <v>2615</v>
      </c>
    </row>
    <row r="161" spans="4:4" s="285" customFormat="1" x14ac:dyDescent="0.25"/>
    <row r="162" spans="4:4" s="285" customFormat="1" x14ac:dyDescent="0.25">
      <c r="D162" s="285" t="s">
        <v>2435</v>
      </c>
    </row>
    <row r="163" spans="4:4" s="285" customFormat="1" x14ac:dyDescent="0.25"/>
    <row r="164" spans="4:4" s="285" customFormat="1" x14ac:dyDescent="0.25"/>
    <row r="165" spans="4:4" s="285" customFormat="1" x14ac:dyDescent="0.25"/>
    <row r="189" spans="2:4" x14ac:dyDescent="0.25">
      <c r="B189" s="50">
        <v>0</v>
      </c>
      <c r="D189" s="51" t="s">
        <v>1837</v>
      </c>
    </row>
    <row r="190" spans="2:4" x14ac:dyDescent="0.25">
      <c r="D190" s="59" t="s">
        <v>304</v>
      </c>
    </row>
    <row r="192" spans="2:4" x14ac:dyDescent="0.25">
      <c r="D192" s="47" t="s">
        <v>36</v>
      </c>
    </row>
    <row r="193" spans="4:4" x14ac:dyDescent="0.25">
      <c r="D193" s="54" t="s">
        <v>1852</v>
      </c>
    </row>
    <row r="195" spans="4:4" x14ac:dyDescent="0.25">
      <c r="D195" s="47" t="s">
        <v>1825</v>
      </c>
    </row>
    <row r="218" spans="4:17" x14ac:dyDescent="0.25">
      <c r="D218" s="47" t="s">
        <v>1853</v>
      </c>
      <c r="L218" s="47" t="s">
        <v>851</v>
      </c>
      <c r="Q218" s="47" t="s">
        <v>1854</v>
      </c>
    </row>
    <row r="219" spans="4:17" x14ac:dyDescent="0.25">
      <c r="D219" s="51" t="s">
        <v>1855</v>
      </c>
      <c r="L219" s="51" t="s">
        <v>1856</v>
      </c>
      <c r="Q219" s="51" t="s">
        <v>1857</v>
      </c>
    </row>
    <row r="249" spans="4:29" x14ac:dyDescent="0.25">
      <c r="D249" s="47" t="s">
        <v>309</v>
      </c>
      <c r="M249" s="47" t="s">
        <v>495</v>
      </c>
      <c r="V249" s="47" t="s">
        <v>496</v>
      </c>
      <c r="AC249" s="47" t="s">
        <v>316</v>
      </c>
    </row>
    <row r="250" spans="4:29" x14ac:dyDescent="0.25">
      <c r="D250" s="51" t="s">
        <v>853</v>
      </c>
      <c r="M250" s="51" t="s">
        <v>1889</v>
      </c>
      <c r="V250" s="51" t="s">
        <v>1856</v>
      </c>
      <c r="AC250" s="51" t="s">
        <v>1857</v>
      </c>
    </row>
    <row r="252" spans="4:29" x14ac:dyDescent="0.25">
      <c r="D252" s="51" t="s">
        <v>2261</v>
      </c>
    </row>
    <row r="254" spans="4:29" x14ac:dyDescent="0.25">
      <c r="D254" s="47" t="s">
        <v>2333</v>
      </c>
    </row>
    <row r="293" spans="4:28" x14ac:dyDescent="0.25">
      <c r="D293" s="56" t="s">
        <v>354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</row>
    <row r="294" spans="4:28" x14ac:dyDescent="0.25">
      <c r="D294" s="56" t="s">
        <v>2362</v>
      </c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</row>
    <row r="295" spans="4:28" x14ac:dyDescent="0.25">
      <c r="D295" s="56" t="s">
        <v>445</v>
      </c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</row>
    <row r="296" spans="4:28" x14ac:dyDescent="0.25">
      <c r="D296" s="56" t="s">
        <v>461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</row>
    <row r="297" spans="4:28" x14ac:dyDescent="0.25">
      <c r="D297" s="56" t="s">
        <v>628</v>
      </c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</row>
    <row r="298" spans="4:28" x14ac:dyDescent="0.25">
      <c r="D298" s="56" t="s">
        <v>353</v>
      </c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</row>
    <row r="299" spans="4:28" x14ac:dyDescent="0.25">
      <c r="D299" s="56" t="s">
        <v>452</v>
      </c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</row>
    <row r="300" spans="4:28" x14ac:dyDescent="0.25">
      <c r="D300" s="56" t="s">
        <v>334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</row>
    <row r="301" spans="4:28" x14ac:dyDescent="0.25">
      <c r="D301" s="56" t="s">
        <v>524</v>
      </c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</row>
    <row r="302" spans="4:28" x14ac:dyDescent="0.25">
      <c r="D302" s="56" t="s">
        <v>257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</row>
    <row r="303" spans="4:28" x14ac:dyDescent="0.25">
      <c r="D303" s="56" t="s">
        <v>329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</row>
    <row r="304" spans="4:28" x14ac:dyDescent="0.25">
      <c r="D304" s="56" t="s">
        <v>279</v>
      </c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</row>
    <row r="305" spans="4:28" x14ac:dyDescent="0.25">
      <c r="D305" s="56" t="s">
        <v>332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</row>
    <row r="306" spans="4:28" x14ac:dyDescent="0.25">
      <c r="D306" s="56" t="s">
        <v>333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</row>
    <row r="307" spans="4:28" x14ac:dyDescent="0.25">
      <c r="D307" s="56" t="s">
        <v>476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</row>
    <row r="308" spans="4:28" x14ac:dyDescent="0.25">
      <c r="D308" s="56" t="s">
        <v>477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  <c r="AA308" s="52"/>
      <c r="AB308" s="52"/>
    </row>
    <row r="309" spans="4:28" x14ac:dyDescent="0.25">
      <c r="D309" s="56" t="s">
        <v>2432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</row>
    <row r="311" spans="4:28" x14ac:dyDescent="0.25">
      <c r="D311" s="51" t="s">
        <v>2269</v>
      </c>
    </row>
    <row r="322" spans="4:73" x14ac:dyDescent="0.25">
      <c r="D322" s="47" t="s">
        <v>495</v>
      </c>
      <c r="M322" s="47" t="s">
        <v>496</v>
      </c>
      <c r="S322" s="47" t="s">
        <v>316</v>
      </c>
    </row>
    <row r="323" spans="4:73" x14ac:dyDescent="0.25">
      <c r="D323" s="51" t="s">
        <v>1855</v>
      </c>
      <c r="M323" s="51" t="s">
        <v>1856</v>
      </c>
      <c r="S323" s="51" t="s">
        <v>1857</v>
      </c>
    </row>
    <row r="325" spans="4:73" x14ac:dyDescent="0.25">
      <c r="D325" s="57" t="s">
        <v>357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  <c r="AR325" s="53"/>
      <c r="AS325" s="53"/>
      <c r="AT325" s="53"/>
      <c r="AU325" s="53"/>
      <c r="AV325" s="53"/>
      <c r="AW325" s="53"/>
      <c r="AX325" s="53"/>
      <c r="AY325" s="53"/>
      <c r="AZ325" s="53"/>
      <c r="BA325" s="53"/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3"/>
      <c r="BR325" s="53"/>
      <c r="BS325" s="53"/>
      <c r="BT325" s="53"/>
      <c r="BU325" s="53"/>
    </row>
    <row r="326" spans="4:73" x14ac:dyDescent="0.25">
      <c r="D326" s="57" t="s">
        <v>322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  <c r="AR326" s="53"/>
      <c r="AS326" s="53"/>
      <c r="AT326" s="53"/>
      <c r="AU326" s="53"/>
      <c r="AV326" s="53"/>
      <c r="AW326" s="53"/>
      <c r="AX326" s="53"/>
      <c r="AY326" s="53"/>
      <c r="AZ326" s="53"/>
      <c r="BA326" s="53"/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53"/>
      <c r="BR326" s="53"/>
      <c r="BS326" s="53"/>
      <c r="BT326" s="53"/>
      <c r="BU326" s="53"/>
    </row>
    <row r="327" spans="4:73" x14ac:dyDescent="0.25">
      <c r="D327" s="57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  <c r="AR327" s="53"/>
      <c r="AS327" s="53"/>
      <c r="AT327" s="53"/>
      <c r="AU327" s="53"/>
      <c r="AV327" s="53"/>
      <c r="AW327" s="53"/>
      <c r="AX327" s="53"/>
      <c r="AY327" s="53"/>
      <c r="AZ327" s="53"/>
      <c r="BA327" s="53"/>
      <c r="BB327" s="53"/>
      <c r="BC327" s="53"/>
      <c r="BD327" s="53"/>
      <c r="BE327" s="53"/>
      <c r="BF327" s="53"/>
      <c r="BG327" s="53"/>
      <c r="BH327" s="53"/>
      <c r="BI327" s="53"/>
      <c r="BJ327" s="53"/>
      <c r="BK327" s="53"/>
      <c r="BL327" s="53"/>
      <c r="BM327" s="53"/>
      <c r="BN327" s="53"/>
      <c r="BO327" s="53"/>
      <c r="BP327" s="53"/>
      <c r="BQ327" s="53"/>
      <c r="BR327" s="53"/>
      <c r="BS327" s="53"/>
      <c r="BT327" s="53"/>
      <c r="BU327" s="53"/>
    </row>
    <row r="328" spans="4:73" x14ac:dyDescent="0.25">
      <c r="D328" s="57" t="s">
        <v>2433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  <c r="AR328" s="53"/>
      <c r="AS328" s="53"/>
      <c r="AT328" s="53"/>
      <c r="AU328" s="53"/>
      <c r="AV328" s="53"/>
      <c r="AW328" s="53"/>
      <c r="AX328" s="53"/>
      <c r="AY328" s="53"/>
      <c r="AZ328" s="53"/>
      <c r="BA328" s="53"/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53"/>
      <c r="BM328" s="53"/>
      <c r="BN328" s="53"/>
      <c r="BO328" s="53"/>
      <c r="BP328" s="53"/>
      <c r="BQ328" s="53"/>
      <c r="BR328" s="53"/>
      <c r="BS328" s="53"/>
      <c r="BT328" s="53"/>
      <c r="BU328" s="53"/>
    </row>
    <row r="329" spans="4:73" x14ac:dyDescent="0.25">
      <c r="D329" s="57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3"/>
      <c r="BR329" s="53"/>
      <c r="BS329" s="53"/>
      <c r="BT329" s="53"/>
      <c r="BU329" s="53"/>
    </row>
    <row r="330" spans="4:73" x14ac:dyDescent="0.25">
      <c r="D330" s="57" t="s">
        <v>2434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  <c r="BP330" s="53"/>
      <c r="BQ330" s="53"/>
      <c r="BR330" s="53"/>
      <c r="BS330" s="53"/>
      <c r="BT330" s="53"/>
      <c r="BU330" s="53"/>
    </row>
    <row r="331" spans="4:73" x14ac:dyDescent="0.25">
      <c r="D331" s="57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  <c r="BD331" s="53"/>
      <c r="BE331" s="53"/>
      <c r="BF331" s="53"/>
      <c r="BG331" s="53"/>
      <c r="BH331" s="53"/>
      <c r="BI331" s="53"/>
      <c r="BJ331" s="53"/>
      <c r="BK331" s="53"/>
      <c r="BL331" s="53"/>
      <c r="BM331" s="53"/>
      <c r="BN331" s="53"/>
      <c r="BO331" s="53"/>
      <c r="BP331" s="53"/>
      <c r="BQ331" s="53"/>
      <c r="BR331" s="53"/>
      <c r="BS331" s="53"/>
      <c r="BT331" s="53"/>
      <c r="BU331" s="53"/>
    </row>
    <row r="332" spans="4:73" x14ac:dyDescent="0.25">
      <c r="D332" s="57" t="s">
        <v>263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  <c r="AR332" s="53"/>
      <c r="AS332" s="53"/>
      <c r="AT332" s="53"/>
      <c r="AU332" s="53"/>
      <c r="AV332" s="53"/>
      <c r="AW332" s="53"/>
      <c r="AX332" s="53"/>
      <c r="AY332" s="53"/>
      <c r="AZ332" s="53"/>
      <c r="BA332" s="53"/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53"/>
      <c r="BR332" s="53"/>
      <c r="BS332" s="53"/>
      <c r="BT332" s="53"/>
      <c r="BU332" s="53"/>
    </row>
    <row r="333" spans="4:73" x14ac:dyDescent="0.25">
      <c r="D333" s="57" t="s">
        <v>264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53"/>
      <c r="BR333" s="53"/>
      <c r="BS333" s="53"/>
      <c r="BT333" s="53"/>
      <c r="BU333" s="53"/>
    </row>
    <row r="334" spans="4:73" x14ac:dyDescent="0.25">
      <c r="D334" s="57" t="s">
        <v>358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  <c r="AR334" s="53"/>
      <c r="AS334" s="53"/>
      <c r="AT334" s="53"/>
      <c r="AU334" s="53"/>
      <c r="AV334" s="53"/>
      <c r="AW334" s="53"/>
      <c r="AX334" s="53"/>
      <c r="AY334" s="53"/>
      <c r="AZ334" s="53"/>
      <c r="BA334" s="53"/>
      <c r="BB334" s="53"/>
      <c r="BC334" s="53"/>
      <c r="BD334" s="53"/>
      <c r="BE334" s="53"/>
      <c r="BF334" s="53"/>
      <c r="BG334" s="53"/>
      <c r="BH334" s="53"/>
      <c r="BI334" s="53"/>
      <c r="BJ334" s="53"/>
      <c r="BK334" s="53"/>
      <c r="BL334" s="53"/>
      <c r="BM334" s="53"/>
      <c r="BN334" s="53"/>
      <c r="BO334" s="53"/>
      <c r="BP334" s="53"/>
      <c r="BQ334" s="53"/>
      <c r="BR334" s="53"/>
      <c r="BS334" s="53"/>
      <c r="BT334" s="53"/>
      <c r="BU334" s="53"/>
    </row>
    <row r="336" spans="4:73" x14ac:dyDescent="0.25">
      <c r="D336" s="47" t="s">
        <v>2333</v>
      </c>
    </row>
    <row r="369" spans="2:4" x14ac:dyDescent="0.25">
      <c r="B369" s="50">
        <v>0</v>
      </c>
      <c r="D369" s="51" t="s">
        <v>2378</v>
      </c>
    </row>
    <row r="370" spans="2:4" x14ac:dyDescent="0.25">
      <c r="D370" s="59" t="s">
        <v>304</v>
      </c>
    </row>
    <row r="372" spans="2:4" x14ac:dyDescent="0.25">
      <c r="D372" s="47" t="s">
        <v>1862</v>
      </c>
    </row>
    <row r="373" spans="2:4" x14ac:dyDescent="0.25">
      <c r="D373" s="54" t="s">
        <v>2405</v>
      </c>
    </row>
    <row r="375" spans="2:4" x14ac:dyDescent="0.25">
      <c r="D375" s="47" t="s">
        <v>2375</v>
      </c>
    </row>
    <row r="427" spans="4:38" x14ac:dyDescent="0.25">
      <c r="D427" s="51" t="s">
        <v>2269</v>
      </c>
    </row>
    <row r="429" spans="4:38" x14ac:dyDescent="0.25">
      <c r="D429" s="47" t="s">
        <v>309</v>
      </c>
    </row>
    <row r="430" spans="4:38" x14ac:dyDescent="0.25">
      <c r="D430" s="51" t="s">
        <v>2401</v>
      </c>
    </row>
    <row r="432" spans="4:38" x14ac:dyDescent="0.25">
      <c r="D432" s="56" t="s">
        <v>575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Z432" s="57" t="s">
        <v>357</v>
      </c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  <c r="AK432" s="53"/>
      <c r="AL432" s="53"/>
    </row>
    <row r="433" spans="4:38" x14ac:dyDescent="0.25">
      <c r="D433" s="56" t="s">
        <v>554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Z433" s="57" t="s">
        <v>322</v>
      </c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53"/>
      <c r="AL433" s="53"/>
    </row>
    <row r="434" spans="4:38" x14ac:dyDescent="0.25">
      <c r="D434" s="56" t="s">
        <v>555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Z434" s="57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  <c r="AK434" s="53"/>
      <c r="AL434" s="53"/>
    </row>
    <row r="435" spans="4:38" x14ac:dyDescent="0.25">
      <c r="D435" s="56" t="s">
        <v>542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Z435" s="57" t="s">
        <v>267</v>
      </c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  <c r="AK435" s="53"/>
      <c r="AL435" s="53"/>
    </row>
    <row r="436" spans="4:38" x14ac:dyDescent="0.25">
      <c r="D436" s="56" t="s">
        <v>375</v>
      </c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Z436" s="57" t="s">
        <v>282</v>
      </c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</row>
    <row r="437" spans="4:38" x14ac:dyDescent="0.25">
      <c r="D437" s="56" t="s">
        <v>556</v>
      </c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Z437" s="57" t="s">
        <v>2408</v>
      </c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</row>
    <row r="438" spans="4:38" x14ac:dyDescent="0.25">
      <c r="D438" s="56" t="s">
        <v>266</v>
      </c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Z438" s="57" t="s">
        <v>2407</v>
      </c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</row>
    <row r="439" spans="4:38" x14ac:dyDescent="0.25">
      <c r="D439" s="56" t="s">
        <v>277</v>
      </c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Z439" s="57" t="s">
        <v>2406</v>
      </c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</row>
    <row r="440" spans="4:38" x14ac:dyDescent="0.25">
      <c r="D440" s="56" t="s">
        <v>273</v>
      </c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Z440" s="57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</row>
    <row r="441" spans="4:38" x14ac:dyDescent="0.25">
      <c r="D441" s="56" t="s">
        <v>327</v>
      </c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Z441" s="57" t="s">
        <v>263</v>
      </c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</row>
    <row r="442" spans="4:38" x14ac:dyDescent="0.25">
      <c r="D442" s="56" t="s">
        <v>543</v>
      </c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Z442" s="57" t="s">
        <v>264</v>
      </c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</row>
    <row r="443" spans="4:38" x14ac:dyDescent="0.25">
      <c r="D443" s="56" t="s">
        <v>544</v>
      </c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Z443" s="57" t="s">
        <v>358</v>
      </c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</row>
    <row r="444" spans="4:38" x14ac:dyDescent="0.25">
      <c r="D444" s="56" t="s">
        <v>545</v>
      </c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</row>
    <row r="445" spans="4:38" x14ac:dyDescent="0.25">
      <c r="D445" s="56" t="s">
        <v>2402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</row>
    <row r="446" spans="4:38" x14ac:dyDescent="0.25">
      <c r="D446" s="56" t="s">
        <v>2403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</row>
    <row r="447" spans="4:38" x14ac:dyDescent="0.25">
      <c r="D447" s="56" t="s">
        <v>2404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</row>
    <row r="449" spans="4:4" x14ac:dyDescent="0.25">
      <c r="D449" s="47" t="s">
        <v>2409</v>
      </c>
    </row>
    <row r="464" spans="4:4" s="285" customFormat="1" x14ac:dyDescent="0.25">
      <c r="D464" s="51" t="s">
        <v>2615</v>
      </c>
    </row>
    <row r="465" spans="4:4" s="285" customFormat="1" x14ac:dyDescent="0.25"/>
    <row r="466" spans="4:4" s="285" customFormat="1" x14ac:dyDescent="0.25">
      <c r="D466" s="285" t="s">
        <v>2409</v>
      </c>
    </row>
    <row r="467" spans="4:4" s="285" customFormat="1" x14ac:dyDescent="0.25"/>
    <row r="468" spans="4:4" s="285" customFormat="1" x14ac:dyDescent="0.25"/>
    <row r="469" spans="4:4" s="285" customFormat="1" x14ac:dyDescent="0.25"/>
    <row r="470" spans="4:4" s="285" customFormat="1" x14ac:dyDescent="0.25"/>
    <row r="471" spans="4:4" s="285" customFormat="1" x14ac:dyDescent="0.25"/>
    <row r="472" spans="4:4" s="285" customFormat="1" x14ac:dyDescent="0.25"/>
    <row r="473" spans="4:4" s="285" customFormat="1" x14ac:dyDescent="0.25"/>
    <row r="474" spans="4:4" s="285" customFormat="1" x14ac:dyDescent="0.25"/>
    <row r="475" spans="4:4" s="285" customFormat="1" x14ac:dyDescent="0.25"/>
    <row r="476" spans="4:4" s="285" customFormat="1" x14ac:dyDescent="0.25"/>
    <row r="477" spans="4:4" s="285" customFormat="1" x14ac:dyDescent="0.25"/>
    <row r="478" spans="4:4" s="285" customFormat="1" x14ac:dyDescent="0.25"/>
    <row r="479" spans="4:4" s="285" customFormat="1" x14ac:dyDescent="0.25"/>
    <row r="480" spans="4:4" s="285" customFormat="1" x14ac:dyDescent="0.25"/>
    <row r="481" s="285" customFormat="1" x14ac:dyDescent="0.25"/>
    <row r="482" s="285" customFormat="1" x14ac:dyDescent="0.25"/>
    <row r="483" s="285" customFormat="1" x14ac:dyDescent="0.25"/>
    <row r="484" s="285" customFormat="1" x14ac:dyDescent="0.25"/>
    <row r="485" s="285" customFormat="1" x14ac:dyDescent="0.25"/>
    <row r="486" s="285" customFormat="1" x14ac:dyDescent="0.25"/>
    <row r="487" s="285" customFormat="1" x14ac:dyDescent="0.25"/>
    <row r="488" s="285" customFormat="1" x14ac:dyDescent="0.25"/>
    <row r="489" s="285" customFormat="1" x14ac:dyDescent="0.25"/>
    <row r="490" s="285" customFormat="1" x14ac:dyDescent="0.25"/>
    <row r="491" s="285" customFormat="1" x14ac:dyDescent="0.25"/>
    <row r="503" spans="2:4" x14ac:dyDescent="0.25">
      <c r="B503" s="50">
        <v>0</v>
      </c>
      <c r="D503" s="51" t="s">
        <v>2424</v>
      </c>
    </row>
    <row r="504" spans="2:4" x14ac:dyDescent="0.25">
      <c r="D504" s="59" t="s">
        <v>304</v>
      </c>
    </row>
    <row r="506" spans="2:4" x14ac:dyDescent="0.25">
      <c r="D506" s="47" t="s">
        <v>36</v>
      </c>
    </row>
    <row r="507" spans="2:4" x14ac:dyDescent="0.25">
      <c r="D507" s="54" t="s">
        <v>2426</v>
      </c>
    </row>
    <row r="509" spans="2:4" x14ac:dyDescent="0.25">
      <c r="D509" s="47" t="s">
        <v>2410</v>
      </c>
    </row>
    <row r="567" spans="4:47" x14ac:dyDescent="0.25">
      <c r="D567" s="47" t="s">
        <v>269</v>
      </c>
      <c r="M567" s="47" t="s">
        <v>274</v>
      </c>
      <c r="T567" s="47" t="s">
        <v>275</v>
      </c>
      <c r="AC567" s="47" t="s">
        <v>540</v>
      </c>
      <c r="AH567" s="47" t="s">
        <v>480</v>
      </c>
    </row>
    <row r="568" spans="4:47" x14ac:dyDescent="0.25">
      <c r="D568" s="51" t="s">
        <v>2411</v>
      </c>
      <c r="M568" s="47" t="s">
        <v>2412</v>
      </c>
      <c r="T568" s="51" t="s">
        <v>2413</v>
      </c>
      <c r="AC568" s="28" t="s">
        <v>2414</v>
      </c>
      <c r="AH568" s="51" t="s">
        <v>2415</v>
      </c>
    </row>
    <row r="570" spans="4:47" x14ac:dyDescent="0.25">
      <c r="D570" s="56" t="s">
        <v>341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C570" s="57" t="s">
        <v>357</v>
      </c>
      <c r="AD570" s="53"/>
      <c r="AE570" s="53"/>
      <c r="AF570" s="53"/>
      <c r="AG570" s="53"/>
      <c r="AH570" s="53"/>
      <c r="AI570" s="53"/>
      <c r="AJ570" s="53"/>
      <c r="AK570" s="53"/>
      <c r="AL570" s="53"/>
      <c r="AM570" s="53"/>
      <c r="AN570" s="53"/>
      <c r="AO570" s="53"/>
      <c r="AP570" s="53"/>
      <c r="AQ570" s="53"/>
      <c r="AR570" s="53"/>
      <c r="AS570" s="53"/>
      <c r="AT570" s="53"/>
      <c r="AU570" s="53"/>
    </row>
    <row r="571" spans="4:47" x14ac:dyDescent="0.25">
      <c r="D571" s="56" t="s">
        <v>2416</v>
      </c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C571" s="57" t="s">
        <v>322</v>
      </c>
      <c r="AD571" s="53"/>
      <c r="AE571" s="53"/>
      <c r="AF571" s="53"/>
      <c r="AG571" s="53"/>
      <c r="AH571" s="53"/>
      <c r="AI571" s="53"/>
      <c r="AJ571" s="53"/>
      <c r="AK571" s="53"/>
      <c r="AL571" s="53"/>
      <c r="AM571" s="53"/>
      <c r="AN571" s="53"/>
      <c r="AO571" s="53"/>
      <c r="AP571" s="53"/>
      <c r="AQ571" s="53"/>
      <c r="AR571" s="53"/>
      <c r="AS571" s="53"/>
      <c r="AT571" s="53"/>
      <c r="AU571" s="53"/>
    </row>
    <row r="572" spans="4:47" x14ac:dyDescent="0.25">
      <c r="D572" s="56" t="s">
        <v>2417</v>
      </c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C572" s="57"/>
      <c r="AD572" s="53"/>
      <c r="AE572" s="53"/>
      <c r="AF572" s="53"/>
      <c r="AG572" s="53"/>
      <c r="AH572" s="53"/>
      <c r="AI572" s="53"/>
      <c r="AJ572" s="53"/>
      <c r="AK572" s="53"/>
      <c r="AL572" s="53"/>
      <c r="AM572" s="53"/>
      <c r="AN572" s="53"/>
      <c r="AO572" s="53"/>
      <c r="AP572" s="53"/>
      <c r="AQ572" s="53"/>
      <c r="AR572" s="53"/>
      <c r="AS572" s="53"/>
      <c r="AT572" s="53"/>
      <c r="AU572" s="53"/>
    </row>
    <row r="573" spans="4:47" x14ac:dyDescent="0.25">
      <c r="D573" s="56" t="s">
        <v>2418</v>
      </c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C573" s="57" t="s">
        <v>268</v>
      </c>
      <c r="AD573" s="53"/>
      <c r="AE573" s="53"/>
      <c r="AF573" s="53"/>
      <c r="AG573" s="53"/>
      <c r="AH573" s="53"/>
      <c r="AI573" s="53"/>
      <c r="AJ573" s="53"/>
      <c r="AK573" s="53"/>
      <c r="AL573" s="53"/>
      <c r="AM573" s="53"/>
      <c r="AN573" s="53"/>
      <c r="AO573" s="53"/>
      <c r="AP573" s="53"/>
      <c r="AQ573" s="53"/>
      <c r="AR573" s="53"/>
      <c r="AS573" s="53"/>
      <c r="AT573" s="53"/>
      <c r="AU573" s="53"/>
    </row>
    <row r="574" spans="4:47" x14ac:dyDescent="0.25">
      <c r="D574" s="56" t="s">
        <v>256</v>
      </c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  <c r="AC574" s="57" t="s">
        <v>282</v>
      </c>
      <c r="AD574" s="53"/>
      <c r="AE574" s="53"/>
      <c r="AF574" s="53"/>
      <c r="AG574" s="53"/>
      <c r="AH574" s="53"/>
      <c r="AI574" s="53"/>
      <c r="AJ574" s="53"/>
      <c r="AK574" s="53"/>
      <c r="AL574" s="53"/>
      <c r="AM574" s="53"/>
      <c r="AN574" s="53"/>
      <c r="AO574" s="53"/>
      <c r="AP574" s="53"/>
      <c r="AQ574" s="53"/>
      <c r="AR574" s="53"/>
      <c r="AS574" s="53"/>
      <c r="AT574" s="53"/>
      <c r="AU574" s="53"/>
    </row>
    <row r="575" spans="4:47" x14ac:dyDescent="0.25">
      <c r="D575" s="56" t="s">
        <v>1534</v>
      </c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  <c r="AC575" s="57" t="s">
        <v>2427</v>
      </c>
      <c r="AD575" s="53"/>
      <c r="AE575" s="53"/>
      <c r="AF575" s="53"/>
      <c r="AG575" s="53"/>
      <c r="AH575" s="53"/>
      <c r="AI575" s="53"/>
      <c r="AJ575" s="53"/>
      <c r="AK575" s="53"/>
      <c r="AL575" s="53"/>
      <c r="AM575" s="53"/>
      <c r="AN575" s="53"/>
      <c r="AO575" s="53"/>
      <c r="AP575" s="53"/>
      <c r="AQ575" s="53"/>
      <c r="AR575" s="53"/>
      <c r="AS575" s="53"/>
      <c r="AT575" s="53"/>
      <c r="AU575" s="53"/>
    </row>
    <row r="576" spans="4:47" x14ac:dyDescent="0.25">
      <c r="D576" s="56" t="s">
        <v>1077</v>
      </c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  <c r="AC576" s="57" t="s">
        <v>2428</v>
      </c>
      <c r="AD576" s="53"/>
      <c r="AE576" s="53"/>
      <c r="AF576" s="53"/>
      <c r="AG576" s="53"/>
      <c r="AH576" s="53"/>
      <c r="AI576" s="53"/>
      <c r="AJ576" s="53"/>
      <c r="AK576" s="53"/>
      <c r="AL576" s="53"/>
      <c r="AM576" s="53"/>
      <c r="AN576" s="53"/>
      <c r="AO576" s="53"/>
      <c r="AP576" s="53"/>
      <c r="AQ576" s="53"/>
      <c r="AR576" s="53"/>
      <c r="AS576" s="53"/>
      <c r="AT576" s="53"/>
      <c r="AU576" s="53"/>
    </row>
    <row r="577" spans="4:47" x14ac:dyDescent="0.25">
      <c r="D577" s="56" t="s">
        <v>1535</v>
      </c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  <c r="AC577" s="57"/>
      <c r="AD577" s="53"/>
      <c r="AE577" s="53"/>
      <c r="AF577" s="53"/>
      <c r="AG577" s="53"/>
      <c r="AH577" s="53"/>
      <c r="AI577" s="53"/>
      <c r="AJ577" s="53"/>
      <c r="AK577" s="53"/>
      <c r="AL577" s="53"/>
      <c r="AM577" s="53"/>
      <c r="AN577" s="53"/>
      <c r="AO577" s="53"/>
      <c r="AP577" s="53"/>
      <c r="AQ577" s="53"/>
      <c r="AR577" s="53"/>
      <c r="AS577" s="53"/>
      <c r="AT577" s="53"/>
      <c r="AU577" s="53"/>
    </row>
    <row r="578" spans="4:47" x14ac:dyDescent="0.25">
      <c r="D578" s="56" t="s">
        <v>478</v>
      </c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  <c r="AC578" s="57" t="s">
        <v>267</v>
      </c>
      <c r="AD578" s="53"/>
      <c r="AE578" s="53"/>
      <c r="AF578" s="53"/>
      <c r="AG578" s="53"/>
      <c r="AH578" s="53"/>
      <c r="AI578" s="53"/>
      <c r="AJ578" s="53"/>
      <c r="AK578" s="53"/>
      <c r="AL578" s="53"/>
      <c r="AM578" s="53"/>
      <c r="AN578" s="53"/>
      <c r="AO578" s="53"/>
      <c r="AP578" s="53"/>
      <c r="AQ578" s="53"/>
      <c r="AR578" s="53"/>
      <c r="AS578" s="53"/>
      <c r="AT578" s="53"/>
      <c r="AU578" s="53"/>
    </row>
    <row r="579" spans="4:47" x14ac:dyDescent="0.25">
      <c r="D579" s="56" t="s">
        <v>1919</v>
      </c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  <c r="AC579" s="57" t="s">
        <v>282</v>
      </c>
      <c r="AD579" s="53"/>
      <c r="AE579" s="53"/>
      <c r="AF579" s="53"/>
      <c r="AG579" s="53"/>
      <c r="AH579" s="53"/>
      <c r="AI579" s="53"/>
      <c r="AJ579" s="53"/>
      <c r="AK579" s="53"/>
      <c r="AL579" s="53"/>
      <c r="AM579" s="53"/>
      <c r="AN579" s="53"/>
      <c r="AO579" s="53"/>
      <c r="AP579" s="53"/>
      <c r="AQ579" s="53"/>
      <c r="AR579" s="53"/>
      <c r="AS579" s="53"/>
      <c r="AT579" s="53"/>
      <c r="AU579" s="53"/>
    </row>
    <row r="580" spans="4:47" x14ac:dyDescent="0.25">
      <c r="D580" s="56" t="s">
        <v>1920</v>
      </c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C580" s="57" t="s">
        <v>2429</v>
      </c>
      <c r="AD580" s="53"/>
      <c r="AE580" s="53"/>
      <c r="AF580" s="53"/>
      <c r="AG580" s="53"/>
      <c r="AH580" s="53"/>
      <c r="AI580" s="53"/>
      <c r="AJ580" s="53"/>
      <c r="AK580" s="53"/>
      <c r="AL580" s="53"/>
      <c r="AM580" s="53"/>
      <c r="AN580" s="53"/>
      <c r="AO580" s="53"/>
      <c r="AP580" s="53"/>
      <c r="AQ580" s="53"/>
      <c r="AR580" s="53"/>
      <c r="AS580" s="53"/>
      <c r="AT580" s="53"/>
      <c r="AU580" s="53"/>
    </row>
    <row r="581" spans="4:47" x14ac:dyDescent="0.25">
      <c r="D581" s="56" t="s">
        <v>381</v>
      </c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C581" s="57" t="s">
        <v>2430</v>
      </c>
      <c r="AD581" s="53"/>
      <c r="AE581" s="53"/>
      <c r="AF581" s="53"/>
      <c r="AG581" s="53"/>
      <c r="AH581" s="53"/>
      <c r="AI581" s="53"/>
      <c r="AJ581" s="53"/>
      <c r="AK581" s="53"/>
      <c r="AL581" s="53"/>
      <c r="AM581" s="53"/>
      <c r="AN581" s="53"/>
      <c r="AO581" s="53"/>
      <c r="AP581" s="53"/>
      <c r="AQ581" s="53"/>
      <c r="AR581" s="53"/>
      <c r="AS581" s="53"/>
      <c r="AT581" s="53"/>
      <c r="AU581" s="53"/>
    </row>
    <row r="582" spans="4:47" x14ac:dyDescent="0.25">
      <c r="D582" s="56" t="s">
        <v>2419</v>
      </c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C582" s="57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  <c r="AO582" s="53"/>
      <c r="AP582" s="53"/>
      <c r="AQ582" s="53"/>
      <c r="AR582" s="53"/>
      <c r="AS582" s="53"/>
      <c r="AT582" s="53"/>
      <c r="AU582" s="53"/>
    </row>
    <row r="583" spans="4:47" x14ac:dyDescent="0.25">
      <c r="D583" s="56" t="s">
        <v>2420</v>
      </c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C583" s="57" t="s">
        <v>263</v>
      </c>
      <c r="AD583" s="53"/>
      <c r="AE583" s="53"/>
      <c r="AF583" s="53"/>
      <c r="AG583" s="53"/>
      <c r="AH583" s="53"/>
      <c r="AI583" s="53"/>
      <c r="AJ583" s="53"/>
      <c r="AK583" s="53"/>
      <c r="AL583" s="53"/>
      <c r="AM583" s="53"/>
      <c r="AN583" s="53"/>
      <c r="AO583" s="53"/>
      <c r="AP583" s="53"/>
      <c r="AQ583" s="53"/>
      <c r="AR583" s="53"/>
      <c r="AS583" s="53"/>
      <c r="AT583" s="53"/>
      <c r="AU583" s="53"/>
    </row>
    <row r="584" spans="4:47" x14ac:dyDescent="0.25">
      <c r="D584" s="56" t="s">
        <v>2421</v>
      </c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C584" s="57" t="s">
        <v>264</v>
      </c>
      <c r="AD584" s="53"/>
      <c r="AE584" s="53"/>
      <c r="AF584" s="53"/>
      <c r="AG584" s="53"/>
      <c r="AH584" s="53"/>
      <c r="AI584" s="53"/>
      <c r="AJ584" s="53"/>
      <c r="AK584" s="53"/>
      <c r="AL584" s="53"/>
      <c r="AM584" s="53"/>
      <c r="AN584" s="53"/>
      <c r="AO584" s="53"/>
      <c r="AP584" s="53"/>
      <c r="AQ584" s="53"/>
      <c r="AR584" s="53"/>
      <c r="AS584" s="53"/>
      <c r="AT584" s="53"/>
      <c r="AU584" s="53"/>
    </row>
    <row r="585" spans="4:47" x14ac:dyDescent="0.25">
      <c r="D585" s="56" t="s">
        <v>2422</v>
      </c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C585" s="57" t="s">
        <v>358</v>
      </c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  <c r="AO585" s="53"/>
      <c r="AP585" s="53"/>
      <c r="AQ585" s="53"/>
      <c r="AR585" s="53"/>
      <c r="AS585" s="53"/>
      <c r="AT585" s="53"/>
      <c r="AU585" s="53"/>
    </row>
    <row r="586" spans="4:47" x14ac:dyDescent="0.25">
      <c r="D586" s="56" t="s">
        <v>1924</v>
      </c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</row>
    <row r="588" spans="4:47" x14ac:dyDescent="0.25">
      <c r="D588" s="47" t="s">
        <v>2431</v>
      </c>
    </row>
    <row r="603" spans="4:4" s="285" customFormat="1" x14ac:dyDescent="0.25">
      <c r="D603" s="51" t="s">
        <v>2615</v>
      </c>
    </row>
    <row r="604" spans="4:4" s="285" customFormat="1" x14ac:dyDescent="0.25"/>
    <row r="605" spans="4:4" s="285" customFormat="1" x14ac:dyDescent="0.25">
      <c r="D605" s="285" t="s">
        <v>2431</v>
      </c>
    </row>
    <row r="606" spans="4:4" s="285" customFormat="1" x14ac:dyDescent="0.25"/>
    <row r="607" spans="4:4" s="285" customFormat="1" x14ac:dyDescent="0.25"/>
    <row r="608" spans="4:4" s="285" customFormat="1" x14ac:dyDescent="0.25"/>
    <row r="609" s="285" customFormat="1" x14ac:dyDescent="0.25"/>
    <row r="610" s="285" customFormat="1" x14ac:dyDescent="0.25"/>
    <row r="611" s="285" customFormat="1" x14ac:dyDescent="0.25"/>
    <row r="612" s="285" customFormat="1" x14ac:dyDescent="0.25"/>
    <row r="613" s="285" customFormat="1" x14ac:dyDescent="0.25"/>
    <row r="614" s="285" customFormat="1" x14ac:dyDescent="0.25"/>
    <row r="615" s="285" customFormat="1" x14ac:dyDescent="0.25"/>
    <row r="616" s="285" customFormat="1" x14ac:dyDescent="0.25"/>
    <row r="617" s="285" customFormat="1" x14ac:dyDescent="0.25"/>
    <row r="618" s="285" customFormat="1" x14ac:dyDescent="0.25"/>
    <row r="619" s="285" customFormat="1" x14ac:dyDescent="0.25"/>
    <row r="620" s="285" customFormat="1" x14ac:dyDescent="0.25"/>
    <row r="621" s="285" customFormat="1" x14ac:dyDescent="0.25"/>
    <row r="622" s="285" customFormat="1" x14ac:dyDescent="0.25"/>
    <row r="623" s="285" customFormat="1" x14ac:dyDescent="0.25"/>
    <row r="624" s="285" customFormat="1" x14ac:dyDescent="0.25"/>
    <row r="625" spans="2:4" s="285" customFormat="1" x14ac:dyDescent="0.25"/>
    <row r="626" spans="2:4" s="285" customFormat="1" x14ac:dyDescent="0.25"/>
    <row r="627" spans="2:4" s="285" customFormat="1" x14ac:dyDescent="0.25"/>
    <row r="637" spans="2:4" x14ac:dyDescent="0.25">
      <c r="B637" s="50">
        <v>0</v>
      </c>
      <c r="D637" s="51" t="s">
        <v>2438</v>
      </c>
    </row>
    <row r="638" spans="2:4" x14ac:dyDescent="0.25">
      <c r="D638" s="59" t="s">
        <v>304</v>
      </c>
    </row>
    <row r="640" spans="2:4" x14ac:dyDescent="0.25">
      <c r="D640" s="47" t="s">
        <v>36</v>
      </c>
    </row>
    <row r="641" spans="4:4" x14ac:dyDescent="0.25">
      <c r="D641" s="54" t="s">
        <v>2439</v>
      </c>
    </row>
    <row r="643" spans="4:4" x14ac:dyDescent="0.25">
      <c r="D643" s="47" t="s">
        <v>2436</v>
      </c>
    </row>
    <row r="667" spans="4:38" x14ac:dyDescent="0.25">
      <c r="D667" s="47" t="s">
        <v>269</v>
      </c>
      <c r="M667" s="47" t="s">
        <v>309</v>
      </c>
    </row>
    <row r="668" spans="4:38" x14ac:dyDescent="0.25">
      <c r="D668" s="51" t="s">
        <v>2440</v>
      </c>
      <c r="M668" s="51" t="s">
        <v>2441</v>
      </c>
    </row>
    <row r="670" spans="4:38" x14ac:dyDescent="0.25">
      <c r="D670" s="56" t="s">
        <v>341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Z670" s="57" t="s">
        <v>357</v>
      </c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  <c r="AK670" s="53"/>
      <c r="AL670" s="53"/>
    </row>
    <row r="671" spans="4:38" x14ac:dyDescent="0.25">
      <c r="D671" s="56" t="s">
        <v>2442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Z671" s="57" t="s">
        <v>322</v>
      </c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</row>
    <row r="672" spans="4:38" x14ac:dyDescent="0.25">
      <c r="D672" s="56" t="s">
        <v>256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Z672" s="57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</row>
    <row r="673" spans="4:38" x14ac:dyDescent="0.25">
      <c r="D673" s="56" t="s">
        <v>1534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Z673" s="57" t="s">
        <v>268</v>
      </c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</row>
    <row r="674" spans="4:38" x14ac:dyDescent="0.25">
      <c r="D674" s="56" t="s">
        <v>1077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Z674" s="57" t="s">
        <v>282</v>
      </c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</row>
    <row r="675" spans="4:38" x14ac:dyDescent="0.25">
      <c r="D675" s="56" t="s">
        <v>1535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Z675" s="57" t="s">
        <v>2444</v>
      </c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</row>
    <row r="676" spans="4:38" x14ac:dyDescent="0.25">
      <c r="D676" s="56" t="s">
        <v>478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Z676" s="57" t="s">
        <v>2445</v>
      </c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</row>
    <row r="677" spans="4:38" x14ac:dyDescent="0.25">
      <c r="D677" s="56" t="s">
        <v>1919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Z677" s="57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</row>
    <row r="678" spans="4:38" x14ac:dyDescent="0.25">
      <c r="D678" s="56" t="s">
        <v>1920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Z678" s="57" t="s">
        <v>263</v>
      </c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</row>
    <row r="679" spans="4:38" x14ac:dyDescent="0.25">
      <c r="D679" s="56" t="s">
        <v>381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Z679" s="57" t="s">
        <v>264</v>
      </c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</row>
    <row r="680" spans="4:38" x14ac:dyDescent="0.25">
      <c r="D680" s="56" t="s">
        <v>2419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Z680" s="57" t="s">
        <v>358</v>
      </c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</row>
    <row r="681" spans="4:38" x14ac:dyDescent="0.25">
      <c r="D681" s="56" t="s">
        <v>2420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</row>
    <row r="682" spans="4:38" x14ac:dyDescent="0.25">
      <c r="D682" s="56" t="s">
        <v>2421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</row>
    <row r="683" spans="4:38" x14ac:dyDescent="0.25">
      <c r="D683" s="56" t="s">
        <v>2443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</row>
    <row r="685" spans="4:38" x14ac:dyDescent="0.25">
      <c r="D685" s="47" t="s">
        <v>2446</v>
      </c>
    </row>
    <row r="715" spans="2:4" x14ac:dyDescent="0.25">
      <c r="B715" s="49">
        <v>0</v>
      </c>
      <c r="D715" s="51" t="s">
        <v>2449</v>
      </c>
    </row>
    <row r="716" spans="2:4" x14ac:dyDescent="0.25">
      <c r="D716" s="59" t="s">
        <v>304</v>
      </c>
    </row>
    <row r="718" spans="2:4" x14ac:dyDescent="0.25">
      <c r="D718" s="47" t="s">
        <v>36</v>
      </c>
    </row>
    <row r="719" spans="2:4" x14ac:dyDescent="0.25">
      <c r="D719" s="54" t="s">
        <v>2456</v>
      </c>
    </row>
    <row r="721" spans="4:4" x14ac:dyDescent="0.25">
      <c r="D721" s="47" t="s">
        <v>2447</v>
      </c>
    </row>
    <row r="770" spans="4:23" x14ac:dyDescent="0.25">
      <c r="D770" s="47" t="s">
        <v>309</v>
      </c>
      <c r="M770" s="47" t="s">
        <v>783</v>
      </c>
      <c r="S770" s="47" t="s">
        <v>784</v>
      </c>
    </row>
    <row r="771" spans="4:23" x14ac:dyDescent="0.25">
      <c r="D771" s="51" t="s">
        <v>2451</v>
      </c>
      <c r="M771" s="58" t="s">
        <v>2452</v>
      </c>
      <c r="S771" s="28" t="s">
        <v>2453</v>
      </c>
    </row>
    <row r="772" spans="4:23" x14ac:dyDescent="0.25">
      <c r="S772" s="28" t="s">
        <v>2454</v>
      </c>
    </row>
    <row r="774" spans="4:23" x14ac:dyDescent="0.25">
      <c r="D774" s="56" t="s">
        <v>342</v>
      </c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</row>
    <row r="775" spans="4:23" x14ac:dyDescent="0.25">
      <c r="D775" s="56" t="s">
        <v>838</v>
      </c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</row>
    <row r="776" spans="4:23" x14ac:dyDescent="0.25">
      <c r="D776" s="56" t="s">
        <v>505</v>
      </c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</row>
    <row r="777" spans="4:23" x14ac:dyDescent="0.25">
      <c r="D777" s="56" t="s">
        <v>257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</row>
    <row r="778" spans="4:23" x14ac:dyDescent="0.25">
      <c r="D778" s="56" t="s">
        <v>2455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</row>
    <row r="780" spans="4:23" x14ac:dyDescent="0.25">
      <c r="D780" s="47" t="s">
        <v>2457</v>
      </c>
    </row>
    <row r="796" spans="4:4" s="285" customFormat="1" x14ac:dyDescent="0.25">
      <c r="D796" s="51" t="s">
        <v>2615</v>
      </c>
    </row>
    <row r="797" spans="4:4" s="285" customFormat="1" x14ac:dyDescent="0.25"/>
    <row r="798" spans="4:4" s="285" customFormat="1" x14ac:dyDescent="0.25">
      <c r="D798" s="285" t="s">
        <v>2457</v>
      </c>
    </row>
    <row r="799" spans="4:4" s="285" customFormat="1" x14ac:dyDescent="0.25"/>
    <row r="800" spans="4:4" s="285" customFormat="1" x14ac:dyDescent="0.25"/>
    <row r="801" s="285" customFormat="1" x14ac:dyDescent="0.25"/>
    <row r="802" s="285" customFormat="1" x14ac:dyDescent="0.25"/>
    <row r="803" s="285" customFormat="1" x14ac:dyDescent="0.25"/>
    <row r="804" s="285" customFormat="1" x14ac:dyDescent="0.25"/>
    <row r="805" s="285" customFormat="1" x14ac:dyDescent="0.25"/>
    <row r="806" s="285" customFormat="1" x14ac:dyDescent="0.25"/>
    <row r="807" s="285" customFormat="1" x14ac:dyDescent="0.25"/>
    <row r="808" s="285" customFormat="1" x14ac:dyDescent="0.25"/>
    <row r="809" s="285" customFormat="1" x14ac:dyDescent="0.25"/>
    <row r="810" s="285" customFormat="1" x14ac:dyDescent="0.25"/>
    <row r="811" s="285" customFormat="1" x14ac:dyDescent="0.25"/>
    <row r="812" s="285" customFormat="1" x14ac:dyDescent="0.25"/>
    <row r="813" s="285" customFormat="1" x14ac:dyDescent="0.25"/>
    <row r="814" s="285" customFormat="1" x14ac:dyDescent="0.25"/>
    <row r="815" s="285" customFormat="1" x14ac:dyDescent="0.25"/>
    <row r="816" s="285" customFormat="1" x14ac:dyDescent="0.25"/>
    <row r="817" s="285" customFormat="1" x14ac:dyDescent="0.25"/>
    <row r="818" s="285" customFormat="1" x14ac:dyDescent="0.25"/>
    <row r="819" s="285" customFormat="1" x14ac:dyDescent="0.25"/>
    <row r="820" s="285" customFormat="1" x14ac:dyDescent="0.25"/>
    <row r="821" s="285" customFormat="1" x14ac:dyDescent="0.25"/>
    <row r="822" s="285" customFormat="1" x14ac:dyDescent="0.25"/>
    <row r="823" s="285" customFormat="1" x14ac:dyDescent="0.25"/>
    <row r="824" s="285" customFormat="1" x14ac:dyDescent="0.25"/>
    <row r="825" s="285" customFormat="1" x14ac:dyDescent="0.25"/>
    <row r="833" spans="2:4" x14ac:dyDescent="0.25">
      <c r="B833" s="48">
        <v>0</v>
      </c>
      <c r="D833" s="51" t="s">
        <v>2226</v>
      </c>
    </row>
    <row r="834" spans="2:4" x14ac:dyDescent="0.25">
      <c r="D834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49FAC-A411-4AA0-B72A-06E2D834CCA6}">
  <sheetPr codeName="Sheet40"/>
  <dimension ref="A2:J28"/>
  <sheetViews>
    <sheetView topLeftCell="A21" workbookViewId="0">
      <selection activeCell="A25" sqref="A25"/>
    </sheetView>
  </sheetViews>
  <sheetFormatPr defaultColWidth="2.85546875" defaultRowHeight="15" x14ac:dyDescent="0.25"/>
  <cols>
    <col min="1" max="1" width="9.140625" style="265" bestFit="1" customWidth="1"/>
    <col min="2" max="2" width="39.85546875" style="265" bestFit="1" customWidth="1"/>
    <col min="3" max="3" width="12.140625" style="265" bestFit="1" customWidth="1"/>
    <col min="4" max="4" width="17" style="265" bestFit="1" customWidth="1"/>
    <col min="5" max="5" width="17.5703125" style="265" bestFit="1" customWidth="1"/>
    <col min="6" max="7" width="10.7109375" style="265" bestFit="1" customWidth="1"/>
    <col min="8" max="8" width="8.5703125" style="265" bestFit="1" customWidth="1"/>
    <col min="9" max="9" width="7.5703125" style="265" bestFit="1" customWidth="1"/>
    <col min="10" max="10" width="10.140625" style="265" bestFit="1" customWidth="1"/>
    <col min="11" max="16384" width="2.85546875" style="265"/>
  </cols>
  <sheetData>
    <row r="2" spans="1:10" ht="18.75" x14ac:dyDescent="0.25">
      <c r="A2" s="461" t="s">
        <v>633</v>
      </c>
      <c r="B2" s="462"/>
      <c r="C2" s="462"/>
      <c r="D2" s="462"/>
      <c r="E2" s="462"/>
      <c r="F2" s="462"/>
      <c r="G2" s="462"/>
      <c r="H2" s="462"/>
      <c r="I2" s="462"/>
      <c r="J2" s="462"/>
    </row>
    <row r="3" spans="1:10" x14ac:dyDescent="0.25">
      <c r="A3" s="462" t="s">
        <v>2394</v>
      </c>
      <c r="B3" s="462"/>
      <c r="C3" s="462"/>
      <c r="D3" s="462"/>
      <c r="E3" s="462"/>
      <c r="F3" s="462"/>
      <c r="G3" s="462"/>
      <c r="H3" s="462"/>
      <c r="I3" s="462"/>
    </row>
    <row r="4" spans="1:10" ht="45" x14ac:dyDescent="0.25">
      <c r="A4" s="266" t="s">
        <v>374</v>
      </c>
      <c r="B4" s="266" t="s">
        <v>32</v>
      </c>
      <c r="C4" s="266" t="s">
        <v>31</v>
      </c>
      <c r="D4" s="266" t="s">
        <v>331</v>
      </c>
      <c r="E4" s="266" t="s">
        <v>373</v>
      </c>
      <c r="F4" s="266" t="s">
        <v>519</v>
      </c>
      <c r="G4" s="266" t="s">
        <v>254</v>
      </c>
      <c r="H4" s="266" t="s">
        <v>30</v>
      </c>
      <c r="I4" s="266" t="s">
        <v>29</v>
      </c>
      <c r="J4" s="266" t="s">
        <v>28</v>
      </c>
    </row>
    <row r="5" spans="1:10" ht="45" x14ac:dyDescent="0.25">
      <c r="A5" s="271" t="s">
        <v>314</v>
      </c>
      <c r="B5" s="271" t="s">
        <v>313</v>
      </c>
      <c r="C5" s="271" t="s">
        <v>312</v>
      </c>
      <c r="D5" s="271" t="s">
        <v>330</v>
      </c>
      <c r="E5" s="271" t="s">
        <v>276</v>
      </c>
      <c r="F5" s="272">
        <v>44673.446527777996</v>
      </c>
      <c r="G5" s="272">
        <v>44957.708333333001</v>
      </c>
      <c r="H5" s="271" t="s">
        <v>311</v>
      </c>
      <c r="I5" s="271" t="s">
        <v>18</v>
      </c>
      <c r="J5" s="271" t="s">
        <v>17</v>
      </c>
    </row>
    <row r="6" spans="1:10" ht="45" x14ac:dyDescent="0.25">
      <c r="A6" s="273" t="s">
        <v>345</v>
      </c>
      <c r="B6" s="273" t="s">
        <v>344</v>
      </c>
      <c r="C6" s="273" t="s">
        <v>312</v>
      </c>
      <c r="D6" s="273" t="s">
        <v>330</v>
      </c>
      <c r="E6" s="273" t="s">
        <v>343</v>
      </c>
      <c r="F6" s="274">
        <v>44693.600694444001</v>
      </c>
      <c r="G6" s="274">
        <v>44957.708333333001</v>
      </c>
      <c r="H6" s="273" t="s">
        <v>311</v>
      </c>
      <c r="I6" s="273" t="s">
        <v>18</v>
      </c>
      <c r="J6" s="273" t="s">
        <v>38</v>
      </c>
    </row>
    <row r="7" spans="1:10" ht="45" x14ac:dyDescent="0.25">
      <c r="A7" s="278" t="s">
        <v>481</v>
      </c>
      <c r="B7" s="267" t="s">
        <v>482</v>
      </c>
      <c r="C7" s="267" t="s">
        <v>473</v>
      </c>
      <c r="D7" s="267" t="s">
        <v>330</v>
      </c>
      <c r="E7" s="267" t="s">
        <v>276</v>
      </c>
      <c r="F7" s="268">
        <v>44852.484027778002</v>
      </c>
      <c r="G7" s="268">
        <v>45280.442361111003</v>
      </c>
      <c r="H7" s="267" t="s">
        <v>23</v>
      </c>
      <c r="I7" s="267" t="s">
        <v>18</v>
      </c>
      <c r="J7" s="267" t="s">
        <v>260</v>
      </c>
    </row>
    <row r="8" spans="1:10" ht="45" x14ac:dyDescent="0.25">
      <c r="A8" s="277" t="s">
        <v>601</v>
      </c>
      <c r="B8" s="269" t="s">
        <v>599</v>
      </c>
      <c r="C8" s="269" t="s">
        <v>360</v>
      </c>
      <c r="D8" s="269" t="s">
        <v>330</v>
      </c>
      <c r="E8" s="269" t="s">
        <v>276</v>
      </c>
      <c r="F8" s="270">
        <v>44873.412499999999</v>
      </c>
      <c r="G8" s="270">
        <v>45302.370833333</v>
      </c>
      <c r="H8" s="269" t="s">
        <v>23</v>
      </c>
      <c r="I8" s="269" t="s">
        <v>18</v>
      </c>
      <c r="J8" s="269" t="s">
        <v>260</v>
      </c>
    </row>
    <row r="9" spans="1:10" ht="45" x14ac:dyDescent="0.25">
      <c r="A9" s="278" t="s">
        <v>921</v>
      </c>
      <c r="B9" s="267" t="s">
        <v>924</v>
      </c>
      <c r="C9" s="267" t="s">
        <v>459</v>
      </c>
      <c r="D9" s="267" t="s">
        <v>330</v>
      </c>
      <c r="E9" s="267" t="s">
        <v>276</v>
      </c>
      <c r="F9" s="268">
        <v>44903.420833333003</v>
      </c>
      <c r="G9" s="268">
        <v>45336.661805556003</v>
      </c>
      <c r="H9" s="267" t="s">
        <v>23</v>
      </c>
      <c r="I9" s="267" t="s">
        <v>18</v>
      </c>
      <c r="J9" s="267" t="s">
        <v>260</v>
      </c>
    </row>
    <row r="10" spans="1:10" ht="45" x14ac:dyDescent="0.25">
      <c r="A10" s="269" t="s">
        <v>1582</v>
      </c>
      <c r="B10" s="269" t="s">
        <v>1584</v>
      </c>
      <c r="C10" s="269" t="s">
        <v>697</v>
      </c>
      <c r="D10" s="269" t="s">
        <v>330</v>
      </c>
      <c r="E10" s="269" t="s">
        <v>276</v>
      </c>
      <c r="F10" s="270">
        <v>44925.456250000003</v>
      </c>
      <c r="G10" s="270">
        <v>45358.414583332997</v>
      </c>
      <c r="H10" s="269" t="s">
        <v>23</v>
      </c>
      <c r="I10" s="269" t="s">
        <v>18</v>
      </c>
      <c r="J10" s="269" t="s">
        <v>260</v>
      </c>
    </row>
    <row r="11" spans="1:10" ht="45" x14ac:dyDescent="0.25">
      <c r="A11" s="267" t="s">
        <v>1735</v>
      </c>
      <c r="B11" s="267" t="s">
        <v>1727</v>
      </c>
      <c r="C11" s="267" t="s">
        <v>697</v>
      </c>
      <c r="D11" s="267" t="s">
        <v>330</v>
      </c>
      <c r="E11" s="267" t="s">
        <v>276</v>
      </c>
      <c r="F11" s="268">
        <v>44930.588194443997</v>
      </c>
      <c r="G11" s="268">
        <v>45366.546527778002</v>
      </c>
      <c r="H11" s="267" t="s">
        <v>23</v>
      </c>
      <c r="I11" s="267" t="s">
        <v>18</v>
      </c>
      <c r="J11" s="267" t="s">
        <v>260</v>
      </c>
    </row>
    <row r="12" spans="1:10" ht="45" x14ac:dyDescent="0.25">
      <c r="A12" s="280" t="s">
        <v>1835</v>
      </c>
      <c r="B12" s="280" t="s">
        <v>1836</v>
      </c>
      <c r="C12" s="280" t="s">
        <v>356</v>
      </c>
      <c r="D12" s="280" t="s">
        <v>330</v>
      </c>
      <c r="E12" s="280" t="s">
        <v>276</v>
      </c>
      <c r="F12" s="283">
        <v>44932.395833333001</v>
      </c>
      <c r="G12" s="283">
        <v>45370.354166666999</v>
      </c>
      <c r="H12" s="280" t="s">
        <v>23</v>
      </c>
      <c r="I12" s="280" t="s">
        <v>18</v>
      </c>
      <c r="J12" s="280" t="s">
        <v>255</v>
      </c>
    </row>
    <row r="13" spans="1:10" ht="45" x14ac:dyDescent="0.25">
      <c r="A13" s="279" t="s">
        <v>1890</v>
      </c>
      <c r="B13" s="279" t="s">
        <v>1891</v>
      </c>
      <c r="C13" s="279" t="s">
        <v>356</v>
      </c>
      <c r="D13" s="279" t="s">
        <v>330</v>
      </c>
      <c r="E13" s="279" t="s">
        <v>276</v>
      </c>
      <c r="F13" s="284">
        <v>44932.644444443999</v>
      </c>
      <c r="G13" s="284">
        <v>45370.602777777996</v>
      </c>
      <c r="H13" s="279" t="s">
        <v>23</v>
      </c>
      <c r="I13" s="279" t="s">
        <v>18</v>
      </c>
      <c r="J13" s="279" t="s">
        <v>260</v>
      </c>
    </row>
    <row r="14" spans="1:10" ht="45" x14ac:dyDescent="0.25">
      <c r="A14" s="280" t="s">
        <v>1895</v>
      </c>
      <c r="B14" s="280" t="s">
        <v>1896</v>
      </c>
      <c r="C14" s="280" t="s">
        <v>1669</v>
      </c>
      <c r="D14" s="280" t="s">
        <v>330</v>
      </c>
      <c r="E14" s="280" t="s">
        <v>276</v>
      </c>
      <c r="F14" s="283">
        <v>44932.684722222002</v>
      </c>
      <c r="G14" s="283">
        <v>45370.643055556</v>
      </c>
      <c r="H14" s="280" t="s">
        <v>23</v>
      </c>
      <c r="I14" s="280" t="s">
        <v>18</v>
      </c>
      <c r="J14" s="280" t="s">
        <v>260</v>
      </c>
    </row>
    <row r="15" spans="1:10" ht="45" x14ac:dyDescent="0.25">
      <c r="A15" s="279" t="s">
        <v>1957</v>
      </c>
      <c r="B15" s="267" t="s">
        <v>1958</v>
      </c>
      <c r="C15" s="267" t="s">
        <v>361</v>
      </c>
      <c r="D15" s="267" t="s">
        <v>330</v>
      </c>
      <c r="E15" s="267" t="s">
        <v>276</v>
      </c>
      <c r="F15" s="268">
        <v>44935.460416667003</v>
      </c>
      <c r="G15" s="268">
        <v>45371.418749999997</v>
      </c>
      <c r="H15" s="267" t="s">
        <v>23</v>
      </c>
      <c r="I15" s="267" t="s">
        <v>18</v>
      </c>
      <c r="J15" s="267" t="s">
        <v>260</v>
      </c>
    </row>
    <row r="16" spans="1:10" ht="45" x14ac:dyDescent="0.25">
      <c r="A16" s="280" t="s">
        <v>1963</v>
      </c>
      <c r="B16" s="269" t="s">
        <v>1964</v>
      </c>
      <c r="C16" s="269" t="s">
        <v>361</v>
      </c>
      <c r="D16" s="269" t="s">
        <v>330</v>
      </c>
      <c r="E16" s="269" t="s">
        <v>276</v>
      </c>
      <c r="F16" s="270">
        <v>44935.470833332998</v>
      </c>
      <c r="G16" s="270">
        <v>45371.429166667003</v>
      </c>
      <c r="H16" s="269" t="s">
        <v>23</v>
      </c>
      <c r="I16" s="269" t="s">
        <v>18</v>
      </c>
      <c r="J16" s="269" t="s">
        <v>260</v>
      </c>
    </row>
    <row r="17" spans="1:10" ht="45" x14ac:dyDescent="0.25">
      <c r="A17" s="279" t="s">
        <v>1977</v>
      </c>
      <c r="B17" s="267" t="s">
        <v>1978</v>
      </c>
      <c r="C17" s="267" t="s">
        <v>361</v>
      </c>
      <c r="D17" s="267" t="s">
        <v>330</v>
      </c>
      <c r="E17" s="267" t="s">
        <v>276</v>
      </c>
      <c r="F17" s="268">
        <v>44935.633333332997</v>
      </c>
      <c r="G17" s="268">
        <v>45371.591666667002</v>
      </c>
      <c r="H17" s="267" t="s">
        <v>23</v>
      </c>
      <c r="I17" s="267" t="s">
        <v>18</v>
      </c>
      <c r="J17" s="267" t="s">
        <v>260</v>
      </c>
    </row>
    <row r="18" spans="1:10" ht="45" x14ac:dyDescent="0.25">
      <c r="A18" s="269" t="s">
        <v>2233</v>
      </c>
      <c r="B18" s="269" t="s">
        <v>2234</v>
      </c>
      <c r="C18" s="269" t="s">
        <v>1022</v>
      </c>
      <c r="D18" s="269" t="s">
        <v>330</v>
      </c>
      <c r="E18" s="269" t="s">
        <v>276</v>
      </c>
      <c r="F18" s="270">
        <v>44936.483333333003</v>
      </c>
      <c r="G18" s="270">
        <v>45372.441666667</v>
      </c>
      <c r="H18" s="269" t="s">
        <v>23</v>
      </c>
      <c r="I18" s="269" t="s">
        <v>18</v>
      </c>
      <c r="J18" s="269" t="s">
        <v>260</v>
      </c>
    </row>
    <row r="19" spans="1:10" ht="45" x14ac:dyDescent="0.25">
      <c r="A19" s="267" t="s">
        <v>2236</v>
      </c>
      <c r="B19" s="267" t="s">
        <v>2237</v>
      </c>
      <c r="C19" s="267" t="s">
        <v>356</v>
      </c>
      <c r="D19" s="267" t="s">
        <v>330</v>
      </c>
      <c r="E19" s="267" t="s">
        <v>276</v>
      </c>
      <c r="F19" s="268">
        <v>44936.488888888998</v>
      </c>
      <c r="G19" s="268">
        <v>45372.447222221999</v>
      </c>
      <c r="H19" s="267" t="s">
        <v>23</v>
      </c>
      <c r="I19" s="267" t="s">
        <v>18</v>
      </c>
      <c r="J19" s="267" t="s">
        <v>260</v>
      </c>
    </row>
    <row r="20" spans="1:10" ht="45" x14ac:dyDescent="0.25">
      <c r="A20" s="280" t="s">
        <v>2195</v>
      </c>
      <c r="B20" s="269" t="s">
        <v>2249</v>
      </c>
      <c r="C20" s="269" t="s">
        <v>361</v>
      </c>
      <c r="D20" s="269" t="s">
        <v>330</v>
      </c>
      <c r="E20" s="269" t="s">
        <v>276</v>
      </c>
      <c r="F20" s="270">
        <v>44936.545833333003</v>
      </c>
      <c r="G20" s="270">
        <v>45372.545833333003</v>
      </c>
      <c r="H20" s="269" t="s">
        <v>23</v>
      </c>
      <c r="I20" s="269" t="s">
        <v>18</v>
      </c>
      <c r="J20" s="269" t="s">
        <v>260</v>
      </c>
    </row>
    <row r="21" spans="1:10" ht="45" x14ac:dyDescent="0.25">
      <c r="A21" s="276" t="s">
        <v>2293</v>
      </c>
      <c r="B21" s="271" t="s">
        <v>2290</v>
      </c>
      <c r="C21" s="271" t="s">
        <v>595</v>
      </c>
      <c r="D21" s="271" t="s">
        <v>330</v>
      </c>
      <c r="E21" s="271" t="s">
        <v>276</v>
      </c>
      <c r="F21" s="272">
        <v>44938.480555556001</v>
      </c>
      <c r="G21" s="272">
        <v>45377.438888889003</v>
      </c>
      <c r="H21" s="271" t="s">
        <v>23</v>
      </c>
      <c r="I21" s="271" t="s">
        <v>18</v>
      </c>
      <c r="J21" s="271" t="s">
        <v>255</v>
      </c>
    </row>
    <row r="22" spans="1:10" ht="45" x14ac:dyDescent="0.25">
      <c r="A22" s="269" t="s">
        <v>2364</v>
      </c>
      <c r="B22" s="269" t="s">
        <v>2369</v>
      </c>
      <c r="C22" s="269" t="s">
        <v>2393</v>
      </c>
      <c r="D22" s="269" t="s">
        <v>330</v>
      </c>
      <c r="E22" s="269" t="s">
        <v>276</v>
      </c>
      <c r="F22" s="270">
        <v>44939.614583333001</v>
      </c>
      <c r="G22" s="270">
        <v>45378.572916666999</v>
      </c>
      <c r="H22" s="269" t="s">
        <v>23</v>
      </c>
      <c r="I22" s="269" t="s">
        <v>18</v>
      </c>
      <c r="J22" s="269" t="s">
        <v>260</v>
      </c>
    </row>
    <row r="23" spans="1:10" ht="45" x14ac:dyDescent="0.25">
      <c r="A23" s="276" t="s">
        <v>2376</v>
      </c>
      <c r="B23" s="276" t="s">
        <v>2377</v>
      </c>
      <c r="C23" s="276" t="s">
        <v>356</v>
      </c>
      <c r="D23" s="276" t="s">
        <v>330</v>
      </c>
      <c r="E23" s="276" t="s">
        <v>276</v>
      </c>
      <c r="F23" s="282">
        <v>44939.627777777998</v>
      </c>
      <c r="G23" s="282">
        <v>45378.586111110999</v>
      </c>
      <c r="H23" s="276" t="s">
        <v>23</v>
      </c>
      <c r="I23" s="276" t="s">
        <v>18</v>
      </c>
      <c r="J23" s="276" t="s">
        <v>255</v>
      </c>
    </row>
    <row r="25" spans="1:10" ht="30" x14ac:dyDescent="0.25">
      <c r="A25" s="275" t="s">
        <v>2397</v>
      </c>
      <c r="B25" s="275" t="s">
        <v>2398</v>
      </c>
      <c r="C25" s="275"/>
      <c r="D25" s="275"/>
      <c r="E25" s="275"/>
      <c r="F25" s="281"/>
      <c r="G25" s="281"/>
      <c r="H25" s="275"/>
      <c r="I25" s="275"/>
      <c r="J25" s="275" t="s">
        <v>346</v>
      </c>
    </row>
    <row r="26" spans="1:10" ht="30" x14ac:dyDescent="0.25">
      <c r="A26" s="275" t="s">
        <v>2423</v>
      </c>
      <c r="B26" s="275" t="s">
        <v>2425</v>
      </c>
      <c r="C26" s="275"/>
      <c r="D26" s="275"/>
      <c r="E26" s="275"/>
      <c r="F26" s="281"/>
      <c r="G26" s="281"/>
      <c r="H26" s="275"/>
      <c r="I26" s="275"/>
      <c r="J26" s="275" t="s">
        <v>346</v>
      </c>
    </row>
    <row r="27" spans="1:10" x14ac:dyDescent="0.25">
      <c r="A27" s="275" t="s">
        <v>2437</v>
      </c>
      <c r="B27" s="275" t="s">
        <v>2436</v>
      </c>
      <c r="C27" s="275"/>
      <c r="D27" s="275"/>
      <c r="E27" s="275"/>
      <c r="F27" s="281"/>
      <c r="G27" s="281"/>
      <c r="H27" s="275"/>
      <c r="I27" s="275"/>
      <c r="J27" s="275" t="s">
        <v>346</v>
      </c>
    </row>
    <row r="28" spans="1:10" ht="30" x14ac:dyDescent="0.25">
      <c r="A28" s="275" t="s">
        <v>2448</v>
      </c>
      <c r="B28" s="275" t="s">
        <v>2450</v>
      </c>
      <c r="C28" s="275"/>
      <c r="D28" s="275"/>
      <c r="E28" s="275"/>
      <c r="F28" s="281"/>
      <c r="G28" s="281"/>
      <c r="H28" s="275"/>
      <c r="I28" s="275"/>
      <c r="J28" s="27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9AA2E-4E69-416E-BA52-7438708657BC}">
  <sheetPr codeName="Sheet41"/>
  <dimension ref="A2:AT773"/>
  <sheetViews>
    <sheetView topLeftCell="A692" workbookViewId="0">
      <selection activeCell="D734" sqref="D734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2310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2311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2312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2313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1:4" x14ac:dyDescent="0.25">
      <c r="A55" s="285"/>
      <c r="B55" s="48">
        <v>0</v>
      </c>
      <c r="C55" s="285"/>
      <c r="D55" s="51" t="s">
        <v>2461</v>
      </c>
    </row>
    <row r="56" spans="1:4" x14ac:dyDescent="0.25">
      <c r="A56" s="285"/>
      <c r="B56" s="285"/>
      <c r="C56" s="285"/>
      <c r="D56" s="59" t="s">
        <v>304</v>
      </c>
    </row>
    <row r="57" spans="1:4" x14ac:dyDescent="0.25">
      <c r="D57" s="55" t="s">
        <v>35</v>
      </c>
    </row>
    <row r="137" spans="2:4" x14ac:dyDescent="0.25">
      <c r="B137" s="50">
        <v>0</v>
      </c>
      <c r="D137" s="51" t="s">
        <v>2476</v>
      </c>
    </row>
    <row r="138" spans="2:4" x14ac:dyDescent="0.25">
      <c r="D138" s="59" t="s">
        <v>304</v>
      </c>
    </row>
    <row r="140" spans="2:4" x14ac:dyDescent="0.25">
      <c r="D140" s="47" t="s">
        <v>36</v>
      </c>
    </row>
    <row r="141" spans="2:4" x14ac:dyDescent="0.25">
      <c r="D141" s="54" t="s">
        <v>2510</v>
      </c>
    </row>
    <row r="143" spans="2:4" x14ac:dyDescent="0.25">
      <c r="D143" s="47" t="s">
        <v>2474</v>
      </c>
    </row>
    <row r="186" spans="4:19" x14ac:dyDescent="0.25">
      <c r="D186" s="56" t="s">
        <v>2540</v>
      </c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</row>
    <row r="187" spans="4:19" x14ac:dyDescent="0.25">
      <c r="D187" s="56" t="s">
        <v>2541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</row>
    <row r="188" spans="4:19" x14ac:dyDescent="0.25">
      <c r="D188" s="56" t="s">
        <v>2542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</row>
    <row r="189" spans="4:19" x14ac:dyDescent="0.25">
      <c r="D189" s="56" t="s">
        <v>2543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</row>
    <row r="191" spans="4:19" x14ac:dyDescent="0.25">
      <c r="D191" s="47" t="s">
        <v>2544</v>
      </c>
    </row>
    <row r="193" s="285" customFormat="1" x14ac:dyDescent="0.25"/>
    <row r="194" s="285" customFormat="1" x14ac:dyDescent="0.25"/>
    <row r="195" s="285" customFormat="1" x14ac:dyDescent="0.25"/>
    <row r="196" s="285" customFormat="1" x14ac:dyDescent="0.25"/>
    <row r="197" s="285" customFormat="1" x14ac:dyDescent="0.25"/>
    <row r="198" s="285" customFormat="1" x14ac:dyDescent="0.25"/>
    <row r="199" s="285" customFormat="1" x14ac:dyDescent="0.25"/>
    <row r="200" s="285" customFormat="1" x14ac:dyDescent="0.25"/>
    <row r="201" s="285" customFormat="1" x14ac:dyDescent="0.25"/>
    <row r="202" s="285" customFormat="1" x14ac:dyDescent="0.25"/>
    <row r="203" s="285" customFormat="1" x14ac:dyDescent="0.25"/>
    <row r="204" s="285" customFormat="1" x14ac:dyDescent="0.25"/>
    <row r="205" s="285" customFormat="1" x14ac:dyDescent="0.25"/>
    <row r="206" s="285" customFormat="1" x14ac:dyDescent="0.25"/>
    <row r="207" s="285" customFormat="1" x14ac:dyDescent="0.25"/>
    <row r="208" s="285" customFormat="1" x14ac:dyDescent="0.25"/>
    <row r="209" s="285" customFormat="1" x14ac:dyDescent="0.25"/>
    <row r="210" s="285" customFormat="1" x14ac:dyDescent="0.25"/>
    <row r="211" s="285" customFormat="1" x14ac:dyDescent="0.25"/>
    <row r="212" s="285" customFormat="1" x14ac:dyDescent="0.25"/>
    <row r="213" s="285" customFormat="1" x14ac:dyDescent="0.25"/>
    <row r="214" s="285" customFormat="1" x14ac:dyDescent="0.25"/>
    <row r="215" s="285" customFormat="1" x14ac:dyDescent="0.25"/>
    <row r="216" s="285" customFormat="1" x14ac:dyDescent="0.25"/>
    <row r="217" s="285" customFormat="1" x14ac:dyDescent="0.25"/>
    <row r="218" s="285" customFormat="1" x14ac:dyDescent="0.25"/>
    <row r="219" s="285" customFormat="1" x14ac:dyDescent="0.25"/>
    <row r="220" s="285" customFormat="1" x14ac:dyDescent="0.25"/>
    <row r="221" s="285" customFormat="1" x14ac:dyDescent="0.25"/>
    <row r="222" s="285" customFormat="1" x14ac:dyDescent="0.25"/>
    <row r="223" s="285" customFormat="1" x14ac:dyDescent="0.25"/>
    <row r="224" s="285" customFormat="1" x14ac:dyDescent="0.25"/>
    <row r="225" spans="2:4" s="285" customFormat="1" x14ac:dyDescent="0.25"/>
    <row r="226" spans="2:4" s="285" customFormat="1" x14ac:dyDescent="0.25"/>
    <row r="227" spans="2:4" s="285" customFormat="1" x14ac:dyDescent="0.25"/>
    <row r="228" spans="2:4" s="285" customFormat="1" x14ac:dyDescent="0.25"/>
    <row r="238" spans="2:4" x14ac:dyDescent="0.25">
      <c r="B238" s="50">
        <v>0</v>
      </c>
      <c r="D238" s="51" t="s">
        <v>2491</v>
      </c>
    </row>
    <row r="239" spans="2:4" x14ac:dyDescent="0.25">
      <c r="D239" s="59" t="s">
        <v>304</v>
      </c>
    </row>
    <row r="241" spans="4:4" x14ac:dyDescent="0.25">
      <c r="D241" s="47" t="s">
        <v>36</v>
      </c>
    </row>
    <row r="242" spans="4:4" x14ac:dyDescent="0.25">
      <c r="D242" s="54" t="s">
        <v>2498</v>
      </c>
    </row>
    <row r="244" spans="4:4" x14ac:dyDescent="0.25">
      <c r="D244" s="47" t="s">
        <v>2477</v>
      </c>
    </row>
    <row r="265" spans="4:26" x14ac:dyDescent="0.25">
      <c r="D265" s="47" t="s">
        <v>2478</v>
      </c>
      <c r="L265" s="47" t="s">
        <v>2479</v>
      </c>
      <c r="U265" s="47" t="s">
        <v>2492</v>
      </c>
    </row>
    <row r="266" spans="4:26" x14ac:dyDescent="0.25">
      <c r="D266" s="47" t="s">
        <v>2480</v>
      </c>
      <c r="L266" s="51" t="s">
        <v>2482</v>
      </c>
      <c r="U266" s="58" t="s">
        <v>2493</v>
      </c>
    </row>
    <row r="267" spans="4:26" x14ac:dyDescent="0.25">
      <c r="D267" s="47" t="s">
        <v>2481</v>
      </c>
      <c r="L267" s="51" t="s">
        <v>2483</v>
      </c>
      <c r="U267" s="58" t="s">
        <v>2494</v>
      </c>
    </row>
    <row r="269" spans="4:26" x14ac:dyDescent="0.25">
      <c r="D269" s="56" t="s">
        <v>2497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</row>
    <row r="270" spans="4:26" x14ac:dyDescent="0.25">
      <c r="D270" s="56" t="s">
        <v>257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</row>
    <row r="271" spans="4:26" x14ac:dyDescent="0.25">
      <c r="D271" s="56" t="s">
        <v>2495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</row>
    <row r="272" spans="4:26" x14ac:dyDescent="0.25">
      <c r="D272" s="38" t="s">
        <v>2496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</row>
    <row r="273" spans="4:26" x14ac:dyDescent="0.25">
      <c r="D273" s="38" t="s">
        <v>2494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</row>
    <row r="274" spans="4:26" x14ac:dyDescent="0.25">
      <c r="D274" s="56" t="s">
        <v>259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</row>
    <row r="276" spans="4:26" x14ac:dyDescent="0.25">
      <c r="D276" s="57" t="s">
        <v>357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</row>
    <row r="277" spans="4:26" s="285" customFormat="1" x14ac:dyDescent="0.25">
      <c r="D277" s="57" t="s">
        <v>322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</row>
    <row r="278" spans="4:26" s="285" customFormat="1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</row>
    <row r="279" spans="4:26" s="285" customFormat="1" x14ac:dyDescent="0.25">
      <c r="D279" s="57" t="s">
        <v>280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</row>
    <row r="280" spans="4:26" s="285" customFormat="1" x14ac:dyDescent="0.25">
      <c r="D280" s="57" t="s">
        <v>282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</row>
    <row r="281" spans="4:26" s="285" customFormat="1" x14ac:dyDescent="0.25">
      <c r="D281" s="57" t="s">
        <v>2499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</row>
    <row r="282" spans="4:26" s="285" customFormat="1" x14ac:dyDescent="0.25">
      <c r="D282" s="57" t="s">
        <v>2500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</row>
    <row r="283" spans="4:26" s="285" customFormat="1" x14ac:dyDescent="0.25">
      <c r="D283" s="57" t="s">
        <v>2501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</row>
    <row r="284" spans="4:26" s="285" customFormat="1" x14ac:dyDescent="0.25">
      <c r="D284" s="57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</row>
    <row r="285" spans="4:26" s="285" customFormat="1" x14ac:dyDescent="0.25">
      <c r="D285" s="57" t="s">
        <v>280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</row>
    <row r="286" spans="4:26" s="285" customFormat="1" x14ac:dyDescent="0.25">
      <c r="D286" s="57" t="s">
        <v>282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</row>
    <row r="287" spans="4:26" s="285" customFormat="1" x14ac:dyDescent="0.25">
      <c r="D287" s="57" t="s">
        <v>2502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</row>
    <row r="288" spans="4:26" s="285" customFormat="1" x14ac:dyDescent="0.25">
      <c r="D288" s="57" t="s">
        <v>2500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</row>
    <row r="289" spans="4:20" s="285" customFormat="1" x14ac:dyDescent="0.25">
      <c r="D289" s="57" t="s">
        <v>2503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</row>
    <row r="290" spans="4:20" s="285" customFormat="1" x14ac:dyDescent="0.25">
      <c r="D290" s="57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</row>
    <row r="291" spans="4:20" s="285" customFormat="1" x14ac:dyDescent="0.25">
      <c r="D291" s="57" t="s">
        <v>263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</row>
    <row r="292" spans="4:20" s="285" customFormat="1" x14ac:dyDescent="0.25">
      <c r="D292" s="57" t="s">
        <v>264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</row>
    <row r="293" spans="4:20" s="285" customFormat="1" x14ac:dyDescent="0.25">
      <c r="D293" s="57" t="s">
        <v>358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</row>
    <row r="294" spans="4:20" s="285" customFormat="1" x14ac:dyDescent="0.25"/>
    <row r="295" spans="4:20" s="285" customFormat="1" x14ac:dyDescent="0.25">
      <c r="D295" s="285" t="s">
        <v>2504</v>
      </c>
    </row>
    <row r="296" spans="4:20" s="285" customFormat="1" x14ac:dyDescent="0.25"/>
    <row r="297" spans="4:20" s="285" customFormat="1" x14ac:dyDescent="0.25"/>
    <row r="298" spans="4:20" s="285" customFormat="1" x14ac:dyDescent="0.25"/>
    <row r="299" spans="4:20" s="285" customFormat="1" x14ac:dyDescent="0.25"/>
    <row r="300" spans="4:20" s="285" customFormat="1" x14ac:dyDescent="0.25"/>
    <row r="301" spans="4:20" s="285" customFormat="1" x14ac:dyDescent="0.25"/>
    <row r="302" spans="4:20" s="285" customFormat="1" x14ac:dyDescent="0.25"/>
    <row r="303" spans="4:20" s="285" customFormat="1" x14ac:dyDescent="0.25"/>
    <row r="304" spans="4:20" s="285" customFormat="1" x14ac:dyDescent="0.25"/>
    <row r="305" s="285" customFormat="1" x14ac:dyDescent="0.25"/>
    <row r="306" s="285" customFormat="1" x14ac:dyDescent="0.25"/>
    <row r="307" s="285" customFormat="1" x14ac:dyDescent="0.25"/>
    <row r="310" s="285" customFormat="1" x14ac:dyDescent="0.25"/>
    <row r="311" s="285" customFormat="1" x14ac:dyDescent="0.25"/>
    <row r="312" s="285" customFormat="1" x14ac:dyDescent="0.25"/>
    <row r="313" s="285" customFormat="1" x14ac:dyDescent="0.25"/>
    <row r="314" s="285" customFormat="1" x14ac:dyDescent="0.25"/>
    <row r="315" s="285" customFormat="1" x14ac:dyDescent="0.25"/>
    <row r="316" s="285" customFormat="1" x14ac:dyDescent="0.25"/>
    <row r="317" s="285" customFormat="1" x14ac:dyDescent="0.25"/>
    <row r="318" s="285" customFormat="1" x14ac:dyDescent="0.25"/>
    <row r="319" s="285" customFormat="1" x14ac:dyDescent="0.25"/>
    <row r="320" s="285" customFormat="1" x14ac:dyDescent="0.25"/>
    <row r="321" s="285" customFormat="1" x14ac:dyDescent="0.25"/>
    <row r="322" s="285" customFormat="1" x14ac:dyDescent="0.25"/>
    <row r="323" s="285" customFormat="1" x14ac:dyDescent="0.25"/>
    <row r="324" s="285" customFormat="1" x14ac:dyDescent="0.25"/>
    <row r="325" s="285" customFormat="1" x14ac:dyDescent="0.25"/>
    <row r="326" s="285" customFormat="1" x14ac:dyDescent="0.25"/>
    <row r="329" s="285" customFormat="1" x14ac:dyDescent="0.25"/>
    <row r="330" s="285" customFormat="1" x14ac:dyDescent="0.25"/>
    <row r="331" s="285" customFormat="1" x14ac:dyDescent="0.25"/>
    <row r="332" s="285" customFormat="1" x14ac:dyDescent="0.25"/>
    <row r="333" s="285" customFormat="1" x14ac:dyDescent="0.25"/>
    <row r="334" s="285" customFormat="1" x14ac:dyDescent="0.25"/>
    <row r="335" s="285" customFormat="1" x14ac:dyDescent="0.25"/>
    <row r="336" s="285" customFormat="1" x14ac:dyDescent="0.25"/>
    <row r="337" spans="2:4" s="285" customFormat="1" x14ac:dyDescent="0.25"/>
    <row r="338" spans="2:4" s="285" customFormat="1" x14ac:dyDescent="0.25"/>
    <row r="339" spans="2:4" s="285" customFormat="1" x14ac:dyDescent="0.25"/>
    <row r="340" spans="2:4" s="285" customFormat="1" x14ac:dyDescent="0.25"/>
    <row r="341" spans="2:4" x14ac:dyDescent="0.25">
      <c r="B341" s="50">
        <v>0</v>
      </c>
      <c r="D341" s="51" t="s">
        <v>2505</v>
      </c>
    </row>
    <row r="342" spans="2:4" x14ac:dyDescent="0.25">
      <c r="D342" s="59" t="s">
        <v>304</v>
      </c>
    </row>
    <row r="343" spans="2:4" x14ac:dyDescent="0.25">
      <c r="D343" s="55" t="s">
        <v>2484</v>
      </c>
    </row>
    <row r="345" spans="2:4" x14ac:dyDescent="0.25">
      <c r="D345" s="47" t="s">
        <v>2484</v>
      </c>
    </row>
    <row r="382" spans="4:13" x14ac:dyDescent="0.25">
      <c r="D382" s="47" t="s">
        <v>2485</v>
      </c>
      <c r="M382" s="47" t="s">
        <v>2507</v>
      </c>
    </row>
    <row r="383" spans="4:13" x14ac:dyDescent="0.25">
      <c r="D383" s="47" t="s">
        <v>2486</v>
      </c>
      <c r="M383" s="47" t="s">
        <v>2508</v>
      </c>
    </row>
    <row r="385" spans="4:13" x14ac:dyDescent="0.25">
      <c r="D385" s="47" t="s">
        <v>2487</v>
      </c>
      <c r="M385" s="47" t="s">
        <v>2509</v>
      </c>
    </row>
    <row r="387" spans="4:13" x14ac:dyDescent="0.25">
      <c r="D387" s="47" t="s">
        <v>2506</v>
      </c>
    </row>
    <row r="389" spans="4:13" s="285" customFormat="1" x14ac:dyDescent="0.25"/>
    <row r="390" spans="4:13" s="285" customFormat="1" x14ac:dyDescent="0.25"/>
    <row r="391" spans="4:13" s="285" customFormat="1" x14ac:dyDescent="0.25"/>
    <row r="392" spans="4:13" s="285" customFormat="1" x14ac:dyDescent="0.25"/>
    <row r="393" spans="4:13" s="285" customFormat="1" x14ac:dyDescent="0.25"/>
    <row r="394" spans="4:13" s="285" customFormat="1" x14ac:dyDescent="0.25"/>
    <row r="395" spans="4:13" s="285" customFormat="1" x14ac:dyDescent="0.25"/>
    <row r="396" spans="4:13" s="285" customFormat="1" x14ac:dyDescent="0.25"/>
    <row r="397" spans="4:13" s="285" customFormat="1" x14ac:dyDescent="0.25"/>
    <row r="398" spans="4:13" s="285" customFormat="1" x14ac:dyDescent="0.25"/>
    <row r="399" spans="4:13" s="285" customFormat="1" x14ac:dyDescent="0.25"/>
    <row r="400" spans="4:13" s="285" customFormat="1" x14ac:dyDescent="0.25"/>
    <row r="401" s="285" customFormat="1" x14ac:dyDescent="0.25"/>
    <row r="402" s="285" customFormat="1" x14ac:dyDescent="0.25"/>
    <row r="403" s="285" customFormat="1" x14ac:dyDescent="0.25"/>
    <row r="404" s="285" customFormat="1" x14ac:dyDescent="0.25"/>
    <row r="405" s="285" customFormat="1" x14ac:dyDescent="0.25"/>
    <row r="406" s="285" customFormat="1" x14ac:dyDescent="0.25"/>
    <row r="407" s="285" customFormat="1" x14ac:dyDescent="0.25"/>
    <row r="408" s="285" customFormat="1" x14ac:dyDescent="0.25"/>
    <row r="409" s="285" customFormat="1" x14ac:dyDescent="0.25"/>
    <row r="410" s="285" customFormat="1" x14ac:dyDescent="0.25"/>
    <row r="411" s="285" customFormat="1" x14ac:dyDescent="0.25"/>
    <row r="412" s="285" customFormat="1" x14ac:dyDescent="0.25"/>
    <row r="413" s="285" customFormat="1" x14ac:dyDescent="0.25"/>
    <row r="414" s="285" customFormat="1" x14ac:dyDescent="0.25"/>
    <row r="415" s="285" customFormat="1" x14ac:dyDescent="0.25"/>
    <row r="416" s="285" customFormat="1" x14ac:dyDescent="0.25"/>
    <row r="417" s="285" customFormat="1" x14ac:dyDescent="0.25"/>
    <row r="418" s="285" customFormat="1" x14ac:dyDescent="0.25"/>
    <row r="419" s="285" customFormat="1" x14ac:dyDescent="0.25"/>
    <row r="420" s="285" customFormat="1" x14ac:dyDescent="0.25"/>
    <row r="421" s="285" customFormat="1" x14ac:dyDescent="0.25"/>
    <row r="422" s="285" customFormat="1" x14ac:dyDescent="0.25"/>
    <row r="423" s="285" customFormat="1" x14ac:dyDescent="0.25"/>
    <row r="424" s="285" customFormat="1" x14ac:dyDescent="0.25"/>
    <row r="425" s="285" customFormat="1" x14ac:dyDescent="0.25"/>
    <row r="426" s="285" customFormat="1" x14ac:dyDescent="0.25"/>
    <row r="427" s="285" customFormat="1" x14ac:dyDescent="0.25"/>
    <row r="428" s="285" customFormat="1" x14ac:dyDescent="0.25"/>
    <row r="429" s="285" customFormat="1" x14ac:dyDescent="0.25"/>
    <row r="430" s="285" customFormat="1" x14ac:dyDescent="0.25"/>
    <row r="431" s="285" customFormat="1" x14ac:dyDescent="0.25"/>
    <row r="432" s="285" customFormat="1" x14ac:dyDescent="0.25"/>
    <row r="433" s="285" customFormat="1" x14ac:dyDescent="0.25"/>
    <row r="434" s="285" customFormat="1" x14ac:dyDescent="0.25"/>
    <row r="435" s="285" customFormat="1" x14ac:dyDescent="0.25"/>
    <row r="436" s="285" customFormat="1" x14ac:dyDescent="0.25"/>
    <row r="437" s="285" customFormat="1" x14ac:dyDescent="0.25"/>
    <row r="438" s="285" customFormat="1" x14ac:dyDescent="0.25"/>
    <row r="439" s="285" customFormat="1" x14ac:dyDescent="0.25"/>
    <row r="440" s="285" customFormat="1" x14ac:dyDescent="0.25"/>
    <row r="441" s="285" customFormat="1" x14ac:dyDescent="0.25"/>
    <row r="442" s="285" customFormat="1" x14ac:dyDescent="0.25"/>
    <row r="443" s="285" customFormat="1" x14ac:dyDescent="0.25"/>
    <row r="444" s="285" customFormat="1" x14ac:dyDescent="0.25"/>
    <row r="445" s="285" customFormat="1" x14ac:dyDescent="0.25"/>
    <row r="446" s="285" customFormat="1" x14ac:dyDescent="0.25"/>
    <row r="447" s="285" customFormat="1" x14ac:dyDescent="0.25"/>
    <row r="448" s="285" customFormat="1" x14ac:dyDescent="0.25"/>
    <row r="449" s="285" customFormat="1" x14ac:dyDescent="0.25"/>
    <row r="450" s="285" customFormat="1" x14ac:dyDescent="0.25"/>
    <row r="451" s="285" customFormat="1" x14ac:dyDescent="0.25"/>
    <row r="452" s="285" customFormat="1" x14ac:dyDescent="0.25"/>
    <row r="453" s="285" customFormat="1" x14ac:dyDescent="0.25"/>
    <row r="454" s="285" customFormat="1" x14ac:dyDescent="0.25"/>
    <row r="455" s="285" customFormat="1" x14ac:dyDescent="0.25"/>
    <row r="456" s="285" customFormat="1" x14ac:dyDescent="0.25"/>
    <row r="457" s="285" customFormat="1" x14ac:dyDescent="0.25"/>
    <row r="458" s="285" customFormat="1" x14ac:dyDescent="0.25"/>
    <row r="459" s="285" customFormat="1" x14ac:dyDescent="0.25"/>
    <row r="460" s="285" customFormat="1" x14ac:dyDescent="0.25"/>
    <row r="461" s="285" customFormat="1" x14ac:dyDescent="0.25"/>
    <row r="462" s="285" customFormat="1" x14ac:dyDescent="0.25"/>
    <row r="463" s="285" customFormat="1" x14ac:dyDescent="0.25"/>
    <row r="464" s="285" customFormat="1" x14ac:dyDescent="0.25"/>
    <row r="465" spans="2:4" s="285" customFormat="1" x14ac:dyDescent="0.25"/>
    <row r="466" spans="2:4" s="285" customFormat="1" x14ac:dyDescent="0.25"/>
    <row r="467" spans="2:4" s="285" customFormat="1" x14ac:dyDescent="0.25"/>
    <row r="472" spans="2:4" x14ac:dyDescent="0.25">
      <c r="B472" s="50">
        <v>0</v>
      </c>
      <c r="D472" s="51" t="s">
        <v>2518</v>
      </c>
    </row>
    <row r="473" spans="2:4" x14ac:dyDescent="0.25">
      <c r="D473" s="59" t="s">
        <v>304</v>
      </c>
    </row>
    <row r="475" spans="2:4" x14ac:dyDescent="0.25">
      <c r="D475" s="47" t="s">
        <v>36</v>
      </c>
    </row>
    <row r="476" spans="2:4" x14ac:dyDescent="0.25">
      <c r="D476" s="54" t="s">
        <v>2519</v>
      </c>
    </row>
    <row r="478" spans="2:4" x14ac:dyDescent="0.25">
      <c r="D478" s="47" t="s">
        <v>2512</v>
      </c>
    </row>
    <row r="495" s="285" customFormat="1" x14ac:dyDescent="0.25"/>
    <row r="496" s="285" customFormat="1" x14ac:dyDescent="0.25"/>
    <row r="497" s="285" customFormat="1" x14ac:dyDescent="0.25"/>
    <row r="498" s="285" customFormat="1" x14ac:dyDescent="0.25"/>
    <row r="499" s="285" customFormat="1" x14ac:dyDescent="0.25"/>
    <row r="500" s="285" customFormat="1" x14ac:dyDescent="0.25"/>
    <row r="501" s="285" customFormat="1" x14ac:dyDescent="0.25"/>
    <row r="502" s="285" customFormat="1" x14ac:dyDescent="0.25"/>
    <row r="503" s="285" customFormat="1" x14ac:dyDescent="0.25"/>
    <row r="504" s="285" customFormat="1" x14ac:dyDescent="0.25"/>
    <row r="505" s="285" customFormat="1" x14ac:dyDescent="0.25"/>
    <row r="506" s="285" customFormat="1" x14ac:dyDescent="0.25"/>
    <row r="507" s="285" customFormat="1" x14ac:dyDescent="0.25"/>
    <row r="508" s="285" customFormat="1" x14ac:dyDescent="0.25"/>
    <row r="509" s="285" customFormat="1" x14ac:dyDescent="0.25"/>
    <row r="510" s="285" customFormat="1" x14ac:dyDescent="0.25"/>
    <row r="511" s="285" customFormat="1" x14ac:dyDescent="0.25"/>
    <row r="512" s="285" customFormat="1" x14ac:dyDescent="0.25"/>
    <row r="513" s="285" customFormat="1" x14ac:dyDescent="0.25"/>
    <row r="514" s="285" customFormat="1" x14ac:dyDescent="0.25"/>
    <row r="515" s="285" customFormat="1" x14ac:dyDescent="0.25"/>
    <row r="516" s="285" customFormat="1" x14ac:dyDescent="0.25"/>
    <row r="517" s="285" customFormat="1" x14ac:dyDescent="0.25"/>
    <row r="518" s="285" customFormat="1" x14ac:dyDescent="0.25"/>
    <row r="519" s="285" customFormat="1" x14ac:dyDescent="0.25"/>
    <row r="520" s="285" customFormat="1" x14ac:dyDescent="0.25"/>
    <row r="521" s="285" customFormat="1" x14ac:dyDescent="0.25"/>
    <row r="522" s="285" customFormat="1" x14ac:dyDescent="0.25"/>
    <row r="523" s="285" customFormat="1" x14ac:dyDescent="0.25"/>
    <row r="524" s="285" customFormat="1" x14ac:dyDescent="0.25"/>
    <row r="525" s="285" customFormat="1" x14ac:dyDescent="0.25"/>
    <row r="526" s="285" customFormat="1" x14ac:dyDescent="0.25"/>
    <row r="527" s="285" customFormat="1" x14ac:dyDescent="0.25"/>
    <row r="528" s="285" customFormat="1" x14ac:dyDescent="0.25"/>
    <row r="529" spans="4:4" s="285" customFormat="1" x14ac:dyDescent="0.25"/>
    <row r="530" spans="4:4" s="285" customFormat="1" x14ac:dyDescent="0.25"/>
    <row r="531" spans="4:4" s="285" customFormat="1" x14ac:dyDescent="0.25"/>
    <row r="532" spans="4:4" s="285" customFormat="1" x14ac:dyDescent="0.25"/>
    <row r="533" spans="4:4" x14ac:dyDescent="0.25">
      <c r="D533" s="47" t="s">
        <v>2513</v>
      </c>
    </row>
    <row r="554" spans="4:30" x14ac:dyDescent="0.25">
      <c r="D554" s="285" t="s">
        <v>309</v>
      </c>
      <c r="M554" s="47" t="s">
        <v>274</v>
      </c>
      <c r="Z554" s="47" t="s">
        <v>275</v>
      </c>
    </row>
    <row r="555" spans="4:30" x14ac:dyDescent="0.25">
      <c r="D555" s="51" t="s">
        <v>791</v>
      </c>
      <c r="M555" s="285" t="s">
        <v>798</v>
      </c>
      <c r="Z555" s="51" t="s">
        <v>2514</v>
      </c>
    </row>
    <row r="556" spans="4:30" x14ac:dyDescent="0.25">
      <c r="D556" s="285"/>
    </row>
    <row r="557" spans="4:30" x14ac:dyDescent="0.25">
      <c r="D557" s="56" t="s">
        <v>33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D557" s="47" t="s">
        <v>2521</v>
      </c>
    </row>
    <row r="558" spans="4:30" x14ac:dyDescent="0.25">
      <c r="D558" s="56" t="s">
        <v>777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D558" s="47" t="s">
        <v>2520</v>
      </c>
    </row>
    <row r="559" spans="4:30" x14ac:dyDescent="0.25">
      <c r="D559" s="56" t="s">
        <v>2362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</row>
    <row r="560" spans="4:30" x14ac:dyDescent="0.25">
      <c r="D560" s="56" t="s">
        <v>453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</row>
    <row r="561" spans="4:31" x14ac:dyDescent="0.25">
      <c r="D561" s="56" t="s">
        <v>454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</row>
    <row r="562" spans="4:31" x14ac:dyDescent="0.25">
      <c r="D562" s="56" t="s">
        <v>353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</row>
    <row r="563" spans="4:31" x14ac:dyDescent="0.25">
      <c r="D563" s="56" t="s">
        <v>452</v>
      </c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</row>
    <row r="564" spans="4:31" x14ac:dyDescent="0.25">
      <c r="D564" s="56" t="s">
        <v>524</v>
      </c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</row>
    <row r="565" spans="4:31" x14ac:dyDescent="0.25">
      <c r="D565" s="56" t="s">
        <v>257</v>
      </c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</row>
    <row r="566" spans="4:31" x14ac:dyDescent="0.25">
      <c r="D566" s="56" t="s">
        <v>329</v>
      </c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</row>
    <row r="567" spans="4:31" x14ac:dyDescent="0.25">
      <c r="D567" s="56" t="s">
        <v>279</v>
      </c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</row>
    <row r="568" spans="4:31" x14ac:dyDescent="0.25">
      <c r="D568" s="56" t="s">
        <v>332</v>
      </c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</row>
    <row r="569" spans="4:31" x14ac:dyDescent="0.25">
      <c r="D569" s="56" t="s">
        <v>333</v>
      </c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</row>
    <row r="570" spans="4:31" s="285" customFormat="1" x14ac:dyDescent="0.25">
      <c r="D570" s="56" t="s">
        <v>476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</row>
    <row r="571" spans="4:31" s="285" customFormat="1" x14ac:dyDescent="0.25">
      <c r="D571" s="56" t="s">
        <v>477</v>
      </c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</row>
    <row r="572" spans="4:31" s="285" customFormat="1" x14ac:dyDescent="0.25">
      <c r="D572" s="56" t="s">
        <v>2515</v>
      </c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</row>
    <row r="573" spans="4:31" s="285" customFormat="1" x14ac:dyDescent="0.25"/>
    <row r="574" spans="4:31" s="285" customFormat="1" x14ac:dyDescent="0.25">
      <c r="D574" s="57" t="s">
        <v>357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</row>
    <row r="575" spans="4:31" s="285" customFormat="1" x14ac:dyDescent="0.25">
      <c r="D575" s="57" t="s">
        <v>322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</row>
    <row r="576" spans="4:31" s="285" customFormat="1" x14ac:dyDescent="0.25">
      <c r="D576" s="57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</row>
    <row r="577" spans="4:31" s="285" customFormat="1" x14ac:dyDescent="0.25">
      <c r="D577" s="57" t="s">
        <v>2522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</row>
    <row r="578" spans="4:31" s="285" customFormat="1" x14ac:dyDescent="0.25">
      <c r="D578" s="57" t="s">
        <v>2523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</row>
    <row r="579" spans="4:31" s="285" customFormat="1" x14ac:dyDescent="0.25">
      <c r="D579" s="57" t="s">
        <v>2524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</row>
    <row r="580" spans="4:31" s="285" customFormat="1" x14ac:dyDescent="0.25">
      <c r="D580" s="57" t="s">
        <v>2525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</row>
    <row r="581" spans="4:31" s="285" customFormat="1" x14ac:dyDescent="0.25">
      <c r="D581" s="57" t="s">
        <v>2526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</row>
    <row r="582" spans="4:31" s="285" customFormat="1" x14ac:dyDescent="0.25">
      <c r="D582" s="57" t="s">
        <v>2527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</row>
    <row r="583" spans="4:31" s="285" customFormat="1" x14ac:dyDescent="0.25">
      <c r="D583" s="57" t="s">
        <v>2528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</row>
    <row r="584" spans="4:31" s="285" customFormat="1" x14ac:dyDescent="0.25">
      <c r="D584" s="57" t="s">
        <v>2529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</row>
    <row r="585" spans="4:31" s="285" customFormat="1" x14ac:dyDescent="0.25">
      <c r="D585" s="57" t="s">
        <v>2530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</row>
    <row r="586" spans="4:31" s="285" customFormat="1" x14ac:dyDescent="0.25">
      <c r="D586" s="57" t="s">
        <v>2531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</row>
    <row r="587" spans="4:31" s="285" customFormat="1" x14ac:dyDescent="0.25">
      <c r="D587" s="57" t="s">
        <v>2532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</row>
    <row r="588" spans="4:31" s="285" customFormat="1" x14ac:dyDescent="0.25">
      <c r="D588" s="57" t="s">
        <v>2533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</row>
    <row r="589" spans="4:31" s="285" customFormat="1" x14ac:dyDescent="0.25">
      <c r="D589" s="57" t="s">
        <v>2534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</row>
    <row r="590" spans="4:31" s="285" customFormat="1" x14ac:dyDescent="0.25">
      <c r="D590" s="57" t="s">
        <v>2535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</row>
    <row r="591" spans="4:31" s="285" customFormat="1" x14ac:dyDescent="0.25">
      <c r="D591" s="57" t="s">
        <v>2536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</row>
    <row r="592" spans="4:31" s="285" customFormat="1" x14ac:dyDescent="0.25">
      <c r="D592" s="57" t="s">
        <v>2537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</row>
    <row r="593" spans="4:31" s="285" customFormat="1" x14ac:dyDescent="0.25">
      <c r="D593" s="57" t="s">
        <v>2538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</row>
    <row r="594" spans="4:31" s="285" customFormat="1" x14ac:dyDescent="0.25">
      <c r="D594" s="57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</row>
    <row r="595" spans="4:31" s="285" customFormat="1" x14ac:dyDescent="0.25">
      <c r="D595" s="57" t="s">
        <v>263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</row>
    <row r="596" spans="4:31" s="285" customFormat="1" x14ac:dyDescent="0.25">
      <c r="D596" s="57" t="s">
        <v>264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</row>
    <row r="597" spans="4:31" s="285" customFormat="1" x14ac:dyDescent="0.25">
      <c r="D597" s="57" t="s">
        <v>358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</row>
    <row r="598" spans="4:31" s="285" customFormat="1" x14ac:dyDescent="0.25"/>
    <row r="599" spans="4:31" s="285" customFormat="1" x14ac:dyDescent="0.25">
      <c r="D599" s="285" t="s">
        <v>2539</v>
      </c>
    </row>
    <row r="600" spans="4:31" s="285" customFormat="1" x14ac:dyDescent="0.25"/>
    <row r="601" spans="4:31" s="285" customFormat="1" x14ac:dyDescent="0.25"/>
    <row r="602" spans="4:31" s="285" customFormat="1" x14ac:dyDescent="0.25"/>
    <row r="603" spans="4:31" s="285" customFormat="1" x14ac:dyDescent="0.25"/>
    <row r="604" spans="4:31" s="285" customFormat="1" x14ac:dyDescent="0.25"/>
    <row r="605" spans="4:31" s="285" customFormat="1" x14ac:dyDescent="0.25"/>
    <row r="606" spans="4:31" s="285" customFormat="1" x14ac:dyDescent="0.25"/>
    <row r="607" spans="4:31" s="285" customFormat="1" x14ac:dyDescent="0.25"/>
    <row r="608" spans="4:31" s="285" customFormat="1" x14ac:dyDescent="0.25"/>
    <row r="609" s="285" customFormat="1" x14ac:dyDescent="0.25"/>
    <row r="610" s="285" customFormat="1" x14ac:dyDescent="0.25"/>
    <row r="611" s="285" customFormat="1" x14ac:dyDescent="0.25"/>
    <row r="612" s="285" customFormat="1" x14ac:dyDescent="0.25"/>
    <row r="613" s="285" customFormat="1" x14ac:dyDescent="0.25"/>
    <row r="614" s="285" customFormat="1" x14ac:dyDescent="0.25"/>
    <row r="615" s="285" customFormat="1" x14ac:dyDescent="0.25"/>
    <row r="616" s="285" customFormat="1" x14ac:dyDescent="0.25"/>
    <row r="617" s="285" customFormat="1" x14ac:dyDescent="0.25"/>
    <row r="618" s="285" customFormat="1" x14ac:dyDescent="0.25"/>
    <row r="619" s="285" customFormat="1" x14ac:dyDescent="0.25"/>
    <row r="620" s="285" customFormat="1" x14ac:dyDescent="0.25"/>
    <row r="621" s="285" customFormat="1" x14ac:dyDescent="0.25"/>
    <row r="622" s="285" customFormat="1" x14ac:dyDescent="0.25"/>
    <row r="623" s="285" customFormat="1" x14ac:dyDescent="0.25"/>
    <row r="624" s="285" customFormat="1" x14ac:dyDescent="0.25"/>
    <row r="625" spans="2:4" s="285" customFormat="1" x14ac:dyDescent="0.25"/>
    <row r="626" spans="2:4" s="285" customFormat="1" x14ac:dyDescent="0.25"/>
    <row r="627" spans="2:4" s="285" customFormat="1" x14ac:dyDescent="0.25"/>
    <row r="628" spans="2:4" s="285" customFormat="1" x14ac:dyDescent="0.25"/>
    <row r="629" spans="2:4" s="285" customFormat="1" x14ac:dyDescent="0.25"/>
    <row r="630" spans="2:4" s="285" customFormat="1" x14ac:dyDescent="0.25"/>
    <row r="631" spans="2:4" s="285" customFormat="1" x14ac:dyDescent="0.25"/>
    <row r="632" spans="2:4" s="285" customFormat="1" x14ac:dyDescent="0.25"/>
    <row r="633" spans="2:4" s="285" customFormat="1" x14ac:dyDescent="0.25"/>
    <row r="634" spans="2:4" s="285" customFormat="1" x14ac:dyDescent="0.25"/>
    <row r="635" spans="2:4" s="285" customFormat="1" x14ac:dyDescent="0.25"/>
    <row r="636" spans="2:4" s="285" customFormat="1" x14ac:dyDescent="0.25"/>
    <row r="637" spans="2:4" s="285" customFormat="1" x14ac:dyDescent="0.25"/>
    <row r="638" spans="2:4" s="285" customFormat="1" x14ac:dyDescent="0.25"/>
    <row r="639" spans="2:4" x14ac:dyDescent="0.25">
      <c r="B639" s="50">
        <v>0</v>
      </c>
      <c r="C639" s="285"/>
      <c r="D639" s="51" t="s">
        <v>2547</v>
      </c>
    </row>
    <row r="640" spans="2:4" x14ac:dyDescent="0.25">
      <c r="B640" s="285"/>
      <c r="C640" s="285"/>
      <c r="D640" s="59" t="s">
        <v>304</v>
      </c>
    </row>
    <row r="642" spans="4:4" x14ac:dyDescent="0.25">
      <c r="D642" s="47" t="s">
        <v>36</v>
      </c>
    </row>
    <row r="643" spans="4:4" x14ac:dyDescent="0.25">
      <c r="D643" s="54" t="s">
        <v>2548</v>
      </c>
    </row>
    <row r="645" spans="4:4" x14ac:dyDescent="0.25">
      <c r="D645" s="47" t="s">
        <v>2545</v>
      </c>
    </row>
    <row r="669" spans="4:38" x14ac:dyDescent="0.25">
      <c r="D669" s="47" t="s">
        <v>269</v>
      </c>
    </row>
    <row r="670" spans="4:38" s="285" customFormat="1" x14ac:dyDescent="0.25">
      <c r="D670" s="51" t="s">
        <v>2549</v>
      </c>
    </row>
    <row r="671" spans="4:38" s="285" customFormat="1" x14ac:dyDescent="0.25"/>
    <row r="672" spans="4:38" s="285" customFormat="1" x14ac:dyDescent="0.25">
      <c r="D672" s="56" t="s">
        <v>341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Z672" s="57" t="s">
        <v>357</v>
      </c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</row>
    <row r="673" spans="4:38" s="285" customFormat="1" x14ac:dyDescent="0.25">
      <c r="D673" s="56" t="s">
        <v>2442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Z673" s="57" t="s">
        <v>322</v>
      </c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</row>
    <row r="674" spans="4:38" s="285" customFormat="1" x14ac:dyDescent="0.25">
      <c r="D674" s="56" t="s">
        <v>256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Z674" s="57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</row>
    <row r="675" spans="4:38" s="285" customFormat="1" x14ac:dyDescent="0.25">
      <c r="D675" s="56" t="s">
        <v>1534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Z675" s="57" t="s">
        <v>268</v>
      </c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</row>
    <row r="676" spans="4:38" s="285" customFormat="1" x14ac:dyDescent="0.25">
      <c r="D676" s="56" t="s">
        <v>1077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Z676" s="57" t="s">
        <v>282</v>
      </c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</row>
    <row r="677" spans="4:38" s="285" customFormat="1" x14ac:dyDescent="0.25">
      <c r="D677" s="56" t="s">
        <v>1535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Z677" s="57" t="s">
        <v>2444</v>
      </c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</row>
    <row r="678" spans="4:38" s="285" customFormat="1" x14ac:dyDescent="0.25">
      <c r="D678" s="56" t="s">
        <v>478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Z678" s="57" t="s">
        <v>2551</v>
      </c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</row>
    <row r="679" spans="4:38" s="285" customFormat="1" x14ac:dyDescent="0.25">
      <c r="D679" s="56" t="s">
        <v>1919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Z679" s="57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</row>
    <row r="680" spans="4:38" s="285" customFormat="1" x14ac:dyDescent="0.25">
      <c r="D680" s="56" t="s">
        <v>1920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Z680" s="57" t="s">
        <v>263</v>
      </c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</row>
    <row r="681" spans="4:38" s="285" customFormat="1" x14ac:dyDescent="0.25">
      <c r="D681" s="56" t="s">
        <v>381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Z681" s="57" t="s">
        <v>264</v>
      </c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</row>
    <row r="682" spans="4:38" s="285" customFormat="1" x14ac:dyDescent="0.25">
      <c r="D682" s="56" t="s">
        <v>2419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Z682" s="57" t="s">
        <v>358</v>
      </c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</row>
    <row r="683" spans="4:38" s="285" customFormat="1" x14ac:dyDescent="0.25">
      <c r="D683" s="56" t="s">
        <v>2420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</row>
    <row r="684" spans="4:38" s="285" customFormat="1" x14ac:dyDescent="0.25">
      <c r="D684" s="56" t="s">
        <v>2421</v>
      </c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</row>
    <row r="685" spans="4:38" x14ac:dyDescent="0.25">
      <c r="D685" s="56" t="s">
        <v>2550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285"/>
      <c r="Z685" s="285"/>
      <c r="AA685" s="285"/>
      <c r="AB685" s="285"/>
      <c r="AC685" s="285"/>
      <c r="AD685" s="285"/>
      <c r="AE685" s="285"/>
      <c r="AF685" s="285"/>
      <c r="AG685" s="285"/>
      <c r="AH685" s="285"/>
      <c r="AI685" s="285"/>
      <c r="AJ685" s="285"/>
      <c r="AK685" s="285"/>
      <c r="AL685" s="285"/>
    </row>
    <row r="687" spans="4:38" x14ac:dyDescent="0.25">
      <c r="D687" s="47" t="s">
        <v>2552</v>
      </c>
    </row>
    <row r="688" spans="4:38" s="285" customFormat="1" x14ac:dyDescent="0.25"/>
    <row r="689" s="285" customFormat="1" x14ac:dyDescent="0.25"/>
    <row r="690" s="285" customFormat="1" x14ac:dyDescent="0.25"/>
    <row r="691" s="285" customFormat="1" x14ac:dyDescent="0.25"/>
    <row r="692" s="285" customFormat="1" x14ac:dyDescent="0.25"/>
    <row r="693" s="285" customFormat="1" x14ac:dyDescent="0.25"/>
    <row r="694" s="285" customFormat="1" x14ac:dyDescent="0.25"/>
    <row r="695" s="285" customFormat="1" x14ac:dyDescent="0.25"/>
    <row r="696" s="285" customFormat="1" x14ac:dyDescent="0.25"/>
    <row r="697" s="285" customFormat="1" x14ac:dyDescent="0.25"/>
    <row r="698" s="285" customFormat="1" x14ac:dyDescent="0.25"/>
    <row r="699" s="285" customFormat="1" x14ac:dyDescent="0.25"/>
    <row r="700" s="285" customFormat="1" x14ac:dyDescent="0.25"/>
    <row r="701" s="285" customFormat="1" x14ac:dyDescent="0.25"/>
    <row r="702" s="285" customFormat="1" x14ac:dyDescent="0.25"/>
    <row r="703" s="285" customFormat="1" x14ac:dyDescent="0.25"/>
    <row r="704" s="285" customFormat="1" x14ac:dyDescent="0.25"/>
    <row r="705" s="285" customFormat="1" x14ac:dyDescent="0.25"/>
    <row r="706" s="285" customFormat="1" x14ac:dyDescent="0.25"/>
    <row r="707" s="285" customFormat="1" x14ac:dyDescent="0.25"/>
    <row r="708" s="285" customFormat="1" x14ac:dyDescent="0.25"/>
    <row r="709" s="285" customFormat="1" x14ac:dyDescent="0.25"/>
    <row r="710" s="285" customFormat="1" x14ac:dyDescent="0.25"/>
    <row r="711" s="285" customFormat="1" x14ac:dyDescent="0.25"/>
    <row r="712" s="285" customFormat="1" x14ac:dyDescent="0.25"/>
    <row r="713" s="285" customFormat="1" x14ac:dyDescent="0.25"/>
    <row r="714" s="285" customFormat="1" x14ac:dyDescent="0.25"/>
    <row r="715" s="285" customFormat="1" x14ac:dyDescent="0.25"/>
    <row r="716" s="285" customFormat="1" x14ac:dyDescent="0.25"/>
    <row r="717" s="285" customFormat="1" x14ac:dyDescent="0.25"/>
    <row r="718" s="285" customFormat="1" x14ac:dyDescent="0.25"/>
    <row r="719" s="285" customFormat="1" x14ac:dyDescent="0.25"/>
    <row r="720" s="285" customFormat="1" x14ac:dyDescent="0.25"/>
    <row r="721" spans="1:4" s="285" customFormat="1" x14ac:dyDescent="0.25"/>
    <row r="722" spans="1:4" s="285" customFormat="1" x14ac:dyDescent="0.25"/>
    <row r="723" spans="1:4" s="285" customFormat="1" x14ac:dyDescent="0.25"/>
    <row r="724" spans="1:4" s="285" customFormat="1" x14ac:dyDescent="0.25"/>
    <row r="734" spans="1:4" x14ac:dyDescent="0.25">
      <c r="A734" s="285"/>
      <c r="B734" s="50">
        <v>0</v>
      </c>
      <c r="C734" s="285"/>
      <c r="D734" s="51" t="s">
        <v>2554</v>
      </c>
    </row>
    <row r="735" spans="1:4" x14ac:dyDescent="0.25">
      <c r="A735" s="285"/>
      <c r="B735" s="285"/>
      <c r="C735" s="285"/>
      <c r="D735" s="59" t="s">
        <v>304</v>
      </c>
    </row>
    <row r="736" spans="1:4" x14ac:dyDescent="0.25">
      <c r="D736" s="55" t="s">
        <v>35</v>
      </c>
    </row>
    <row r="772" spans="2:4" x14ac:dyDescent="0.25">
      <c r="B772" s="48">
        <v>0</v>
      </c>
      <c r="C772" s="285"/>
      <c r="D772" s="51" t="s">
        <v>2226</v>
      </c>
    </row>
    <row r="773" spans="2:4" x14ac:dyDescent="0.25">
      <c r="B773" s="285"/>
      <c r="C773" s="285"/>
      <c r="D77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D03AD-4CA5-47C4-8BB6-B2AFF26FDFCB}">
  <sheetPr codeName="Sheet42"/>
  <dimension ref="A2:J30"/>
  <sheetViews>
    <sheetView topLeftCell="A17" zoomScaleNormal="100" workbookViewId="0">
      <selection activeCell="A18" sqref="A18"/>
    </sheetView>
  </sheetViews>
  <sheetFormatPr defaultColWidth="2.85546875" defaultRowHeight="15" x14ac:dyDescent="0.25"/>
  <cols>
    <col min="1" max="1" width="9.140625" style="242" bestFit="1" customWidth="1"/>
    <col min="2" max="2" width="39.85546875" style="242" bestFit="1" customWidth="1"/>
    <col min="3" max="3" width="15.28515625" style="242" bestFit="1" customWidth="1"/>
    <col min="4" max="4" width="17" style="242" bestFit="1" customWidth="1"/>
    <col min="5" max="5" width="17.5703125" style="242" bestFit="1" customWidth="1"/>
    <col min="6" max="7" width="10.7109375" style="242" bestFit="1" customWidth="1"/>
    <col min="8" max="8" width="8.5703125" style="242" bestFit="1" customWidth="1"/>
    <col min="9" max="9" width="7.5703125" style="242" bestFit="1" customWidth="1"/>
    <col min="10" max="10" width="10.7109375" style="242" bestFit="1" customWidth="1"/>
    <col min="11" max="16384" width="2.85546875" style="242"/>
  </cols>
  <sheetData>
    <row r="2" spans="1:10" ht="18.75" x14ac:dyDescent="0.25">
      <c r="A2" s="447" t="s">
        <v>520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2460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1582</v>
      </c>
      <c r="B10" s="63" t="s">
        <v>1584</v>
      </c>
      <c r="C10" s="63" t="s">
        <v>697</v>
      </c>
      <c r="D10" s="63" t="s">
        <v>330</v>
      </c>
      <c r="E10" s="63" t="s">
        <v>276</v>
      </c>
      <c r="F10" s="76">
        <v>44925.456250000003</v>
      </c>
      <c r="G10" s="76">
        <v>45358.414583332997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1957</v>
      </c>
      <c r="B12" s="86" t="s">
        <v>1958</v>
      </c>
      <c r="C12" s="63" t="s">
        <v>361</v>
      </c>
      <c r="D12" s="63" t="s">
        <v>330</v>
      </c>
      <c r="E12" s="63" t="s">
        <v>276</v>
      </c>
      <c r="F12" s="76">
        <v>44935.460416667003</v>
      </c>
      <c r="G12" s="76">
        <v>45371.418749999997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84" t="s">
        <v>1963</v>
      </c>
      <c r="B13" s="84" t="s">
        <v>1964</v>
      </c>
      <c r="C13" s="67" t="s">
        <v>361</v>
      </c>
      <c r="D13" s="67" t="s">
        <v>330</v>
      </c>
      <c r="E13" s="67" t="s">
        <v>276</v>
      </c>
      <c r="F13" s="75">
        <v>44935.470833332998</v>
      </c>
      <c r="G13" s="75">
        <v>45371.429166667003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86" t="s">
        <v>1977</v>
      </c>
      <c r="B14" s="86" t="s">
        <v>1978</v>
      </c>
      <c r="C14" s="63" t="s">
        <v>361</v>
      </c>
      <c r="D14" s="63" t="s">
        <v>330</v>
      </c>
      <c r="E14" s="63" t="s">
        <v>276</v>
      </c>
      <c r="F14" s="76">
        <v>44935.633333332997</v>
      </c>
      <c r="G14" s="76">
        <v>45371.591666667002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2233</v>
      </c>
      <c r="B15" s="67" t="s">
        <v>2234</v>
      </c>
      <c r="C15" s="67" t="s">
        <v>1022</v>
      </c>
      <c r="D15" s="67" t="s">
        <v>330</v>
      </c>
      <c r="E15" s="67" t="s">
        <v>276</v>
      </c>
      <c r="F15" s="75">
        <v>44936.483333333003</v>
      </c>
      <c r="G15" s="75">
        <v>45372.441666667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2236</v>
      </c>
      <c r="B16" s="63" t="s">
        <v>2237</v>
      </c>
      <c r="C16" s="63" t="s">
        <v>356</v>
      </c>
      <c r="D16" s="63" t="s">
        <v>330</v>
      </c>
      <c r="E16" s="63" t="s">
        <v>276</v>
      </c>
      <c r="F16" s="76">
        <v>44936.488888888998</v>
      </c>
      <c r="G16" s="76">
        <v>45372.447222221999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84" t="s">
        <v>2195</v>
      </c>
      <c r="B17" s="84" t="s">
        <v>2249</v>
      </c>
      <c r="C17" s="67" t="s">
        <v>361</v>
      </c>
      <c r="D17" s="67" t="s">
        <v>330</v>
      </c>
      <c r="E17" s="67" t="s">
        <v>276</v>
      </c>
      <c r="F17" s="75">
        <v>44936.545833333003</v>
      </c>
      <c r="G17" s="75">
        <v>45372.545833333003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9" t="s">
        <v>2293</v>
      </c>
      <c r="B18" s="69" t="s">
        <v>2290</v>
      </c>
      <c r="C18" s="61" t="s">
        <v>595</v>
      </c>
      <c r="D18" s="61" t="s">
        <v>330</v>
      </c>
      <c r="E18" s="61" t="s">
        <v>276</v>
      </c>
      <c r="F18" s="78">
        <v>44938.480555556001</v>
      </c>
      <c r="G18" s="78">
        <v>45377.438888889003</v>
      </c>
      <c r="H18" s="61" t="s">
        <v>23</v>
      </c>
      <c r="I18" s="61" t="s">
        <v>18</v>
      </c>
      <c r="J18" s="61" t="s">
        <v>255</v>
      </c>
    </row>
    <row r="19" spans="1:10" ht="45" x14ac:dyDescent="0.25">
      <c r="A19" s="67" t="s">
        <v>2364</v>
      </c>
      <c r="B19" s="67" t="s">
        <v>2369</v>
      </c>
      <c r="C19" s="67" t="s">
        <v>2393</v>
      </c>
      <c r="D19" s="67" t="s">
        <v>330</v>
      </c>
      <c r="E19" s="67" t="s">
        <v>276</v>
      </c>
      <c r="F19" s="75">
        <v>44939.614583333001</v>
      </c>
      <c r="G19" s="75">
        <v>45378.572916666999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2376</v>
      </c>
      <c r="B20" s="63" t="s">
        <v>2377</v>
      </c>
      <c r="C20" s="63" t="s">
        <v>356</v>
      </c>
      <c r="D20" s="63" t="s">
        <v>330</v>
      </c>
      <c r="E20" s="63" t="s">
        <v>276</v>
      </c>
      <c r="F20" s="76">
        <v>44939.627777777998</v>
      </c>
      <c r="G20" s="76">
        <v>45378.586111110999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2397</v>
      </c>
      <c r="B21" s="67" t="s">
        <v>2398</v>
      </c>
      <c r="C21" s="67" t="s">
        <v>272</v>
      </c>
      <c r="D21" s="67" t="s">
        <v>330</v>
      </c>
      <c r="E21" s="67" t="s">
        <v>276</v>
      </c>
      <c r="F21" s="75">
        <v>44942.335416667003</v>
      </c>
      <c r="G21" s="75">
        <v>45378.627083332998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2423</v>
      </c>
      <c r="B22" s="63" t="s">
        <v>2425</v>
      </c>
      <c r="C22" s="63" t="s">
        <v>2393</v>
      </c>
      <c r="D22" s="63" t="s">
        <v>330</v>
      </c>
      <c r="E22" s="63" t="s">
        <v>276</v>
      </c>
      <c r="F22" s="76">
        <v>44942.366666667003</v>
      </c>
      <c r="G22" s="76">
        <v>45378.658333332998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2437</v>
      </c>
      <c r="B23" s="67" t="s">
        <v>2436</v>
      </c>
      <c r="C23" s="67" t="s">
        <v>325</v>
      </c>
      <c r="D23" s="67" t="s">
        <v>330</v>
      </c>
      <c r="E23" s="67" t="s">
        <v>276</v>
      </c>
      <c r="F23" s="75">
        <v>44942.634027777996</v>
      </c>
      <c r="G23" s="75">
        <v>45379.592361110997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2448</v>
      </c>
      <c r="B24" s="63" t="s">
        <v>2450</v>
      </c>
      <c r="C24" s="63" t="s">
        <v>319</v>
      </c>
      <c r="D24" s="63" t="s">
        <v>330</v>
      </c>
      <c r="E24" s="63" t="s">
        <v>276</v>
      </c>
      <c r="F24" s="76">
        <v>44942.681250000001</v>
      </c>
      <c r="G24" s="76">
        <v>45379.639583333003</v>
      </c>
      <c r="H24" s="63" t="s">
        <v>23</v>
      </c>
      <c r="I24" s="63" t="s">
        <v>18</v>
      </c>
      <c r="J24" s="63" t="s">
        <v>260</v>
      </c>
    </row>
    <row r="26" spans="1:10" x14ac:dyDescent="0.25">
      <c r="A26" s="60" t="s">
        <v>2459</v>
      </c>
      <c r="B26" s="60" t="s">
        <v>2462</v>
      </c>
      <c r="C26" s="60"/>
      <c r="D26" s="60"/>
      <c r="E26" s="60"/>
      <c r="F26" s="79"/>
      <c r="G26" s="79"/>
      <c r="H26" s="60"/>
      <c r="I26" s="60"/>
      <c r="J26" s="60" t="s">
        <v>346</v>
      </c>
    </row>
    <row r="27" spans="1:10" ht="45" x14ac:dyDescent="0.25">
      <c r="A27" s="86" t="s">
        <v>2511</v>
      </c>
      <c r="B27" s="86" t="s">
        <v>2475</v>
      </c>
      <c r="C27" s="86"/>
      <c r="D27" s="60"/>
      <c r="E27" s="60"/>
      <c r="F27" s="79"/>
      <c r="G27" s="79"/>
      <c r="H27" s="60"/>
      <c r="I27" s="60"/>
      <c r="J27" s="60" t="s">
        <v>346</v>
      </c>
    </row>
    <row r="28" spans="1:10" x14ac:dyDescent="0.25">
      <c r="A28" s="86" t="s">
        <v>2489</v>
      </c>
      <c r="B28" s="86" t="s">
        <v>2490</v>
      </c>
      <c r="C28" s="86"/>
      <c r="D28" s="60"/>
      <c r="E28" s="60"/>
      <c r="F28" s="79"/>
      <c r="G28" s="79"/>
      <c r="H28" s="60"/>
      <c r="I28" s="60"/>
      <c r="J28" s="60" t="s">
        <v>346</v>
      </c>
    </row>
    <row r="29" spans="1:10" x14ac:dyDescent="0.25">
      <c r="A29" s="86" t="s">
        <v>2516</v>
      </c>
      <c r="B29" s="86" t="s">
        <v>2517</v>
      </c>
      <c r="C29" s="86"/>
      <c r="D29" s="62"/>
      <c r="E29" s="62"/>
      <c r="F29" s="81"/>
      <c r="G29" s="81"/>
      <c r="H29" s="62"/>
      <c r="I29" s="62"/>
      <c r="J29" s="62" t="s">
        <v>346</v>
      </c>
    </row>
    <row r="30" spans="1:10" x14ac:dyDescent="0.25">
      <c r="A30" s="86" t="s">
        <v>2546</v>
      </c>
      <c r="B30" s="86" t="s">
        <v>2545</v>
      </c>
      <c r="C30" s="86"/>
      <c r="D30" s="60"/>
      <c r="E30" s="60"/>
      <c r="F30" s="79"/>
      <c r="G30" s="79"/>
      <c r="H30" s="60"/>
      <c r="I30" s="60"/>
      <c r="J30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8DAD3-D8F9-4488-BA40-20A3C0954875}">
  <sheetPr codeName="Sheet1"/>
  <dimension ref="A2:AW953"/>
  <sheetViews>
    <sheetView topLeftCell="A100" workbookViewId="0">
      <selection activeCell="D142" sqref="D14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2310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2311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2312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2313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1:4" x14ac:dyDescent="0.25">
      <c r="A55" s="285"/>
      <c r="B55" s="50">
        <v>0</v>
      </c>
      <c r="C55" s="285"/>
      <c r="D55" s="51" t="s">
        <v>2554</v>
      </c>
    </row>
    <row r="56" spans="1:4" x14ac:dyDescent="0.25">
      <c r="A56" s="285"/>
      <c r="B56" s="285"/>
      <c r="C56" s="285"/>
      <c r="D56" s="59" t="s">
        <v>306</v>
      </c>
    </row>
    <row r="57" spans="1:4" x14ac:dyDescent="0.25">
      <c r="D57" s="55" t="s">
        <v>35</v>
      </c>
    </row>
    <row r="139" spans="2:4" x14ac:dyDescent="0.25">
      <c r="B139" s="50">
        <v>0</v>
      </c>
      <c r="D139" s="51" t="s">
        <v>2558</v>
      </c>
    </row>
    <row r="140" spans="2:4" x14ac:dyDescent="0.25">
      <c r="D140" s="59" t="s">
        <v>303</v>
      </c>
    </row>
    <row r="141" spans="2:4" x14ac:dyDescent="0.25">
      <c r="D141" s="55" t="s">
        <v>546</v>
      </c>
    </row>
    <row r="142" spans="2:4" x14ac:dyDescent="0.25">
      <c r="D142" s="68" t="s">
        <v>2554</v>
      </c>
    </row>
    <row r="144" spans="2:4" x14ac:dyDescent="0.25">
      <c r="D144" s="47" t="s">
        <v>2555</v>
      </c>
    </row>
    <row r="197" spans="2:4" x14ac:dyDescent="0.25">
      <c r="B197" s="50">
        <v>0</v>
      </c>
      <c r="D197" s="51" t="s">
        <v>2461</v>
      </c>
    </row>
    <row r="198" spans="2:4" x14ac:dyDescent="0.25">
      <c r="D198" s="59" t="s">
        <v>304</v>
      </c>
    </row>
    <row r="200" spans="2:4" x14ac:dyDescent="0.25">
      <c r="D200" s="47" t="s">
        <v>2463</v>
      </c>
    </row>
    <row r="201" spans="2:4" x14ac:dyDescent="0.25">
      <c r="D201" s="54" t="s">
        <v>2464</v>
      </c>
    </row>
    <row r="203" spans="2:4" x14ac:dyDescent="0.25">
      <c r="D203" s="47" t="s">
        <v>2458</v>
      </c>
    </row>
    <row r="225" spans="4:49" x14ac:dyDescent="0.25">
      <c r="D225" s="47" t="s">
        <v>309</v>
      </c>
      <c r="K225" s="51" t="s">
        <v>577</v>
      </c>
      <c r="V225" s="56" t="s">
        <v>34</v>
      </c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</row>
    <row r="226" spans="4:49" x14ac:dyDescent="0.25">
      <c r="D226" s="47" t="s">
        <v>316</v>
      </c>
      <c r="K226" s="51" t="s">
        <v>2465</v>
      </c>
      <c r="V226" s="56" t="s">
        <v>488</v>
      </c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</row>
    <row r="227" spans="4:49" x14ac:dyDescent="0.25">
      <c r="D227" s="47" t="s">
        <v>495</v>
      </c>
      <c r="K227" s="51" t="s">
        <v>2466</v>
      </c>
      <c r="V227" s="56" t="s">
        <v>2572</v>
      </c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</row>
    <row r="228" spans="4:49" x14ac:dyDescent="0.25">
      <c r="D228" s="47" t="s">
        <v>496</v>
      </c>
      <c r="K228" s="51" t="s">
        <v>2467</v>
      </c>
      <c r="V228" s="56" t="s">
        <v>2573</v>
      </c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</row>
    <row r="229" spans="4:49" x14ac:dyDescent="0.25">
      <c r="D229" s="47" t="s">
        <v>792</v>
      </c>
      <c r="K229" s="51" t="s">
        <v>766</v>
      </c>
      <c r="V229" s="56" t="s">
        <v>2574</v>
      </c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</row>
    <row r="230" spans="4:49" x14ac:dyDescent="0.25">
      <c r="D230" s="47" t="s">
        <v>759</v>
      </c>
      <c r="K230" s="51" t="s">
        <v>681</v>
      </c>
      <c r="V230" s="56" t="s">
        <v>2575</v>
      </c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</row>
    <row r="231" spans="4:49" x14ac:dyDescent="0.25">
      <c r="D231" s="47" t="s">
        <v>541</v>
      </c>
      <c r="K231" s="51" t="s">
        <v>2468</v>
      </c>
    </row>
    <row r="232" spans="4:49" x14ac:dyDescent="0.25">
      <c r="D232" s="47" t="s">
        <v>2469</v>
      </c>
      <c r="K232" s="51" t="s">
        <v>677</v>
      </c>
    </row>
    <row r="233" spans="4:49" x14ac:dyDescent="0.25">
      <c r="D233" s="47" t="s">
        <v>2470</v>
      </c>
      <c r="K233" s="51" t="s">
        <v>767</v>
      </c>
    </row>
    <row r="234" spans="4:49" x14ac:dyDescent="0.25">
      <c r="D234" s="47" t="s">
        <v>30</v>
      </c>
      <c r="K234" s="51" t="s">
        <v>2471</v>
      </c>
    </row>
    <row r="235" spans="4:49" x14ac:dyDescent="0.25">
      <c r="D235" s="47" t="s">
        <v>2472</v>
      </c>
      <c r="K235" s="51" t="s">
        <v>2473</v>
      </c>
    </row>
    <row r="237" spans="4:49" x14ac:dyDescent="0.25">
      <c r="D237" s="56" t="s">
        <v>354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D237" s="56" t="s">
        <v>271</v>
      </c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</row>
    <row r="238" spans="4:49" x14ac:dyDescent="0.25">
      <c r="D238" s="56" t="s">
        <v>445</v>
      </c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D238" s="56" t="s">
        <v>257</v>
      </c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</row>
    <row r="239" spans="4:49" x14ac:dyDescent="0.25">
      <c r="D239" s="56" t="s">
        <v>461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D239" s="56" t="s">
        <v>329</v>
      </c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</row>
    <row r="240" spans="4:49" x14ac:dyDescent="0.25">
      <c r="D240" s="56" t="s">
        <v>353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D240" s="56" t="s">
        <v>279</v>
      </c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</row>
    <row r="241" spans="4:49" x14ac:dyDescent="0.25">
      <c r="D241" s="56" t="s">
        <v>452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D241" s="56" t="s">
        <v>332</v>
      </c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</row>
    <row r="242" spans="4:49" x14ac:dyDescent="0.25">
      <c r="D242" s="56" t="s">
        <v>524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D242" s="56" t="s">
        <v>333</v>
      </c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</row>
    <row r="243" spans="4:49" x14ac:dyDescent="0.25">
      <c r="D243" s="56" t="s">
        <v>257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D243" s="56" t="s">
        <v>2576</v>
      </c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</row>
    <row r="244" spans="4:49" x14ac:dyDescent="0.25">
      <c r="D244" s="56" t="s">
        <v>329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</row>
    <row r="245" spans="4:49" x14ac:dyDescent="0.25">
      <c r="D245" s="56" t="s">
        <v>279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</row>
    <row r="246" spans="4:49" x14ac:dyDescent="0.25">
      <c r="D246" s="56" t="s">
        <v>332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</row>
    <row r="247" spans="4:49" x14ac:dyDescent="0.25">
      <c r="D247" s="56" t="s">
        <v>333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</row>
    <row r="248" spans="4:49" x14ac:dyDescent="0.25">
      <c r="D248" s="56" t="s">
        <v>2488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</row>
    <row r="250" spans="4:49" x14ac:dyDescent="0.25">
      <c r="D250" s="51" t="s">
        <v>2310</v>
      </c>
    </row>
    <row r="252" spans="4:49" x14ac:dyDescent="0.25">
      <c r="D252" s="47" t="s">
        <v>2577</v>
      </c>
    </row>
    <row r="268" s="285" customFormat="1" x14ac:dyDescent="0.25"/>
    <row r="269" s="285" customFormat="1" x14ac:dyDescent="0.25"/>
    <row r="270" s="285" customFormat="1" x14ac:dyDescent="0.25"/>
    <row r="271" s="285" customFormat="1" x14ac:dyDescent="0.25"/>
    <row r="272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300" spans="2:4" x14ac:dyDescent="0.25">
      <c r="B300" s="50">
        <v>0</v>
      </c>
      <c r="C300" s="285"/>
      <c r="D300" s="51" t="s">
        <v>2567</v>
      </c>
    </row>
    <row r="301" spans="2:4" x14ac:dyDescent="0.25">
      <c r="B301" s="285"/>
      <c r="C301" s="285"/>
      <c r="D301" s="59" t="s">
        <v>303</v>
      </c>
    </row>
    <row r="302" spans="2:4" x14ac:dyDescent="0.25">
      <c r="D302" s="55" t="s">
        <v>546</v>
      </c>
    </row>
    <row r="303" spans="2:4" x14ac:dyDescent="0.25">
      <c r="D303" s="68" t="s">
        <v>2461</v>
      </c>
    </row>
    <row r="305" spans="4:4" x14ac:dyDescent="0.25">
      <c r="D305" s="47" t="s">
        <v>2557</v>
      </c>
    </row>
    <row r="367" spans="2:4" x14ac:dyDescent="0.25">
      <c r="B367" s="48">
        <v>0</v>
      </c>
      <c r="C367" s="285"/>
      <c r="D367" s="51" t="s">
        <v>362</v>
      </c>
    </row>
    <row r="378" spans="4:25" x14ac:dyDescent="0.25">
      <c r="D378" s="47" t="s">
        <v>336</v>
      </c>
    </row>
    <row r="379" spans="4:25" s="285" customFormat="1" x14ac:dyDescent="0.25">
      <c r="D379" s="51" t="s">
        <v>2559</v>
      </c>
    </row>
    <row r="381" spans="4:25" x14ac:dyDescent="0.25">
      <c r="D381" s="56" t="s">
        <v>341</v>
      </c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</row>
    <row r="382" spans="4:25" x14ac:dyDescent="0.25">
      <c r="D382" s="56" t="s">
        <v>349</v>
      </c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</row>
    <row r="383" spans="4:25" x14ac:dyDescent="0.25">
      <c r="D383" s="56" t="s">
        <v>832</v>
      </c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</row>
    <row r="384" spans="4:25" x14ac:dyDescent="0.25">
      <c r="D384" s="56" t="s">
        <v>2560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</row>
    <row r="385" spans="4:25" x14ac:dyDescent="0.25">
      <c r="D385" s="285"/>
      <c r="E385" s="285"/>
      <c r="F385" s="285"/>
      <c r="G385" s="285"/>
      <c r="H385" s="285"/>
      <c r="I385" s="285"/>
      <c r="J385" s="285"/>
      <c r="K385" s="285"/>
      <c r="L385" s="285"/>
      <c r="M385" s="285"/>
      <c r="N385" s="285"/>
      <c r="O385" s="285"/>
      <c r="P385" s="285"/>
      <c r="Q385" s="285"/>
      <c r="R385" s="285"/>
      <c r="S385" s="285"/>
      <c r="T385" s="285"/>
      <c r="U385" s="285"/>
      <c r="V385" s="285"/>
      <c r="W385" s="285"/>
      <c r="X385" s="285"/>
      <c r="Y385" s="285"/>
    </row>
    <row r="386" spans="4:25" x14ac:dyDescent="0.25">
      <c r="D386" s="57" t="s">
        <v>357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285"/>
      <c r="U386" s="285"/>
      <c r="V386" s="285"/>
      <c r="W386" s="285"/>
      <c r="X386" s="285"/>
      <c r="Y386" s="285"/>
    </row>
    <row r="387" spans="4:25" x14ac:dyDescent="0.25">
      <c r="D387" s="57" t="s">
        <v>322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285"/>
      <c r="U387" s="285"/>
      <c r="V387" s="285"/>
      <c r="W387" s="285"/>
      <c r="X387" s="285"/>
      <c r="Y387" s="285"/>
    </row>
    <row r="388" spans="4:25" x14ac:dyDescent="0.25">
      <c r="D388" s="57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285"/>
      <c r="U388" s="285"/>
      <c r="V388" s="285"/>
      <c r="W388" s="285"/>
      <c r="X388" s="285"/>
      <c r="Y388" s="285"/>
    </row>
    <row r="389" spans="4:25" x14ac:dyDescent="0.25">
      <c r="D389" s="57" t="s">
        <v>836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285"/>
      <c r="U389" s="285"/>
      <c r="V389" s="285"/>
      <c r="W389" s="285"/>
      <c r="X389" s="285"/>
      <c r="Y389" s="285"/>
    </row>
    <row r="390" spans="4:25" x14ac:dyDescent="0.25">
      <c r="D390" s="57" t="s">
        <v>282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285"/>
      <c r="U390" s="285"/>
      <c r="V390" s="285"/>
      <c r="W390" s="285"/>
      <c r="X390" s="285"/>
      <c r="Y390" s="285"/>
    </row>
    <row r="391" spans="4:25" x14ac:dyDescent="0.25">
      <c r="D391" s="57" t="s">
        <v>834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285"/>
      <c r="U391" s="285"/>
      <c r="V391" s="285"/>
      <c r="W391" s="285"/>
      <c r="X391" s="285"/>
      <c r="Y391" s="285"/>
    </row>
    <row r="392" spans="4:25" x14ac:dyDescent="0.25">
      <c r="D392" s="57" t="s">
        <v>835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285"/>
      <c r="U392" s="285"/>
      <c r="V392" s="285"/>
      <c r="W392" s="285"/>
      <c r="X392" s="285"/>
      <c r="Y392" s="285"/>
    </row>
    <row r="393" spans="4:25" x14ac:dyDescent="0.25">
      <c r="D393" s="57" t="s">
        <v>2561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285"/>
      <c r="U393" s="285"/>
      <c r="V393" s="285"/>
      <c r="W393" s="285"/>
      <c r="X393" s="285"/>
      <c r="Y393" s="285"/>
    </row>
    <row r="394" spans="4:25" x14ac:dyDescent="0.25">
      <c r="D394" s="57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285"/>
      <c r="U394" s="285"/>
      <c r="V394" s="285"/>
      <c r="W394" s="285"/>
      <c r="X394" s="285"/>
      <c r="Y394" s="285"/>
    </row>
    <row r="395" spans="4:25" x14ac:dyDescent="0.25">
      <c r="D395" s="57" t="s">
        <v>263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285"/>
      <c r="U395" s="285"/>
      <c r="V395" s="285"/>
      <c r="W395" s="285"/>
      <c r="X395" s="285"/>
      <c r="Y395" s="285"/>
    </row>
    <row r="396" spans="4:25" x14ac:dyDescent="0.25">
      <c r="D396" s="57" t="s">
        <v>264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285"/>
      <c r="U396" s="285"/>
      <c r="V396" s="285"/>
      <c r="W396" s="285"/>
      <c r="X396" s="285"/>
      <c r="Y396" s="285"/>
    </row>
    <row r="397" spans="4:25" x14ac:dyDescent="0.25">
      <c r="D397" s="57" t="s">
        <v>358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285"/>
      <c r="U397" s="285"/>
      <c r="V397" s="285"/>
      <c r="W397" s="285"/>
      <c r="X397" s="285"/>
      <c r="Y397" s="285"/>
    </row>
    <row r="410" spans="1:4" x14ac:dyDescent="0.25">
      <c r="A410" s="285"/>
      <c r="B410" s="50">
        <v>0</v>
      </c>
      <c r="C410" s="285"/>
      <c r="D410" s="51" t="s">
        <v>2569</v>
      </c>
    </row>
    <row r="411" spans="1:4" x14ac:dyDescent="0.25">
      <c r="A411" s="285"/>
      <c r="B411" s="285"/>
      <c r="C411" s="285"/>
      <c r="D411" s="59" t="s">
        <v>302</v>
      </c>
    </row>
    <row r="412" spans="1:4" x14ac:dyDescent="0.25">
      <c r="D412" s="55" t="s">
        <v>35</v>
      </c>
    </row>
    <row r="857" spans="2:4" x14ac:dyDescent="0.25">
      <c r="B857" s="50">
        <v>0</v>
      </c>
      <c r="C857" s="285"/>
      <c r="D857" s="51" t="s">
        <v>2596</v>
      </c>
    </row>
    <row r="858" spans="2:4" x14ac:dyDescent="0.25">
      <c r="B858" s="285"/>
      <c r="C858" s="285"/>
      <c r="D858" s="59" t="s">
        <v>304</v>
      </c>
    </row>
    <row r="860" spans="2:4" x14ac:dyDescent="0.25">
      <c r="D860" s="47" t="s">
        <v>36</v>
      </c>
    </row>
    <row r="861" spans="2:4" x14ac:dyDescent="0.25">
      <c r="D861" s="54" t="s">
        <v>2597</v>
      </c>
    </row>
    <row r="863" spans="2:4" x14ac:dyDescent="0.25">
      <c r="D863" s="47" t="s">
        <v>2593</v>
      </c>
    </row>
    <row r="884" spans="4:21" x14ac:dyDescent="0.25">
      <c r="D884" s="47" t="s">
        <v>309</v>
      </c>
      <c r="M884" s="47" t="s">
        <v>275</v>
      </c>
    </row>
    <row r="885" spans="4:21" x14ac:dyDescent="0.25">
      <c r="D885" s="47" t="s">
        <v>2598</v>
      </c>
      <c r="M885" s="51" t="s">
        <v>2599</v>
      </c>
    </row>
    <row r="887" spans="4:21" x14ac:dyDescent="0.25">
      <c r="D887" s="56" t="s">
        <v>342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</row>
    <row r="888" spans="4:21" x14ac:dyDescent="0.25">
      <c r="D888" s="56" t="s">
        <v>505</v>
      </c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</row>
    <row r="889" spans="4:21" x14ac:dyDescent="0.25">
      <c r="D889" s="56" t="s">
        <v>257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</row>
    <row r="890" spans="4:21" x14ac:dyDescent="0.25">
      <c r="D890" s="56" t="s">
        <v>2600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</row>
    <row r="892" spans="4:21" x14ac:dyDescent="0.25">
      <c r="D892" s="57" t="s">
        <v>357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</row>
    <row r="893" spans="4:21" x14ac:dyDescent="0.25">
      <c r="D893" s="57" t="s">
        <v>322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</row>
    <row r="894" spans="4:21" x14ac:dyDescent="0.25">
      <c r="D894" s="57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</row>
    <row r="895" spans="4:21" x14ac:dyDescent="0.25">
      <c r="D895" s="57" t="s">
        <v>280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</row>
    <row r="896" spans="4:21" x14ac:dyDescent="0.25">
      <c r="D896" s="57" t="s">
        <v>282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</row>
    <row r="897" spans="4:20" x14ac:dyDescent="0.25">
      <c r="D897" s="57" t="s">
        <v>2601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</row>
    <row r="898" spans="4:20" x14ac:dyDescent="0.25">
      <c r="D898" s="57" t="s">
        <v>2602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</row>
    <row r="899" spans="4:20" x14ac:dyDescent="0.25">
      <c r="D899" s="57" t="s">
        <v>2603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</row>
    <row r="900" spans="4:20" s="285" customFormat="1" x14ac:dyDescent="0.25">
      <c r="D900" s="57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</row>
    <row r="901" spans="4:20" s="285" customFormat="1" x14ac:dyDescent="0.25">
      <c r="D901" s="57" t="s">
        <v>263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</row>
    <row r="902" spans="4:20" s="285" customFormat="1" x14ac:dyDescent="0.25">
      <c r="D902" s="57" t="s">
        <v>264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</row>
    <row r="903" spans="4:20" s="285" customFormat="1" x14ac:dyDescent="0.25">
      <c r="D903" s="57" t="s">
        <v>358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</row>
    <row r="904" spans="4:20" s="285" customFormat="1" x14ac:dyDescent="0.25"/>
    <row r="905" spans="4:20" s="285" customFormat="1" x14ac:dyDescent="0.25">
      <c r="D905" s="285" t="s">
        <v>2604</v>
      </c>
    </row>
    <row r="906" spans="4:20" s="285" customFormat="1" x14ac:dyDescent="0.25"/>
    <row r="907" spans="4:20" s="285" customFormat="1" x14ac:dyDescent="0.25"/>
    <row r="908" spans="4:20" s="285" customFormat="1" x14ac:dyDescent="0.25"/>
    <row r="909" spans="4:20" s="285" customFormat="1" x14ac:dyDescent="0.25"/>
    <row r="910" spans="4:20" s="285" customFormat="1" x14ac:dyDescent="0.25"/>
    <row r="911" spans="4:20" s="285" customFormat="1" x14ac:dyDescent="0.25"/>
    <row r="912" spans="4:20" s="285" customFormat="1" x14ac:dyDescent="0.25"/>
    <row r="913" spans="4:4" s="285" customFormat="1" x14ac:dyDescent="0.25"/>
    <row r="914" spans="4:4" s="285" customFormat="1" x14ac:dyDescent="0.25"/>
    <row r="915" spans="4:4" s="285" customFormat="1" x14ac:dyDescent="0.25"/>
    <row r="916" spans="4:4" s="285" customFormat="1" x14ac:dyDescent="0.25"/>
    <row r="917" spans="4:4" s="285" customFormat="1" x14ac:dyDescent="0.25"/>
    <row r="918" spans="4:4" s="285" customFormat="1" x14ac:dyDescent="0.25"/>
    <row r="919" spans="4:4" s="285" customFormat="1" x14ac:dyDescent="0.25"/>
    <row r="920" spans="4:4" s="285" customFormat="1" x14ac:dyDescent="0.25">
      <c r="D920" s="51" t="s">
        <v>3013</v>
      </c>
    </row>
    <row r="921" spans="4:4" s="285" customFormat="1" x14ac:dyDescent="0.25"/>
    <row r="922" spans="4:4" s="285" customFormat="1" x14ac:dyDescent="0.25">
      <c r="D922" s="285" t="s">
        <v>2604</v>
      </c>
    </row>
    <row r="923" spans="4:4" s="285" customFormat="1" x14ac:dyDescent="0.25"/>
    <row r="924" spans="4:4" s="285" customFormat="1" x14ac:dyDescent="0.25"/>
    <row r="925" spans="4:4" s="285" customFormat="1" x14ac:dyDescent="0.25"/>
    <row r="926" spans="4:4" s="285" customFormat="1" x14ac:dyDescent="0.25"/>
    <row r="927" spans="4:4" s="285" customFormat="1" x14ac:dyDescent="0.25"/>
    <row r="928" spans="4:4" s="285" customFormat="1" x14ac:dyDescent="0.25"/>
    <row r="929" s="285" customFormat="1" x14ac:dyDescent="0.25"/>
    <row r="930" s="285" customFormat="1" x14ac:dyDescent="0.25"/>
    <row r="931" s="285" customFormat="1" x14ac:dyDescent="0.25"/>
    <row r="932" s="285" customFormat="1" x14ac:dyDescent="0.25"/>
    <row r="933" s="285" customFormat="1" x14ac:dyDescent="0.25"/>
    <row r="934" s="285" customFormat="1" x14ac:dyDescent="0.25"/>
    <row r="935" s="285" customFormat="1" x14ac:dyDescent="0.25"/>
    <row r="936" s="285" customFormat="1" x14ac:dyDescent="0.25"/>
    <row r="937" s="285" customFormat="1" x14ac:dyDescent="0.25"/>
    <row r="938" s="285" customFormat="1" x14ac:dyDescent="0.25"/>
    <row r="939" s="285" customFormat="1" x14ac:dyDescent="0.25"/>
    <row r="940" s="285" customFormat="1" x14ac:dyDescent="0.25"/>
    <row r="941" s="285" customFormat="1" x14ac:dyDescent="0.25"/>
    <row r="942" s="285" customFormat="1" x14ac:dyDescent="0.25"/>
    <row r="943" s="285" customFormat="1" x14ac:dyDescent="0.25"/>
    <row r="944" s="285" customFormat="1" x14ac:dyDescent="0.25"/>
    <row r="945" spans="2:4" s="285" customFormat="1" x14ac:dyDescent="0.25"/>
    <row r="946" spans="2:4" s="285" customFormat="1" x14ac:dyDescent="0.25"/>
    <row r="947" spans="2:4" s="285" customFormat="1" x14ac:dyDescent="0.25"/>
    <row r="948" spans="2:4" s="285" customFormat="1" x14ac:dyDescent="0.25"/>
    <row r="949" spans="2:4" s="285" customFormat="1" x14ac:dyDescent="0.25"/>
    <row r="950" spans="2:4" s="285" customFormat="1" x14ac:dyDescent="0.25"/>
    <row r="951" spans="2:4" s="285" customFormat="1" x14ac:dyDescent="0.25"/>
    <row r="952" spans="2:4" x14ac:dyDescent="0.25">
      <c r="B952" s="48">
        <v>0</v>
      </c>
      <c r="C952" s="285"/>
      <c r="D952" s="51" t="s">
        <v>2226</v>
      </c>
    </row>
    <row r="953" spans="2:4" x14ac:dyDescent="0.25">
      <c r="B953" s="285"/>
      <c r="C953" s="285"/>
      <c r="D95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2AFB4-849D-4C9B-9650-5348B1A701D9}">
  <sheetPr codeName="Sheet43"/>
  <dimension ref="A2:J38"/>
  <sheetViews>
    <sheetView topLeftCell="A18" workbookViewId="0">
      <selection activeCell="A18" sqref="A18"/>
    </sheetView>
  </sheetViews>
  <sheetFormatPr defaultColWidth="2.85546875" defaultRowHeight="15" x14ac:dyDescent="0.25"/>
  <cols>
    <col min="1" max="1" width="9.140625" style="286" bestFit="1" customWidth="1"/>
    <col min="2" max="2" width="39.85546875" style="286" bestFit="1" customWidth="1"/>
    <col min="3" max="3" width="14.85546875" style="286" customWidth="1"/>
    <col min="4" max="4" width="17" style="286" bestFit="1" customWidth="1"/>
    <col min="5" max="5" width="18.85546875" style="286" bestFit="1" customWidth="1"/>
    <col min="6" max="7" width="10.7109375" style="286" bestFit="1" customWidth="1"/>
    <col min="8" max="8" width="8.5703125" style="286" bestFit="1" customWidth="1"/>
    <col min="9" max="9" width="7.5703125" style="286" bestFit="1" customWidth="1"/>
    <col min="10" max="10" width="10.140625" style="286" bestFit="1" customWidth="1"/>
    <col min="11" max="16384" width="2.85546875" style="286"/>
  </cols>
  <sheetData>
    <row r="2" spans="1:10" ht="18.75" x14ac:dyDescent="0.25">
      <c r="A2" s="447" t="s">
        <v>2562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2563</v>
      </c>
      <c r="B3" s="448"/>
      <c r="C3" s="448"/>
      <c r="D3" s="448"/>
      <c r="E3" s="448"/>
      <c r="F3" s="448"/>
      <c r="G3" s="448"/>
      <c r="H3" s="448"/>
      <c r="I3" s="448"/>
    </row>
    <row r="4" spans="1:10" s="288" customFormat="1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s="288" customFormat="1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s="288" customFormat="1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s="288" customFormat="1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s="288" customFormat="1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s="288" customFormat="1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s="288" customFormat="1" ht="45" x14ac:dyDescent="0.25">
      <c r="A10" s="86" t="s">
        <v>1582</v>
      </c>
      <c r="B10" s="63" t="s">
        <v>1584</v>
      </c>
      <c r="C10" s="63" t="s">
        <v>697</v>
      </c>
      <c r="D10" s="63" t="s">
        <v>330</v>
      </c>
      <c r="E10" s="63" t="s">
        <v>276</v>
      </c>
      <c r="F10" s="76">
        <v>44925.456250000003</v>
      </c>
      <c r="G10" s="76">
        <v>45358.414583332997</v>
      </c>
      <c r="H10" s="63" t="s">
        <v>23</v>
      </c>
      <c r="I10" s="63" t="s">
        <v>18</v>
      </c>
      <c r="J10" s="63" t="s">
        <v>260</v>
      </c>
    </row>
    <row r="11" spans="1:10" s="288" customFormat="1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s="288" customFormat="1" ht="45" x14ac:dyDescent="0.25">
      <c r="A12" s="86" t="s">
        <v>1957</v>
      </c>
      <c r="B12" s="86" t="s">
        <v>1958</v>
      </c>
      <c r="C12" s="86" t="s">
        <v>361</v>
      </c>
      <c r="D12" s="86" t="s">
        <v>330</v>
      </c>
      <c r="E12" s="86" t="s">
        <v>276</v>
      </c>
      <c r="F12" s="87">
        <v>44935.460416667003</v>
      </c>
      <c r="G12" s="87">
        <v>45371.418749999997</v>
      </c>
      <c r="H12" s="86" t="s">
        <v>23</v>
      </c>
      <c r="I12" s="86" t="s">
        <v>18</v>
      </c>
      <c r="J12" s="86" t="s">
        <v>260</v>
      </c>
    </row>
    <row r="13" spans="1:10" s="288" customFormat="1" ht="45" x14ac:dyDescent="0.25">
      <c r="A13" s="84" t="s">
        <v>1963</v>
      </c>
      <c r="B13" s="84" t="s">
        <v>1964</v>
      </c>
      <c r="C13" s="84" t="s">
        <v>361</v>
      </c>
      <c r="D13" s="84" t="s">
        <v>330</v>
      </c>
      <c r="E13" s="84" t="s">
        <v>276</v>
      </c>
      <c r="F13" s="85">
        <v>44935.470833332998</v>
      </c>
      <c r="G13" s="85">
        <v>45371.429166667003</v>
      </c>
      <c r="H13" s="84" t="s">
        <v>23</v>
      </c>
      <c r="I13" s="84" t="s">
        <v>18</v>
      </c>
      <c r="J13" s="84" t="s">
        <v>260</v>
      </c>
    </row>
    <row r="14" spans="1:10" s="288" customFormat="1" ht="45" x14ac:dyDescent="0.25">
      <c r="A14" s="86" t="s">
        <v>1977</v>
      </c>
      <c r="B14" s="86" t="s">
        <v>1978</v>
      </c>
      <c r="C14" s="86" t="s">
        <v>361</v>
      </c>
      <c r="D14" s="86" t="s">
        <v>330</v>
      </c>
      <c r="E14" s="86" t="s">
        <v>276</v>
      </c>
      <c r="F14" s="87">
        <v>44935.633333332997</v>
      </c>
      <c r="G14" s="87">
        <v>45371.591666667002</v>
      </c>
      <c r="H14" s="86" t="s">
        <v>23</v>
      </c>
      <c r="I14" s="86" t="s">
        <v>18</v>
      </c>
      <c r="J14" s="86" t="s">
        <v>260</v>
      </c>
    </row>
    <row r="15" spans="1:10" s="288" customFormat="1" ht="45" x14ac:dyDescent="0.25">
      <c r="A15" s="84" t="s">
        <v>2233</v>
      </c>
      <c r="B15" s="67" t="s">
        <v>2234</v>
      </c>
      <c r="C15" s="67" t="s">
        <v>1022</v>
      </c>
      <c r="D15" s="67" t="s">
        <v>330</v>
      </c>
      <c r="E15" s="67" t="s">
        <v>276</v>
      </c>
      <c r="F15" s="75">
        <v>44936.483333333003</v>
      </c>
      <c r="G15" s="75">
        <v>45372.441666667</v>
      </c>
      <c r="H15" s="67" t="s">
        <v>23</v>
      </c>
      <c r="I15" s="67" t="s">
        <v>18</v>
      </c>
      <c r="J15" s="67" t="s">
        <v>260</v>
      </c>
    </row>
    <row r="16" spans="1:10" s="288" customFormat="1" ht="45" x14ac:dyDescent="0.25">
      <c r="A16" s="86" t="s">
        <v>2236</v>
      </c>
      <c r="B16" s="63" t="s">
        <v>2237</v>
      </c>
      <c r="C16" s="63" t="s">
        <v>356</v>
      </c>
      <c r="D16" s="63" t="s">
        <v>330</v>
      </c>
      <c r="E16" s="63" t="s">
        <v>276</v>
      </c>
      <c r="F16" s="76">
        <v>44936.488888888998</v>
      </c>
      <c r="G16" s="76">
        <v>45372.447222221999</v>
      </c>
      <c r="H16" s="63" t="s">
        <v>23</v>
      </c>
      <c r="I16" s="63" t="s">
        <v>18</v>
      </c>
      <c r="J16" s="63" t="s">
        <v>260</v>
      </c>
    </row>
    <row r="17" spans="1:10" s="288" customFormat="1" ht="45" x14ac:dyDescent="0.25">
      <c r="A17" s="84" t="s">
        <v>2195</v>
      </c>
      <c r="B17" s="84" t="s">
        <v>2249</v>
      </c>
      <c r="C17" s="84" t="s">
        <v>361</v>
      </c>
      <c r="D17" s="84" t="s">
        <v>330</v>
      </c>
      <c r="E17" s="84" t="s">
        <v>276</v>
      </c>
      <c r="F17" s="85">
        <v>44936.545833333003</v>
      </c>
      <c r="G17" s="85">
        <v>45372.545833333003</v>
      </c>
      <c r="H17" s="84" t="s">
        <v>23</v>
      </c>
      <c r="I17" s="84" t="s">
        <v>18</v>
      </c>
      <c r="J17" s="84" t="s">
        <v>260</v>
      </c>
    </row>
    <row r="18" spans="1:10" s="288" customFormat="1" ht="45" x14ac:dyDescent="0.25">
      <c r="A18" s="69" t="s">
        <v>2293</v>
      </c>
      <c r="B18" s="69" t="s">
        <v>2290</v>
      </c>
      <c r="C18" s="69" t="s">
        <v>595</v>
      </c>
      <c r="D18" s="69" t="s">
        <v>330</v>
      </c>
      <c r="E18" s="69" t="s">
        <v>276</v>
      </c>
      <c r="F18" s="80">
        <v>44938.480555556001</v>
      </c>
      <c r="G18" s="80">
        <v>45377.438888889003</v>
      </c>
      <c r="H18" s="69" t="s">
        <v>23</v>
      </c>
      <c r="I18" s="69" t="s">
        <v>18</v>
      </c>
      <c r="J18" s="69" t="s">
        <v>255</v>
      </c>
    </row>
    <row r="19" spans="1:10" s="288" customFormat="1" ht="75" x14ac:dyDescent="0.25">
      <c r="A19" s="60"/>
      <c r="B19" s="60"/>
      <c r="C19" s="69" t="s">
        <v>860</v>
      </c>
      <c r="D19" s="69" t="s">
        <v>865</v>
      </c>
      <c r="E19" s="60"/>
      <c r="F19" s="79"/>
      <c r="G19" s="79"/>
      <c r="H19" s="60"/>
      <c r="I19" s="60"/>
      <c r="J19" s="60"/>
    </row>
    <row r="20" spans="1:10" s="288" customFormat="1" ht="45" x14ac:dyDescent="0.25">
      <c r="A20" s="84" t="s">
        <v>2364</v>
      </c>
      <c r="B20" s="67" t="s">
        <v>2369</v>
      </c>
      <c r="C20" s="67" t="s">
        <v>2393</v>
      </c>
      <c r="D20" s="67" t="s">
        <v>330</v>
      </c>
      <c r="E20" s="67" t="s">
        <v>276</v>
      </c>
      <c r="F20" s="75">
        <v>44939.614583333001</v>
      </c>
      <c r="G20" s="75">
        <v>45378.572916666999</v>
      </c>
      <c r="H20" s="67" t="s">
        <v>23</v>
      </c>
      <c r="I20" s="67" t="s">
        <v>18</v>
      </c>
      <c r="J20" s="67" t="s">
        <v>260</v>
      </c>
    </row>
    <row r="21" spans="1:10" s="288" customFormat="1" ht="45" x14ac:dyDescent="0.25">
      <c r="A21" s="63" t="s">
        <v>2376</v>
      </c>
      <c r="B21" s="63" t="s">
        <v>2377</v>
      </c>
      <c r="C21" s="63" t="s">
        <v>356</v>
      </c>
      <c r="D21" s="63" t="s">
        <v>330</v>
      </c>
      <c r="E21" s="63" t="s">
        <v>276</v>
      </c>
      <c r="F21" s="76">
        <v>44939.627777777998</v>
      </c>
      <c r="G21" s="76">
        <v>45378.586111110999</v>
      </c>
      <c r="H21" s="63" t="s">
        <v>23</v>
      </c>
      <c r="I21" s="63" t="s">
        <v>18</v>
      </c>
      <c r="J21" s="63" t="s">
        <v>260</v>
      </c>
    </row>
    <row r="22" spans="1:10" s="288" customFormat="1" ht="45" x14ac:dyDescent="0.25">
      <c r="A22" s="67" t="s">
        <v>2397</v>
      </c>
      <c r="B22" s="67" t="s">
        <v>2398</v>
      </c>
      <c r="C22" s="67" t="s">
        <v>272</v>
      </c>
      <c r="D22" s="67" t="s">
        <v>330</v>
      </c>
      <c r="E22" s="67" t="s">
        <v>276</v>
      </c>
      <c r="F22" s="75">
        <v>44942.335416667003</v>
      </c>
      <c r="G22" s="75">
        <v>45378.627083332998</v>
      </c>
      <c r="H22" s="67" t="s">
        <v>23</v>
      </c>
      <c r="I22" s="67" t="s">
        <v>18</v>
      </c>
      <c r="J22" s="67" t="s">
        <v>260</v>
      </c>
    </row>
    <row r="23" spans="1:10" s="288" customFormat="1" ht="45" x14ac:dyDescent="0.25">
      <c r="A23" s="63" t="s">
        <v>2423</v>
      </c>
      <c r="B23" s="63" t="s">
        <v>2425</v>
      </c>
      <c r="C23" s="63" t="s">
        <v>2393</v>
      </c>
      <c r="D23" s="63" t="s">
        <v>330</v>
      </c>
      <c r="E23" s="63" t="s">
        <v>276</v>
      </c>
      <c r="F23" s="76">
        <v>44942.366666667003</v>
      </c>
      <c r="G23" s="76">
        <v>45378.658333332998</v>
      </c>
      <c r="H23" s="63" t="s">
        <v>23</v>
      </c>
      <c r="I23" s="63" t="s">
        <v>18</v>
      </c>
      <c r="J23" s="63" t="s">
        <v>260</v>
      </c>
    </row>
    <row r="24" spans="1:10" s="288" customFormat="1" ht="45" x14ac:dyDescent="0.25">
      <c r="A24" s="67" t="s">
        <v>2437</v>
      </c>
      <c r="B24" s="67" t="s">
        <v>2436</v>
      </c>
      <c r="C24" s="67" t="s">
        <v>325</v>
      </c>
      <c r="D24" s="67" t="s">
        <v>330</v>
      </c>
      <c r="E24" s="67" t="s">
        <v>276</v>
      </c>
      <c r="F24" s="75">
        <v>44942.634027777996</v>
      </c>
      <c r="G24" s="75">
        <v>45379.592361110997</v>
      </c>
      <c r="H24" s="67" t="s">
        <v>23</v>
      </c>
      <c r="I24" s="67" t="s">
        <v>18</v>
      </c>
      <c r="J24" s="67" t="s">
        <v>260</v>
      </c>
    </row>
    <row r="25" spans="1:10" s="288" customFormat="1" ht="45" x14ac:dyDescent="0.25">
      <c r="A25" s="63" t="s">
        <v>2448</v>
      </c>
      <c r="B25" s="63" t="s">
        <v>2450</v>
      </c>
      <c r="C25" s="63" t="s">
        <v>319</v>
      </c>
      <c r="D25" s="63" t="s">
        <v>330</v>
      </c>
      <c r="E25" s="63" t="s">
        <v>276</v>
      </c>
      <c r="F25" s="76">
        <v>44942.681250000001</v>
      </c>
      <c r="G25" s="76">
        <v>45379.639583333003</v>
      </c>
      <c r="H25" s="63" t="s">
        <v>23</v>
      </c>
      <c r="I25" s="63" t="s">
        <v>18</v>
      </c>
      <c r="J25" s="63" t="s">
        <v>260</v>
      </c>
    </row>
    <row r="26" spans="1:10" s="288" customFormat="1" ht="45" x14ac:dyDescent="0.25">
      <c r="A26" s="84" t="s">
        <v>2459</v>
      </c>
      <c r="B26" s="84" t="s">
        <v>2462</v>
      </c>
      <c r="C26" s="84" t="s">
        <v>356</v>
      </c>
      <c r="D26" s="84" t="s">
        <v>330</v>
      </c>
      <c r="E26" s="84" t="s">
        <v>347</v>
      </c>
      <c r="F26" s="85">
        <v>44943.375694444003</v>
      </c>
      <c r="G26" s="85">
        <v>45380.334027778001</v>
      </c>
      <c r="H26" s="84" t="s">
        <v>23</v>
      </c>
      <c r="I26" s="84" t="s">
        <v>18</v>
      </c>
      <c r="J26" s="84" t="s">
        <v>255</v>
      </c>
    </row>
    <row r="27" spans="1:10" s="288" customFormat="1" ht="45" x14ac:dyDescent="0.25">
      <c r="A27" s="86" t="s">
        <v>2511</v>
      </c>
      <c r="B27" s="86" t="s">
        <v>2475</v>
      </c>
      <c r="C27" s="86" t="s">
        <v>1181</v>
      </c>
      <c r="D27" s="86" t="s">
        <v>330</v>
      </c>
      <c r="E27" s="86" t="s">
        <v>276</v>
      </c>
      <c r="F27" s="87">
        <v>44943.468055555997</v>
      </c>
      <c r="G27" s="87">
        <v>45380.426388888998</v>
      </c>
      <c r="H27" s="86" t="s">
        <v>23</v>
      </c>
      <c r="I27" s="86" t="s">
        <v>18</v>
      </c>
      <c r="J27" s="86" t="s">
        <v>260</v>
      </c>
    </row>
    <row r="28" spans="1:10" s="288" customFormat="1" ht="45" x14ac:dyDescent="0.25">
      <c r="A28" s="84" t="s">
        <v>2489</v>
      </c>
      <c r="B28" s="84" t="s">
        <v>2490</v>
      </c>
      <c r="C28" s="84" t="s">
        <v>356</v>
      </c>
      <c r="D28" s="84" t="s">
        <v>330</v>
      </c>
      <c r="E28" s="84" t="s">
        <v>276</v>
      </c>
      <c r="F28" s="85">
        <v>44943.479861111002</v>
      </c>
      <c r="G28" s="85">
        <v>45380.438194444003</v>
      </c>
      <c r="H28" s="84" t="s">
        <v>23</v>
      </c>
      <c r="I28" s="84" t="s">
        <v>18</v>
      </c>
      <c r="J28" s="84" t="s">
        <v>260</v>
      </c>
    </row>
    <row r="29" spans="1:10" s="288" customFormat="1" ht="45" x14ac:dyDescent="0.25">
      <c r="A29" s="86" t="s">
        <v>2516</v>
      </c>
      <c r="B29" s="86" t="s">
        <v>2517</v>
      </c>
      <c r="C29" s="86" t="s">
        <v>356</v>
      </c>
      <c r="D29" s="86" t="s">
        <v>330</v>
      </c>
      <c r="E29" s="86" t="s">
        <v>276</v>
      </c>
      <c r="F29" s="87">
        <v>44943.625</v>
      </c>
      <c r="G29" s="87">
        <v>45380.583333333001</v>
      </c>
      <c r="H29" s="86" t="s">
        <v>23</v>
      </c>
      <c r="I29" s="86" t="s">
        <v>18</v>
      </c>
      <c r="J29" s="86" t="s">
        <v>260</v>
      </c>
    </row>
    <row r="30" spans="1:10" s="288" customFormat="1" ht="45" x14ac:dyDescent="0.25">
      <c r="A30" s="84" t="s">
        <v>2546</v>
      </c>
      <c r="B30" s="84" t="s">
        <v>2545</v>
      </c>
      <c r="C30" s="84" t="s">
        <v>325</v>
      </c>
      <c r="D30" s="84" t="s">
        <v>330</v>
      </c>
      <c r="E30" s="84" t="s">
        <v>276</v>
      </c>
      <c r="F30" s="85">
        <v>44943.674305556</v>
      </c>
      <c r="G30" s="85">
        <v>45380.632638889001</v>
      </c>
      <c r="H30" s="84" t="s">
        <v>23</v>
      </c>
      <c r="I30" s="84" t="s">
        <v>18</v>
      </c>
      <c r="J30" s="84" t="s">
        <v>260</v>
      </c>
    </row>
    <row r="32" spans="1:10" x14ac:dyDescent="0.25">
      <c r="A32" s="62" t="s">
        <v>2553</v>
      </c>
      <c r="B32" s="62" t="s">
        <v>2564</v>
      </c>
      <c r="C32" s="62"/>
      <c r="D32" s="62"/>
      <c r="E32" s="62"/>
      <c r="F32" s="81"/>
      <c r="G32" s="81"/>
      <c r="H32" s="62"/>
      <c r="I32" s="62"/>
      <c r="J32" s="62" t="s">
        <v>346</v>
      </c>
    </row>
    <row r="33" spans="1:10" ht="45" x14ac:dyDescent="0.25">
      <c r="A33" s="69" t="s">
        <v>2556</v>
      </c>
      <c r="B33" s="69" t="s">
        <v>2565</v>
      </c>
      <c r="C33" s="69"/>
      <c r="D33" s="69"/>
      <c r="E33" s="69"/>
      <c r="F33" s="80"/>
      <c r="G33" s="80"/>
      <c r="H33" s="69"/>
      <c r="I33" s="69"/>
      <c r="J33" s="69" t="s">
        <v>346</v>
      </c>
    </row>
    <row r="34" spans="1:10" ht="30" x14ac:dyDescent="0.25">
      <c r="A34" s="60"/>
      <c r="B34" s="60"/>
      <c r="C34" s="69" t="s">
        <v>2553</v>
      </c>
      <c r="D34" s="69" t="s">
        <v>2564</v>
      </c>
      <c r="E34" s="60"/>
      <c r="F34" s="79"/>
      <c r="G34" s="79"/>
      <c r="H34" s="60"/>
      <c r="I34" s="60"/>
      <c r="J34" s="60"/>
    </row>
    <row r="35" spans="1:10" x14ac:dyDescent="0.25">
      <c r="A35" s="69" t="s">
        <v>2566</v>
      </c>
      <c r="B35" s="69" t="s">
        <v>2557</v>
      </c>
      <c r="C35" s="69"/>
      <c r="D35" s="69"/>
      <c r="E35" s="69"/>
      <c r="F35" s="80"/>
      <c r="G35" s="80"/>
      <c r="H35" s="69"/>
      <c r="I35" s="69"/>
      <c r="J35" s="69" t="s">
        <v>346</v>
      </c>
    </row>
    <row r="36" spans="1:10" ht="30" x14ac:dyDescent="0.25">
      <c r="A36" s="60"/>
      <c r="B36" s="60"/>
      <c r="C36" s="69" t="s">
        <v>2459</v>
      </c>
      <c r="D36" s="69" t="s">
        <v>2462</v>
      </c>
      <c r="E36" s="60"/>
      <c r="F36" s="79"/>
      <c r="G36" s="79"/>
      <c r="H36" s="60"/>
      <c r="I36" s="60"/>
      <c r="J36" s="60"/>
    </row>
    <row r="37" spans="1:10" ht="30" x14ac:dyDescent="0.25">
      <c r="A37" s="61" t="s">
        <v>2568</v>
      </c>
      <c r="B37" s="60" t="s">
        <v>1007</v>
      </c>
      <c r="C37" s="60"/>
      <c r="D37" s="60"/>
      <c r="E37" s="60"/>
      <c r="F37" s="79"/>
      <c r="G37" s="79"/>
      <c r="H37" s="60"/>
      <c r="I37" s="60"/>
      <c r="J37" s="60" t="s">
        <v>346</v>
      </c>
    </row>
    <row r="38" spans="1:10" x14ac:dyDescent="0.25">
      <c r="A38" s="62" t="s">
        <v>2594</v>
      </c>
      <c r="B38" s="62" t="s">
        <v>2595</v>
      </c>
      <c r="C38" s="62"/>
      <c r="D38" s="62"/>
      <c r="E38" s="62"/>
      <c r="F38" s="81"/>
      <c r="G38" s="81"/>
      <c r="H38" s="62"/>
      <c r="I38" s="62"/>
      <c r="J38" s="6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E154F-BC0C-40B5-86DD-7D163FB7C601}">
  <sheetPr codeName="Sheet44"/>
  <dimension ref="A2:AW1787"/>
  <sheetViews>
    <sheetView topLeftCell="A1022" workbookViewId="0">
      <selection activeCell="A1037" sqref="A1037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2605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2609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2610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2611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2622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54" t="s">
        <v>2624</v>
      </c>
    </row>
    <row r="61" spans="2:4" x14ac:dyDescent="0.25">
      <c r="D61" s="47" t="s">
        <v>2617</v>
      </c>
    </row>
    <row r="84" spans="4:21" x14ac:dyDescent="0.25">
      <c r="D84" s="47" t="s">
        <v>309</v>
      </c>
      <c r="M84" s="47" t="s">
        <v>275</v>
      </c>
    </row>
    <row r="85" spans="4:21" x14ac:dyDescent="0.25">
      <c r="D85" s="47" t="s">
        <v>2618</v>
      </c>
      <c r="M85" s="51" t="s">
        <v>2628</v>
      </c>
    </row>
    <row r="87" spans="4:21" x14ac:dyDescent="0.25">
      <c r="D87" s="56" t="s">
        <v>342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</row>
    <row r="88" spans="4:21" x14ac:dyDescent="0.25">
      <c r="D88" s="56" t="s">
        <v>505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</row>
    <row r="89" spans="4:21" x14ac:dyDescent="0.25">
      <c r="D89" s="56" t="s">
        <v>257</v>
      </c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</row>
    <row r="90" spans="4:21" x14ac:dyDescent="0.25">
      <c r="D90" s="56" t="s">
        <v>2619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</row>
    <row r="92" spans="4:21" s="285" customFormat="1" x14ac:dyDescent="0.25">
      <c r="D92" s="57" t="s">
        <v>357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</row>
    <row r="93" spans="4:21" s="285" customFormat="1" x14ac:dyDescent="0.25">
      <c r="D93" s="57" t="s">
        <v>322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</row>
    <row r="94" spans="4:21" s="285" customFormat="1" x14ac:dyDescent="0.25">
      <c r="D94" s="57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</row>
    <row r="95" spans="4:21" s="285" customFormat="1" x14ac:dyDescent="0.25">
      <c r="D95" s="57" t="s">
        <v>280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</row>
    <row r="96" spans="4:21" s="285" customFormat="1" x14ac:dyDescent="0.25">
      <c r="D96" s="57" t="s">
        <v>282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</row>
    <row r="97" spans="4:20" s="285" customFormat="1" x14ac:dyDescent="0.25">
      <c r="D97" s="57" t="s">
        <v>2632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</row>
    <row r="98" spans="4:20" s="285" customFormat="1" x14ac:dyDescent="0.25">
      <c r="D98" s="57" t="s">
        <v>2633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</row>
    <row r="99" spans="4:20" s="285" customFormat="1" x14ac:dyDescent="0.25">
      <c r="D99" s="57" t="s">
        <v>2634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</row>
    <row r="100" spans="4:20" s="285" customFormat="1" x14ac:dyDescent="0.25">
      <c r="D100" s="57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</row>
    <row r="101" spans="4:20" s="285" customFormat="1" x14ac:dyDescent="0.25">
      <c r="D101" s="57" t="s">
        <v>263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</row>
    <row r="102" spans="4:20" s="285" customFormat="1" x14ac:dyDescent="0.25">
      <c r="D102" s="57" t="s">
        <v>264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</row>
    <row r="103" spans="4:20" s="285" customFormat="1" x14ac:dyDescent="0.25">
      <c r="D103" s="57" t="s">
        <v>358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</row>
    <row r="104" spans="4:20" s="285" customFormat="1" x14ac:dyDescent="0.25"/>
    <row r="105" spans="4:20" s="285" customFormat="1" x14ac:dyDescent="0.25">
      <c r="D105" s="285" t="s">
        <v>2643</v>
      </c>
    </row>
    <row r="106" spans="4:20" s="285" customFormat="1" x14ac:dyDescent="0.25"/>
    <row r="107" spans="4:20" s="285" customFormat="1" x14ac:dyDescent="0.25"/>
    <row r="108" spans="4:20" s="285" customFormat="1" x14ac:dyDescent="0.25"/>
    <row r="109" spans="4:20" s="285" customFormat="1" x14ac:dyDescent="0.25"/>
    <row r="110" spans="4:20" s="285" customFormat="1" x14ac:dyDescent="0.25"/>
    <row r="111" spans="4:20" s="285" customFormat="1" x14ac:dyDescent="0.25"/>
    <row r="112" spans="4:20" s="285" customFormat="1" x14ac:dyDescent="0.25"/>
    <row r="113" s="285" customFormat="1" x14ac:dyDescent="0.25"/>
    <row r="114" s="285" customFormat="1" x14ac:dyDescent="0.25"/>
    <row r="115" s="285" customFormat="1" x14ac:dyDescent="0.25"/>
    <row r="116" s="285" customFormat="1" x14ac:dyDescent="0.25"/>
    <row r="117" s="285" customFormat="1" x14ac:dyDescent="0.25"/>
    <row r="118" s="285" customFormat="1" x14ac:dyDescent="0.25"/>
    <row r="119" s="285" customFormat="1" x14ac:dyDescent="0.25"/>
    <row r="120" s="285" customFormat="1" x14ac:dyDescent="0.25"/>
    <row r="121" s="285" customFormat="1" x14ac:dyDescent="0.25"/>
    <row r="122" s="285" customFormat="1" x14ac:dyDescent="0.25"/>
    <row r="123" s="285" customFormat="1" x14ac:dyDescent="0.25"/>
    <row r="124" s="285" customFormat="1" x14ac:dyDescent="0.25"/>
    <row r="125" s="285" customFormat="1" x14ac:dyDescent="0.25"/>
    <row r="126" s="285" customFormat="1" x14ac:dyDescent="0.25"/>
    <row r="127" s="285" customFormat="1" x14ac:dyDescent="0.25"/>
    <row r="128" s="285" customFormat="1" x14ac:dyDescent="0.25"/>
    <row r="129" s="285" customFormat="1" x14ac:dyDescent="0.25"/>
    <row r="130" s="285" customFormat="1" x14ac:dyDescent="0.25"/>
    <row r="131" s="285" customFormat="1" x14ac:dyDescent="0.25"/>
    <row r="132" s="285" customFormat="1" x14ac:dyDescent="0.25"/>
    <row r="133" s="285" customFormat="1" x14ac:dyDescent="0.25"/>
    <row r="134" s="285" customFormat="1" x14ac:dyDescent="0.25"/>
    <row r="135" s="285" customFormat="1" x14ac:dyDescent="0.25"/>
    <row r="136" s="285" customFormat="1" x14ac:dyDescent="0.25"/>
    <row r="137" s="285" customFormat="1" x14ac:dyDescent="0.25"/>
    <row r="138" s="285" customFormat="1" x14ac:dyDescent="0.25"/>
    <row r="139" s="285" customFormat="1" x14ac:dyDescent="0.25"/>
    <row r="140" s="285" customFormat="1" x14ac:dyDescent="0.25"/>
    <row r="141" s="285" customFormat="1" x14ac:dyDescent="0.25"/>
    <row r="142" s="285" customFormat="1" x14ac:dyDescent="0.25"/>
    <row r="149" spans="2:4" x14ac:dyDescent="0.25">
      <c r="B149" s="50">
        <v>0</v>
      </c>
      <c r="C149" s="285"/>
      <c r="D149" s="51" t="s">
        <v>2627</v>
      </c>
    </row>
    <row r="150" spans="2:4" x14ac:dyDescent="0.25">
      <c r="B150" s="285"/>
      <c r="C150" s="285"/>
      <c r="D150" s="59" t="s">
        <v>304</v>
      </c>
    </row>
    <row r="152" spans="2:4" x14ac:dyDescent="0.25">
      <c r="D152" s="47" t="s">
        <v>36</v>
      </c>
    </row>
    <row r="153" spans="2:4" x14ac:dyDescent="0.25">
      <c r="D153" s="54" t="s">
        <v>2629</v>
      </c>
    </row>
    <row r="155" spans="2:4" x14ac:dyDescent="0.25">
      <c r="D155" s="47" t="s">
        <v>2623</v>
      </c>
    </row>
    <row r="176" spans="4:14" x14ac:dyDescent="0.25">
      <c r="D176" s="47" t="s">
        <v>269</v>
      </c>
      <c r="N176" s="47" t="s">
        <v>2630</v>
      </c>
    </row>
    <row r="177" spans="4:41" x14ac:dyDescent="0.25">
      <c r="D177" s="51" t="s">
        <v>1812</v>
      </c>
      <c r="N177" s="47" t="s">
        <v>2631</v>
      </c>
    </row>
    <row r="179" spans="4:41" s="285" customFormat="1" x14ac:dyDescent="0.25">
      <c r="D179" s="56" t="s">
        <v>2639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</row>
    <row r="180" spans="4:41" s="285" customFormat="1" x14ac:dyDescent="0.25">
      <c r="D180" s="56" t="s">
        <v>323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</row>
    <row r="181" spans="4:41" s="285" customFormat="1" x14ac:dyDescent="0.25">
      <c r="D181" s="56" t="s">
        <v>277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</row>
    <row r="182" spans="4:41" s="285" customFormat="1" x14ac:dyDescent="0.25">
      <c r="D182" s="56" t="s">
        <v>943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</row>
    <row r="183" spans="4:41" s="285" customFormat="1" x14ac:dyDescent="0.25">
      <c r="D183" s="56" t="s">
        <v>2640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</row>
    <row r="184" spans="4:41" s="285" customFormat="1" x14ac:dyDescent="0.25">
      <c r="D184" s="56" t="s">
        <v>2641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</row>
    <row r="185" spans="4:41" s="285" customFormat="1" x14ac:dyDescent="0.25">
      <c r="D185" s="56" t="s">
        <v>833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</row>
    <row r="186" spans="4:41" s="285" customFormat="1" x14ac:dyDescent="0.25"/>
    <row r="187" spans="4:41" x14ac:dyDescent="0.25">
      <c r="D187" s="56" t="s">
        <v>575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285"/>
      <c r="X187" s="57" t="s">
        <v>357</v>
      </c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</row>
    <row r="188" spans="4:41" x14ac:dyDescent="0.25">
      <c r="D188" s="56" t="s">
        <v>554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285"/>
      <c r="X188" s="57" t="s">
        <v>322</v>
      </c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/>
      <c r="AJ188" s="53"/>
      <c r="AK188" s="53"/>
      <c r="AL188" s="53"/>
      <c r="AM188" s="53"/>
      <c r="AN188" s="53"/>
      <c r="AO188" s="53"/>
    </row>
    <row r="189" spans="4:41" x14ac:dyDescent="0.25">
      <c r="D189" s="56" t="s">
        <v>555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285"/>
      <c r="X189" s="57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3"/>
      <c r="AN189" s="53"/>
      <c r="AO189" s="53"/>
    </row>
    <row r="190" spans="4:41" x14ac:dyDescent="0.25">
      <c r="D190" s="56" t="s">
        <v>542</v>
      </c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285"/>
      <c r="X190" s="57" t="s">
        <v>267</v>
      </c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  <c r="AL190" s="53"/>
      <c r="AM190" s="53"/>
      <c r="AN190" s="53"/>
      <c r="AO190" s="53"/>
    </row>
    <row r="191" spans="4:41" x14ac:dyDescent="0.25">
      <c r="D191" s="56" t="s">
        <v>375</v>
      </c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285"/>
      <c r="X191" s="57" t="s">
        <v>282</v>
      </c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53"/>
      <c r="AL191" s="53"/>
      <c r="AM191" s="53"/>
      <c r="AN191" s="53"/>
      <c r="AO191" s="53"/>
    </row>
    <row r="192" spans="4:41" x14ac:dyDescent="0.25">
      <c r="D192" s="56" t="s">
        <v>556</v>
      </c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285"/>
      <c r="X192" s="57" t="s">
        <v>2638</v>
      </c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  <c r="AK192" s="53"/>
      <c r="AL192" s="53"/>
      <c r="AM192" s="53"/>
      <c r="AN192" s="53"/>
      <c r="AO192" s="53"/>
    </row>
    <row r="193" spans="4:41" x14ac:dyDescent="0.25">
      <c r="D193" s="56" t="s">
        <v>266</v>
      </c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285"/>
      <c r="X193" s="57" t="s">
        <v>2637</v>
      </c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53"/>
      <c r="AK193" s="53"/>
      <c r="AL193" s="53"/>
      <c r="AM193" s="53"/>
      <c r="AN193" s="53"/>
      <c r="AO193" s="53"/>
    </row>
    <row r="194" spans="4:41" x14ac:dyDescent="0.25">
      <c r="D194" s="56" t="s">
        <v>277</v>
      </c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285"/>
      <c r="X194" s="57" t="s">
        <v>2636</v>
      </c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53"/>
      <c r="AL194" s="53"/>
      <c r="AM194" s="53"/>
      <c r="AN194" s="53"/>
      <c r="AO194" s="53"/>
    </row>
    <row r="195" spans="4:41" x14ac:dyDescent="0.25">
      <c r="D195" s="56" t="s">
        <v>273</v>
      </c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285"/>
      <c r="X195" s="57"/>
      <c r="Y195" s="53"/>
      <c r="Z195" s="53"/>
      <c r="AA195" s="53"/>
      <c r="AB195" s="53"/>
      <c r="AC195" s="53"/>
      <c r="AD195" s="53"/>
      <c r="AE195" s="53"/>
      <c r="AF195" s="53"/>
      <c r="AG195" s="53"/>
      <c r="AH195" s="53"/>
      <c r="AI195" s="53"/>
      <c r="AJ195" s="53"/>
      <c r="AK195" s="53"/>
      <c r="AL195" s="53"/>
      <c r="AM195" s="53"/>
      <c r="AN195" s="53"/>
      <c r="AO195" s="53"/>
    </row>
    <row r="196" spans="4:41" x14ac:dyDescent="0.25">
      <c r="D196" s="56" t="s">
        <v>327</v>
      </c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285"/>
      <c r="X196" s="57" t="s">
        <v>263</v>
      </c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3"/>
      <c r="AK196" s="53"/>
      <c r="AL196" s="53"/>
      <c r="AM196" s="53"/>
      <c r="AN196" s="53"/>
      <c r="AO196" s="53"/>
    </row>
    <row r="197" spans="4:41" x14ac:dyDescent="0.25">
      <c r="D197" s="56" t="s">
        <v>543</v>
      </c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285"/>
      <c r="X197" s="57" t="s">
        <v>264</v>
      </c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</row>
    <row r="198" spans="4:41" x14ac:dyDescent="0.25">
      <c r="D198" s="56" t="s">
        <v>544</v>
      </c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285"/>
      <c r="X198" s="57" t="s">
        <v>358</v>
      </c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</row>
    <row r="199" spans="4:41" x14ac:dyDescent="0.25">
      <c r="D199" s="56" t="s">
        <v>545</v>
      </c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285"/>
      <c r="X199" s="285"/>
      <c r="Y199" s="285"/>
      <c r="Z199" s="285"/>
      <c r="AA199" s="285"/>
      <c r="AB199" s="285"/>
      <c r="AC199" s="285"/>
      <c r="AD199" s="285"/>
      <c r="AE199" s="285"/>
      <c r="AF199" s="285"/>
      <c r="AG199" s="285"/>
      <c r="AH199" s="285"/>
      <c r="AI199" s="285"/>
      <c r="AJ199" s="285"/>
    </row>
    <row r="200" spans="4:41" x14ac:dyDescent="0.25">
      <c r="D200" s="56" t="s">
        <v>2635</v>
      </c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285"/>
      <c r="X200" s="285"/>
      <c r="Y200" s="285"/>
      <c r="Z200" s="285"/>
      <c r="AA200" s="285"/>
      <c r="AB200" s="285"/>
      <c r="AC200" s="285"/>
      <c r="AD200" s="285"/>
      <c r="AE200" s="285"/>
      <c r="AF200" s="285"/>
      <c r="AG200" s="285"/>
      <c r="AH200" s="285"/>
      <c r="AI200" s="285"/>
      <c r="AJ200" s="285"/>
    </row>
    <row r="202" spans="4:41" x14ac:dyDescent="0.25">
      <c r="D202" s="47" t="s">
        <v>2642</v>
      </c>
    </row>
    <row r="217" spans="4:4" s="285" customFormat="1" x14ac:dyDescent="0.25">
      <c r="D217" s="51" t="s">
        <v>3013</v>
      </c>
    </row>
    <row r="218" spans="4:4" s="285" customFormat="1" x14ac:dyDescent="0.25"/>
    <row r="219" spans="4:4" s="285" customFormat="1" x14ac:dyDescent="0.25">
      <c r="D219" s="285" t="s">
        <v>2642</v>
      </c>
    </row>
    <row r="220" spans="4:4" s="285" customFormat="1" x14ac:dyDescent="0.25"/>
    <row r="221" spans="4:4" s="285" customFormat="1" x14ac:dyDescent="0.25"/>
    <row r="222" spans="4:4" s="285" customFormat="1" x14ac:dyDescent="0.25"/>
    <row r="223" spans="4:4" s="285" customFormat="1" x14ac:dyDescent="0.25"/>
    <row r="224" spans="4:4" s="285" customFormat="1" x14ac:dyDescent="0.25"/>
    <row r="225" s="285" customFormat="1" x14ac:dyDescent="0.25"/>
    <row r="226" s="285" customFormat="1" x14ac:dyDescent="0.25"/>
    <row r="246" spans="1:4" x14ac:dyDescent="0.25">
      <c r="A246" s="285"/>
      <c r="B246" s="50">
        <v>0</v>
      </c>
      <c r="C246" s="285"/>
      <c r="D246" s="51" t="s">
        <v>609</v>
      </c>
    </row>
    <row r="247" spans="1:4" x14ac:dyDescent="0.25">
      <c r="A247" s="285"/>
      <c r="B247" s="285"/>
      <c r="C247" s="285"/>
      <c r="D247" s="59" t="s">
        <v>306</v>
      </c>
    </row>
    <row r="248" spans="1:4" x14ac:dyDescent="0.25">
      <c r="D248" s="55" t="s">
        <v>35</v>
      </c>
    </row>
    <row r="1003" spans="2:4" x14ac:dyDescent="0.25">
      <c r="B1003" s="50">
        <v>0</v>
      </c>
      <c r="C1003" s="285"/>
      <c r="D1003" s="51" t="s">
        <v>2554</v>
      </c>
    </row>
    <row r="1004" spans="2:4" x14ac:dyDescent="0.25">
      <c r="B1004" s="285"/>
      <c r="C1004" s="285"/>
      <c r="D1004" s="59" t="s">
        <v>306</v>
      </c>
    </row>
    <row r="1006" spans="2:4" x14ac:dyDescent="0.25">
      <c r="D1006" s="47" t="s">
        <v>36</v>
      </c>
    </row>
    <row r="1007" spans="2:4" x14ac:dyDescent="0.25">
      <c r="D1007" s="54" t="s">
        <v>2578</v>
      </c>
    </row>
    <row r="1009" spans="4:4" x14ac:dyDescent="0.25">
      <c r="D1009" s="47" t="s">
        <v>1982</v>
      </c>
    </row>
    <row r="1032" spans="4:49" x14ac:dyDescent="0.25">
      <c r="D1032" s="51" t="s">
        <v>2310</v>
      </c>
    </row>
    <row r="1034" spans="4:49" x14ac:dyDescent="0.25">
      <c r="D1034" s="47" t="s">
        <v>348</v>
      </c>
    </row>
    <row r="1035" spans="4:49" x14ac:dyDescent="0.25">
      <c r="D1035" s="51" t="s">
        <v>1961</v>
      </c>
    </row>
    <row r="1037" spans="4:49" s="285" customFormat="1" x14ac:dyDescent="0.25">
      <c r="D1037" s="51" t="s">
        <v>2591</v>
      </c>
      <c r="X1037" s="51" t="s">
        <v>2590</v>
      </c>
    </row>
    <row r="1038" spans="4:49" s="285" customFormat="1" x14ac:dyDescent="0.25"/>
    <row r="1039" spans="4:49" x14ac:dyDescent="0.25">
      <c r="D1039" s="56" t="s">
        <v>33</v>
      </c>
      <c r="E1039" s="52"/>
      <c r="F1039" s="52"/>
      <c r="G1039" s="52"/>
      <c r="H1039" s="52"/>
      <c r="I1039" s="52"/>
      <c r="J1039" s="52"/>
      <c r="K1039" s="52"/>
      <c r="L1039" s="52"/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X1039" s="56" t="s">
        <v>33</v>
      </c>
      <c r="Y1039" s="52"/>
      <c r="Z1039" s="52"/>
      <c r="AA1039" s="52"/>
      <c r="AB1039" s="52"/>
      <c r="AC1039" s="52"/>
      <c r="AD1039" s="52"/>
      <c r="AE1039" s="52"/>
      <c r="AF1039" s="52"/>
      <c r="AG1039" s="52"/>
      <c r="AH1039" s="52"/>
      <c r="AI1039" s="52"/>
      <c r="AJ1039" s="52"/>
      <c r="AK1039" s="52"/>
      <c r="AL1039" s="52"/>
      <c r="AM1039" s="52"/>
      <c r="AN1039" s="52"/>
      <c r="AO1039" s="52"/>
      <c r="AP1039" s="52"/>
      <c r="AQ1039" s="52"/>
      <c r="AR1039" s="52"/>
      <c r="AS1039" s="52"/>
      <c r="AT1039" s="52"/>
      <c r="AU1039" s="52"/>
      <c r="AV1039" s="52"/>
      <c r="AW1039" s="52"/>
    </row>
    <row r="1040" spans="4:49" s="285" customFormat="1" x14ac:dyDescent="0.25">
      <c r="D1040" s="289" t="s">
        <v>2586</v>
      </c>
      <c r="E1040" s="290"/>
      <c r="F1040" s="290"/>
      <c r="G1040" s="290"/>
      <c r="H1040" s="290"/>
      <c r="I1040" s="290"/>
      <c r="J1040" s="290"/>
      <c r="K1040" s="290"/>
      <c r="L1040" s="290"/>
      <c r="M1040" s="290"/>
      <c r="N1040" s="290"/>
      <c r="O1040" s="290"/>
      <c r="P1040" s="290"/>
      <c r="Q1040" s="290"/>
      <c r="R1040" s="290"/>
      <c r="S1040" s="290"/>
      <c r="T1040" s="290"/>
      <c r="U1040" s="290"/>
      <c r="V1040" s="290"/>
      <c r="X1040" s="289" t="s">
        <v>2588</v>
      </c>
      <c r="Y1040" s="290"/>
      <c r="Z1040" s="290"/>
      <c r="AA1040" s="290"/>
      <c r="AB1040" s="290"/>
      <c r="AC1040" s="290"/>
      <c r="AD1040" s="290"/>
      <c r="AE1040" s="290"/>
      <c r="AF1040" s="290"/>
      <c r="AG1040" s="290"/>
      <c r="AH1040" s="290"/>
      <c r="AI1040" s="290"/>
      <c r="AJ1040" s="290"/>
      <c r="AK1040" s="290"/>
      <c r="AL1040" s="290"/>
      <c r="AM1040" s="290"/>
      <c r="AN1040" s="290"/>
      <c r="AO1040" s="290"/>
      <c r="AP1040" s="290"/>
      <c r="AQ1040" s="290"/>
      <c r="AR1040" s="290"/>
      <c r="AS1040" s="290"/>
      <c r="AT1040" s="290"/>
      <c r="AU1040" s="290"/>
      <c r="AV1040" s="290"/>
      <c r="AW1040" s="290"/>
    </row>
    <row r="1041" spans="4:49" s="285" customFormat="1" x14ac:dyDescent="0.25">
      <c r="D1041" s="56" t="s">
        <v>2585</v>
      </c>
      <c r="E1041" s="52"/>
      <c r="F1041" s="52"/>
      <c r="G1041" s="52"/>
      <c r="H1041" s="52"/>
      <c r="I1041" s="52"/>
      <c r="J1041" s="52"/>
      <c r="K1041" s="52"/>
      <c r="L1041" s="52"/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X1041" s="56" t="s">
        <v>2585</v>
      </c>
      <c r="Y1041" s="52"/>
      <c r="Z1041" s="52"/>
      <c r="AA1041" s="52"/>
      <c r="AB1041" s="52"/>
      <c r="AC1041" s="52"/>
      <c r="AD1041" s="52"/>
      <c r="AE1041" s="52"/>
      <c r="AF1041" s="52"/>
      <c r="AG1041" s="52"/>
      <c r="AH1041" s="52"/>
      <c r="AI1041" s="52"/>
      <c r="AJ1041" s="52"/>
      <c r="AK1041" s="52"/>
      <c r="AL1041" s="52"/>
      <c r="AM1041" s="52"/>
      <c r="AN1041" s="52"/>
      <c r="AO1041" s="52"/>
      <c r="AP1041" s="52"/>
      <c r="AQ1041" s="52"/>
      <c r="AR1041" s="52"/>
      <c r="AS1041" s="52"/>
      <c r="AT1041" s="52"/>
      <c r="AU1041" s="52"/>
      <c r="AV1041" s="52"/>
      <c r="AW1041" s="52"/>
    </row>
    <row r="1042" spans="4:49" s="285" customFormat="1" x14ac:dyDescent="0.25">
      <c r="D1042" s="289" t="s">
        <v>2587</v>
      </c>
      <c r="E1042" s="290"/>
      <c r="F1042" s="290"/>
      <c r="G1042" s="290"/>
      <c r="H1042" s="290"/>
      <c r="I1042" s="290"/>
      <c r="J1042" s="290"/>
      <c r="K1042" s="290"/>
      <c r="L1042" s="290"/>
      <c r="M1042" s="290"/>
      <c r="N1042" s="290"/>
      <c r="O1042" s="290"/>
      <c r="P1042" s="290"/>
      <c r="Q1042" s="290"/>
      <c r="R1042" s="290"/>
      <c r="S1042" s="290"/>
      <c r="T1042" s="290"/>
      <c r="U1042" s="290"/>
      <c r="V1042" s="290"/>
      <c r="X1042" s="289" t="s">
        <v>2589</v>
      </c>
      <c r="Y1042" s="290"/>
      <c r="Z1042" s="290"/>
      <c r="AA1042" s="290"/>
      <c r="AB1042" s="290"/>
      <c r="AC1042" s="290"/>
      <c r="AD1042" s="290"/>
      <c r="AE1042" s="290"/>
      <c r="AF1042" s="290"/>
      <c r="AG1042" s="290"/>
      <c r="AH1042" s="290"/>
      <c r="AI1042" s="290"/>
      <c r="AJ1042" s="290"/>
      <c r="AK1042" s="290"/>
      <c r="AL1042" s="290"/>
      <c r="AM1042" s="290"/>
      <c r="AN1042" s="290"/>
      <c r="AO1042" s="290"/>
      <c r="AP1042" s="290"/>
      <c r="AQ1042" s="290"/>
      <c r="AR1042" s="290"/>
      <c r="AS1042" s="290"/>
      <c r="AT1042" s="290"/>
      <c r="AU1042" s="290"/>
      <c r="AV1042" s="290"/>
      <c r="AW1042" s="290"/>
    </row>
    <row r="1043" spans="4:49" s="285" customFormat="1" x14ac:dyDescent="0.25">
      <c r="D1043" s="56" t="s">
        <v>2579</v>
      </c>
      <c r="E1043" s="52"/>
      <c r="F1043" s="52"/>
      <c r="G1043" s="52"/>
      <c r="H1043" s="52"/>
      <c r="I1043" s="52"/>
      <c r="J1043" s="52"/>
      <c r="K1043" s="52"/>
      <c r="L1043" s="52"/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X1043" s="56" t="s">
        <v>2579</v>
      </c>
      <c r="Y1043" s="52"/>
      <c r="Z1043" s="52"/>
      <c r="AA1043" s="52"/>
      <c r="AB1043" s="52"/>
      <c r="AC1043" s="52"/>
      <c r="AD1043" s="52"/>
      <c r="AE1043" s="52"/>
      <c r="AF1043" s="52"/>
      <c r="AG1043" s="52"/>
      <c r="AH1043" s="52"/>
      <c r="AI1043" s="52"/>
      <c r="AJ1043" s="52"/>
      <c r="AK1043" s="52"/>
      <c r="AL1043" s="52"/>
      <c r="AM1043" s="52"/>
      <c r="AN1043" s="52"/>
      <c r="AO1043" s="52"/>
      <c r="AP1043" s="52"/>
      <c r="AQ1043" s="52"/>
      <c r="AR1043" s="52"/>
      <c r="AS1043" s="52"/>
      <c r="AT1043" s="52"/>
      <c r="AU1043" s="52"/>
      <c r="AV1043" s="52"/>
      <c r="AW1043" s="52"/>
    </row>
    <row r="1044" spans="4:49" s="285" customFormat="1" x14ac:dyDescent="0.25">
      <c r="D1044" s="56" t="s">
        <v>2580</v>
      </c>
      <c r="E1044" s="52"/>
      <c r="F1044" s="52"/>
      <c r="G1044" s="52"/>
      <c r="H1044" s="52"/>
      <c r="I1044" s="52"/>
      <c r="J1044" s="52"/>
      <c r="K1044" s="52"/>
      <c r="L1044" s="52"/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X1044" s="56" t="s">
        <v>2580</v>
      </c>
      <c r="Y1044" s="52"/>
      <c r="Z1044" s="52"/>
      <c r="AA1044" s="52"/>
      <c r="AB1044" s="52"/>
      <c r="AC1044" s="52"/>
      <c r="AD1044" s="52"/>
      <c r="AE1044" s="52"/>
      <c r="AF1044" s="52"/>
      <c r="AG1044" s="52"/>
      <c r="AH1044" s="52"/>
      <c r="AI1044" s="52"/>
      <c r="AJ1044" s="52"/>
      <c r="AK1044" s="52"/>
      <c r="AL1044" s="52"/>
      <c r="AM1044" s="52"/>
      <c r="AN1044" s="52"/>
      <c r="AO1044" s="52"/>
      <c r="AP1044" s="52"/>
      <c r="AQ1044" s="52"/>
      <c r="AR1044" s="52"/>
      <c r="AS1044" s="52"/>
      <c r="AT1044" s="52"/>
      <c r="AU1044" s="52"/>
      <c r="AV1044" s="52"/>
      <c r="AW1044" s="52"/>
    </row>
    <row r="1045" spans="4:49" s="285" customFormat="1" x14ac:dyDescent="0.25">
      <c r="D1045" s="56" t="s">
        <v>2584</v>
      </c>
      <c r="E1045" s="52"/>
      <c r="F1045" s="52"/>
      <c r="G1045" s="52"/>
      <c r="H1045" s="52"/>
      <c r="I1045" s="52"/>
      <c r="J1045" s="52"/>
      <c r="K1045" s="52"/>
      <c r="L1045" s="52"/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X1045" s="56" t="s">
        <v>2584</v>
      </c>
      <c r="Y1045" s="52"/>
      <c r="Z1045" s="52"/>
      <c r="AA1045" s="52"/>
      <c r="AB1045" s="52"/>
      <c r="AC1045" s="52"/>
      <c r="AD1045" s="52"/>
      <c r="AE1045" s="52"/>
      <c r="AF1045" s="52"/>
      <c r="AG1045" s="52"/>
      <c r="AH1045" s="52"/>
      <c r="AI1045" s="52"/>
      <c r="AJ1045" s="52"/>
      <c r="AK1045" s="52"/>
      <c r="AL1045" s="52"/>
      <c r="AM1045" s="52"/>
      <c r="AN1045" s="52"/>
      <c r="AO1045" s="52"/>
      <c r="AP1045" s="52"/>
      <c r="AQ1045" s="52"/>
      <c r="AR1045" s="52"/>
      <c r="AS1045" s="52"/>
      <c r="AT1045" s="52"/>
      <c r="AU1045" s="52"/>
      <c r="AV1045" s="52"/>
      <c r="AW1045" s="52"/>
    </row>
    <row r="1046" spans="4:49" s="285" customFormat="1" x14ac:dyDescent="0.25">
      <c r="D1046" s="56" t="s">
        <v>2581</v>
      </c>
      <c r="E1046" s="52"/>
      <c r="F1046" s="52"/>
      <c r="G1046" s="52"/>
      <c r="H1046" s="52"/>
      <c r="I1046" s="52"/>
      <c r="J1046" s="52"/>
      <c r="K1046" s="52"/>
      <c r="L1046" s="52"/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X1046" s="56" t="s">
        <v>2581</v>
      </c>
      <c r="Y1046" s="52"/>
      <c r="Z1046" s="52"/>
      <c r="AA1046" s="52"/>
      <c r="AB1046" s="52"/>
      <c r="AC1046" s="52"/>
      <c r="AD1046" s="52"/>
      <c r="AE1046" s="52"/>
      <c r="AF1046" s="52"/>
      <c r="AG1046" s="52"/>
      <c r="AH1046" s="52"/>
      <c r="AI1046" s="52"/>
      <c r="AJ1046" s="52"/>
      <c r="AK1046" s="52"/>
      <c r="AL1046" s="52"/>
      <c r="AM1046" s="52"/>
      <c r="AN1046" s="52"/>
      <c r="AO1046" s="52"/>
      <c r="AP1046" s="52"/>
      <c r="AQ1046" s="52"/>
      <c r="AR1046" s="52"/>
      <c r="AS1046" s="52"/>
      <c r="AT1046" s="52"/>
      <c r="AU1046" s="52"/>
      <c r="AV1046" s="52"/>
      <c r="AW1046" s="52"/>
    </row>
    <row r="1047" spans="4:49" s="285" customFormat="1" x14ac:dyDescent="0.25">
      <c r="D1047" s="56" t="s">
        <v>2583</v>
      </c>
      <c r="E1047" s="52"/>
      <c r="F1047" s="52"/>
      <c r="G1047" s="52"/>
      <c r="H1047" s="52"/>
      <c r="I1047" s="52"/>
      <c r="J1047" s="52"/>
      <c r="K1047" s="52"/>
      <c r="L1047" s="52"/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X1047" s="56" t="s">
        <v>2583</v>
      </c>
      <c r="Y1047" s="52"/>
      <c r="Z1047" s="52"/>
      <c r="AA1047" s="52"/>
      <c r="AB1047" s="52"/>
      <c r="AC1047" s="52"/>
      <c r="AD1047" s="52"/>
      <c r="AE1047" s="52"/>
      <c r="AF1047" s="52"/>
      <c r="AG1047" s="52"/>
      <c r="AH1047" s="52"/>
      <c r="AI1047" s="52"/>
      <c r="AJ1047" s="52"/>
      <c r="AK1047" s="52"/>
      <c r="AL1047" s="52"/>
      <c r="AM1047" s="52"/>
      <c r="AN1047" s="52"/>
      <c r="AO1047" s="52"/>
      <c r="AP1047" s="52"/>
      <c r="AQ1047" s="52"/>
      <c r="AR1047" s="52"/>
      <c r="AS1047" s="52"/>
      <c r="AT1047" s="52"/>
      <c r="AU1047" s="52"/>
      <c r="AV1047" s="52"/>
      <c r="AW1047" s="52"/>
    </row>
    <row r="1048" spans="4:49" s="285" customFormat="1" x14ac:dyDescent="0.25">
      <c r="D1048" s="56" t="s">
        <v>2582</v>
      </c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X1048" s="56" t="s">
        <v>2582</v>
      </c>
      <c r="Y1048" s="52"/>
      <c r="Z1048" s="52"/>
      <c r="AA1048" s="52"/>
      <c r="AB1048" s="52"/>
      <c r="AC1048" s="52"/>
      <c r="AD1048" s="52"/>
      <c r="AE1048" s="52"/>
      <c r="AF1048" s="52"/>
      <c r="AG1048" s="52"/>
      <c r="AH1048" s="52"/>
      <c r="AI1048" s="52"/>
      <c r="AJ1048" s="52"/>
      <c r="AK1048" s="52"/>
      <c r="AL1048" s="52"/>
      <c r="AM1048" s="52"/>
      <c r="AN1048" s="52"/>
      <c r="AO1048" s="52"/>
      <c r="AP1048" s="52"/>
      <c r="AQ1048" s="52"/>
      <c r="AR1048" s="52"/>
      <c r="AS1048" s="52"/>
      <c r="AT1048" s="52"/>
      <c r="AU1048" s="52"/>
      <c r="AV1048" s="52"/>
      <c r="AW1048" s="52"/>
    </row>
    <row r="1049" spans="4:49" s="285" customFormat="1" x14ac:dyDescent="0.25"/>
    <row r="1050" spans="4:49" s="285" customFormat="1" x14ac:dyDescent="0.25">
      <c r="D1050" s="285" t="s">
        <v>2592</v>
      </c>
    </row>
    <row r="1051" spans="4:49" s="285" customFormat="1" x14ac:dyDescent="0.25"/>
    <row r="1052" spans="4:49" s="285" customFormat="1" x14ac:dyDescent="0.25"/>
    <row r="1053" spans="4:49" s="285" customFormat="1" x14ac:dyDescent="0.25"/>
    <row r="1054" spans="4:49" s="285" customFormat="1" x14ac:dyDescent="0.25"/>
    <row r="1055" spans="4:49" s="285" customFormat="1" x14ac:dyDescent="0.25"/>
    <row r="1056" spans="4:49" s="285" customFormat="1" x14ac:dyDescent="0.25"/>
    <row r="1057" spans="4:4" s="285" customFormat="1" x14ac:dyDescent="0.25"/>
    <row r="1058" spans="4:4" s="285" customFormat="1" x14ac:dyDescent="0.25"/>
    <row r="1059" spans="4:4" s="285" customFormat="1" x14ac:dyDescent="0.25"/>
    <row r="1060" spans="4:4" s="285" customFormat="1" x14ac:dyDescent="0.25"/>
    <row r="1061" spans="4:4" s="285" customFormat="1" x14ac:dyDescent="0.25"/>
    <row r="1062" spans="4:4" s="285" customFormat="1" x14ac:dyDescent="0.25"/>
    <row r="1063" spans="4:4" s="285" customFormat="1" x14ac:dyDescent="0.25"/>
    <row r="1064" spans="4:4" s="285" customFormat="1" x14ac:dyDescent="0.25"/>
    <row r="1065" spans="4:4" s="285" customFormat="1" x14ac:dyDescent="0.25">
      <c r="D1065" s="51" t="s">
        <v>2605</v>
      </c>
    </row>
    <row r="1066" spans="4:4" s="285" customFormat="1" x14ac:dyDescent="0.25"/>
    <row r="1067" spans="4:4" s="285" customFormat="1" x14ac:dyDescent="0.25"/>
    <row r="1068" spans="4:4" s="285" customFormat="1" x14ac:dyDescent="0.25"/>
    <row r="1069" spans="4:4" s="285" customFormat="1" x14ac:dyDescent="0.25"/>
    <row r="1070" spans="4:4" s="285" customFormat="1" x14ac:dyDescent="0.25"/>
    <row r="1071" spans="4:4" s="285" customFormat="1" x14ac:dyDescent="0.25"/>
    <row r="1072" spans="4:4" s="285" customFormat="1" x14ac:dyDescent="0.25"/>
    <row r="1073" spans="41:41" s="285" customFormat="1" x14ac:dyDescent="0.25"/>
    <row r="1074" spans="41:41" s="285" customFormat="1" x14ac:dyDescent="0.25"/>
    <row r="1075" spans="41:41" s="285" customFormat="1" x14ac:dyDescent="0.25"/>
    <row r="1076" spans="41:41" s="285" customFormat="1" x14ac:dyDescent="0.25"/>
    <row r="1077" spans="41:41" s="285" customFormat="1" x14ac:dyDescent="0.25"/>
    <row r="1078" spans="41:41" s="285" customFormat="1" x14ac:dyDescent="0.25"/>
    <row r="1079" spans="41:41" s="285" customFormat="1" x14ac:dyDescent="0.25"/>
    <row r="1080" spans="41:41" s="285" customFormat="1" x14ac:dyDescent="0.25"/>
    <row r="1081" spans="41:41" s="285" customFormat="1" x14ac:dyDescent="0.25"/>
    <row r="1082" spans="41:41" s="285" customFormat="1" x14ac:dyDescent="0.25">
      <c r="AO1082" s="285" t="s">
        <v>699</v>
      </c>
    </row>
    <row r="1083" spans="41:41" s="285" customFormat="1" x14ac:dyDescent="0.25">
      <c r="AO1083" s="285" t="s">
        <v>2644</v>
      </c>
    </row>
    <row r="1084" spans="41:41" s="285" customFormat="1" x14ac:dyDescent="0.25">
      <c r="AO1084" s="285" t="s">
        <v>2645</v>
      </c>
    </row>
    <row r="1085" spans="41:41" s="285" customFormat="1" x14ac:dyDescent="0.25">
      <c r="AO1085" s="285" t="s">
        <v>2646</v>
      </c>
    </row>
    <row r="1086" spans="41:41" s="285" customFormat="1" x14ac:dyDescent="0.25"/>
    <row r="1087" spans="41:41" s="285" customFormat="1" x14ac:dyDescent="0.25"/>
    <row r="1088" spans="41:41" s="285" customFormat="1" x14ac:dyDescent="0.25"/>
    <row r="1089" spans="4:49" s="285" customFormat="1" x14ac:dyDescent="0.25"/>
    <row r="1090" spans="4:49" s="285" customFormat="1" x14ac:dyDescent="0.25"/>
    <row r="1091" spans="4:49" s="285" customFormat="1" x14ac:dyDescent="0.25"/>
    <row r="1092" spans="4:49" s="285" customFormat="1" x14ac:dyDescent="0.25"/>
    <row r="1093" spans="4:49" s="285" customFormat="1" x14ac:dyDescent="0.25"/>
    <row r="1094" spans="4:49" s="285" customFormat="1" x14ac:dyDescent="0.25"/>
    <row r="1095" spans="4:49" s="285" customFormat="1" x14ac:dyDescent="0.25"/>
    <row r="1096" spans="4:49" s="285" customFormat="1" x14ac:dyDescent="0.25"/>
    <row r="1097" spans="4:49" s="285" customFormat="1" x14ac:dyDescent="0.25"/>
    <row r="1098" spans="4:49" s="285" customFormat="1" x14ac:dyDescent="0.25"/>
    <row r="1099" spans="4:49" s="285" customFormat="1" x14ac:dyDescent="0.25"/>
    <row r="1100" spans="4:49" s="285" customFormat="1" x14ac:dyDescent="0.25">
      <c r="D1100" s="56" t="s">
        <v>2647</v>
      </c>
      <c r="E1100" s="52"/>
      <c r="F1100" s="52"/>
      <c r="G1100" s="52"/>
      <c r="H1100" s="52"/>
      <c r="I1100" s="52"/>
      <c r="J1100" s="52"/>
      <c r="K1100" s="52"/>
      <c r="L1100" s="52"/>
      <c r="M1100" s="52"/>
      <c r="N1100" s="52"/>
      <c r="O1100" s="52"/>
      <c r="P1100" s="52"/>
      <c r="Q1100" s="52"/>
      <c r="R1100" s="52"/>
      <c r="S1100" s="52"/>
      <c r="T1100" s="52"/>
      <c r="U1100" s="52"/>
      <c r="V1100" s="52"/>
      <c r="Y1100" s="57" t="s">
        <v>357</v>
      </c>
      <c r="Z1100" s="53"/>
      <c r="AA1100" s="53"/>
      <c r="AB1100" s="53"/>
      <c r="AC1100" s="53"/>
      <c r="AD1100" s="53"/>
      <c r="AE1100" s="53"/>
      <c r="AF1100" s="53"/>
      <c r="AG1100" s="53"/>
      <c r="AH1100" s="53"/>
      <c r="AI1100" s="53"/>
      <c r="AJ1100" s="53"/>
      <c r="AK1100" s="53"/>
      <c r="AL1100" s="53"/>
      <c r="AM1100" s="53"/>
      <c r="AN1100" s="53"/>
      <c r="AO1100" s="53"/>
      <c r="AP1100" s="53"/>
      <c r="AQ1100" s="53"/>
      <c r="AR1100" s="53"/>
      <c r="AS1100" s="53"/>
      <c r="AT1100" s="53"/>
      <c r="AU1100" s="53"/>
      <c r="AV1100" s="53"/>
      <c r="AW1100" s="53"/>
    </row>
    <row r="1101" spans="4:49" s="285" customFormat="1" x14ac:dyDescent="0.25">
      <c r="D1101" s="56" t="s">
        <v>653</v>
      </c>
      <c r="E1101" s="52"/>
      <c r="F1101" s="52"/>
      <c r="G1101" s="52"/>
      <c r="H1101" s="52"/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  <c r="U1101" s="52"/>
      <c r="V1101" s="52"/>
      <c r="Y1101" s="57" t="s">
        <v>322</v>
      </c>
      <c r="Z1101" s="53"/>
      <c r="AA1101" s="53"/>
      <c r="AB1101" s="53"/>
      <c r="AC1101" s="53"/>
      <c r="AD1101" s="53"/>
      <c r="AE1101" s="53"/>
      <c r="AF1101" s="53"/>
      <c r="AG1101" s="53"/>
      <c r="AH1101" s="53"/>
      <c r="AI1101" s="53"/>
      <c r="AJ1101" s="53"/>
      <c r="AK1101" s="53"/>
      <c r="AL1101" s="53"/>
      <c r="AM1101" s="53"/>
      <c r="AN1101" s="53"/>
      <c r="AO1101" s="53"/>
      <c r="AP1101" s="53"/>
      <c r="AQ1101" s="53"/>
      <c r="AR1101" s="53"/>
      <c r="AS1101" s="53"/>
      <c r="AT1101" s="53"/>
      <c r="AU1101" s="53"/>
      <c r="AV1101" s="53"/>
      <c r="AW1101" s="53"/>
    </row>
    <row r="1102" spans="4:49" s="285" customFormat="1" x14ac:dyDescent="0.25">
      <c r="D1102" s="56" t="s">
        <v>2648</v>
      </c>
      <c r="E1102" s="52"/>
      <c r="F1102" s="52"/>
      <c r="G1102" s="52"/>
      <c r="H1102" s="52"/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  <c r="U1102" s="52"/>
      <c r="V1102" s="52"/>
      <c r="Y1102" s="57"/>
      <c r="Z1102" s="53"/>
      <c r="AA1102" s="53"/>
      <c r="AB1102" s="53"/>
      <c r="AC1102" s="53"/>
      <c r="AD1102" s="53"/>
      <c r="AE1102" s="53"/>
      <c r="AF1102" s="53"/>
      <c r="AG1102" s="53"/>
      <c r="AH1102" s="53"/>
      <c r="AI1102" s="53"/>
      <c r="AJ1102" s="53"/>
      <c r="AK1102" s="53"/>
      <c r="AL1102" s="53"/>
      <c r="AM1102" s="53"/>
      <c r="AN1102" s="53"/>
      <c r="AO1102" s="53"/>
      <c r="AP1102" s="53"/>
      <c r="AQ1102" s="53"/>
      <c r="AR1102" s="53"/>
      <c r="AS1102" s="53"/>
      <c r="AT1102" s="53"/>
      <c r="AU1102" s="53"/>
      <c r="AV1102" s="53"/>
      <c r="AW1102" s="53"/>
    </row>
    <row r="1103" spans="4:49" s="285" customFormat="1" x14ac:dyDescent="0.25">
      <c r="D1103" s="56" t="s">
        <v>2649</v>
      </c>
      <c r="E1103" s="52"/>
      <c r="F1103" s="52"/>
      <c r="G1103" s="52"/>
      <c r="H1103" s="52"/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  <c r="U1103" s="52"/>
      <c r="V1103" s="52"/>
      <c r="Y1103" s="57" t="s">
        <v>2654</v>
      </c>
      <c r="Z1103" s="53"/>
      <c r="AA1103" s="53"/>
      <c r="AB1103" s="53"/>
      <c r="AC1103" s="53"/>
      <c r="AD1103" s="53"/>
      <c r="AE1103" s="53"/>
      <c r="AF1103" s="53"/>
      <c r="AG1103" s="53"/>
      <c r="AH1103" s="53"/>
      <c r="AI1103" s="53"/>
      <c r="AJ1103" s="53"/>
      <c r="AK1103" s="53"/>
      <c r="AL1103" s="53"/>
      <c r="AM1103" s="53"/>
      <c r="AN1103" s="53"/>
      <c r="AO1103" s="53"/>
      <c r="AP1103" s="53"/>
      <c r="AQ1103" s="53"/>
      <c r="AR1103" s="53"/>
      <c r="AS1103" s="53"/>
      <c r="AT1103" s="53"/>
      <c r="AU1103" s="53"/>
      <c r="AV1103" s="53"/>
      <c r="AW1103" s="53"/>
    </row>
    <row r="1104" spans="4:49" s="285" customFormat="1" x14ac:dyDescent="0.25">
      <c r="D1104" s="56" t="s">
        <v>2650</v>
      </c>
      <c r="E1104" s="52"/>
      <c r="F1104" s="52"/>
      <c r="G1104" s="52"/>
      <c r="H1104" s="52"/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  <c r="U1104" s="52"/>
      <c r="V1104" s="52"/>
      <c r="Y1104" s="57" t="s">
        <v>2655</v>
      </c>
      <c r="Z1104" s="53"/>
      <c r="AA1104" s="53"/>
      <c r="AB1104" s="53"/>
      <c r="AC1104" s="53"/>
      <c r="AD1104" s="53"/>
      <c r="AE1104" s="53"/>
      <c r="AF1104" s="53"/>
      <c r="AG1104" s="53"/>
      <c r="AH1104" s="53"/>
      <c r="AI1104" s="53"/>
      <c r="AJ1104" s="53"/>
      <c r="AK1104" s="53"/>
      <c r="AL1104" s="53"/>
      <c r="AM1104" s="53"/>
      <c r="AN1104" s="53"/>
      <c r="AO1104" s="53"/>
      <c r="AP1104" s="53"/>
      <c r="AQ1104" s="53"/>
      <c r="AR1104" s="53"/>
      <c r="AS1104" s="53"/>
      <c r="AT1104" s="53"/>
      <c r="AU1104" s="53"/>
      <c r="AV1104" s="53"/>
      <c r="AW1104" s="53"/>
    </row>
    <row r="1105" spans="4:49" s="285" customFormat="1" x14ac:dyDescent="0.25">
      <c r="D1105" s="56" t="s">
        <v>2651</v>
      </c>
      <c r="E1105" s="52"/>
      <c r="F1105" s="52"/>
      <c r="G1105" s="52"/>
      <c r="H1105" s="52"/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  <c r="U1105" s="52"/>
      <c r="V1105" s="52"/>
      <c r="Y1105" s="57"/>
      <c r="Z1105" s="53"/>
      <c r="AA1105" s="53"/>
      <c r="AB1105" s="53"/>
      <c r="AC1105" s="53"/>
      <c r="AD1105" s="53"/>
      <c r="AE1105" s="53"/>
      <c r="AF1105" s="53"/>
      <c r="AG1105" s="53"/>
      <c r="AH1105" s="53"/>
      <c r="AI1105" s="53"/>
      <c r="AJ1105" s="53"/>
      <c r="AK1105" s="53"/>
      <c r="AL1105" s="53"/>
      <c r="AM1105" s="53"/>
      <c r="AN1105" s="53"/>
      <c r="AO1105" s="53"/>
      <c r="AP1105" s="53"/>
      <c r="AQ1105" s="53"/>
      <c r="AR1105" s="53"/>
      <c r="AS1105" s="53"/>
      <c r="AT1105" s="53"/>
      <c r="AU1105" s="53"/>
      <c r="AV1105" s="53"/>
      <c r="AW1105" s="53"/>
    </row>
    <row r="1106" spans="4:49" s="285" customFormat="1" x14ac:dyDescent="0.25">
      <c r="D1106" s="56" t="s">
        <v>2652</v>
      </c>
      <c r="E1106" s="52"/>
      <c r="F1106" s="52"/>
      <c r="G1106" s="52"/>
      <c r="H1106" s="52"/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  <c r="U1106" s="52"/>
      <c r="V1106" s="52"/>
      <c r="Y1106" s="57" t="s">
        <v>263</v>
      </c>
      <c r="Z1106" s="53"/>
      <c r="AA1106" s="53"/>
      <c r="AB1106" s="53"/>
      <c r="AC1106" s="53"/>
      <c r="AD1106" s="53"/>
      <c r="AE1106" s="53"/>
      <c r="AF1106" s="53"/>
      <c r="AG1106" s="53"/>
      <c r="AH1106" s="53"/>
      <c r="AI1106" s="53"/>
      <c r="AJ1106" s="53"/>
      <c r="AK1106" s="53"/>
      <c r="AL1106" s="53"/>
      <c r="AM1106" s="53"/>
      <c r="AN1106" s="53"/>
      <c r="AO1106" s="53"/>
      <c r="AP1106" s="53"/>
      <c r="AQ1106" s="53"/>
      <c r="AR1106" s="53"/>
      <c r="AS1106" s="53"/>
      <c r="AT1106" s="53"/>
      <c r="AU1106" s="53"/>
      <c r="AV1106" s="53"/>
      <c r="AW1106" s="53"/>
    </row>
    <row r="1107" spans="4:49" s="285" customFormat="1" x14ac:dyDescent="0.25">
      <c r="D1107" s="56" t="s">
        <v>2653</v>
      </c>
      <c r="E1107" s="52"/>
      <c r="F1107" s="52"/>
      <c r="G1107" s="52"/>
      <c r="H1107" s="52"/>
      <c r="I1107" s="52"/>
      <c r="J1107" s="52"/>
      <c r="K1107" s="52"/>
      <c r="L1107" s="52"/>
      <c r="M1107" s="52"/>
      <c r="N1107" s="52"/>
      <c r="O1107" s="52"/>
      <c r="P1107" s="52"/>
      <c r="Q1107" s="52"/>
      <c r="R1107" s="52"/>
      <c r="S1107" s="52"/>
      <c r="T1107" s="52"/>
      <c r="U1107" s="52"/>
      <c r="V1107" s="52"/>
      <c r="Y1107" s="57" t="s">
        <v>264</v>
      </c>
      <c r="Z1107" s="53"/>
      <c r="AA1107" s="53"/>
      <c r="AB1107" s="53"/>
      <c r="AC1107" s="53"/>
      <c r="AD1107" s="53"/>
      <c r="AE1107" s="53"/>
      <c r="AF1107" s="53"/>
      <c r="AG1107" s="53"/>
      <c r="AH1107" s="53"/>
      <c r="AI1107" s="53"/>
      <c r="AJ1107" s="53"/>
      <c r="AK1107" s="53"/>
      <c r="AL1107" s="53"/>
      <c r="AM1107" s="53"/>
      <c r="AN1107" s="53"/>
      <c r="AO1107" s="53"/>
      <c r="AP1107" s="53"/>
      <c r="AQ1107" s="53"/>
      <c r="AR1107" s="53"/>
      <c r="AS1107" s="53"/>
      <c r="AT1107" s="53"/>
      <c r="AU1107" s="53"/>
      <c r="AV1107" s="53"/>
      <c r="AW1107" s="53"/>
    </row>
    <row r="1108" spans="4:49" s="285" customFormat="1" x14ac:dyDescent="0.25">
      <c r="D1108" s="56"/>
      <c r="E1108" s="52"/>
      <c r="F1108" s="52"/>
      <c r="G1108" s="52"/>
      <c r="H1108" s="52"/>
      <c r="I1108" s="52"/>
      <c r="J1108" s="52"/>
      <c r="K1108" s="52"/>
      <c r="L1108" s="52"/>
      <c r="M1108" s="52"/>
      <c r="N1108" s="52"/>
      <c r="O1108" s="52"/>
      <c r="P1108" s="52"/>
      <c r="Q1108" s="52"/>
      <c r="R1108" s="52"/>
      <c r="S1108" s="52"/>
      <c r="T1108" s="52"/>
      <c r="U1108" s="52"/>
      <c r="V1108" s="52"/>
      <c r="Y1108" s="57" t="s">
        <v>358</v>
      </c>
      <c r="Z1108" s="53"/>
      <c r="AA1108" s="53"/>
      <c r="AB1108" s="53"/>
      <c r="AC1108" s="53"/>
      <c r="AD1108" s="53"/>
      <c r="AE1108" s="53"/>
      <c r="AF1108" s="53"/>
      <c r="AG1108" s="53"/>
      <c r="AH1108" s="53"/>
      <c r="AI1108" s="53"/>
      <c r="AJ1108" s="53"/>
      <c r="AK1108" s="53"/>
      <c r="AL1108" s="53"/>
      <c r="AM1108" s="53"/>
      <c r="AN1108" s="53"/>
      <c r="AO1108" s="53"/>
      <c r="AP1108" s="53"/>
      <c r="AQ1108" s="53"/>
      <c r="AR1108" s="53"/>
      <c r="AS1108" s="53"/>
      <c r="AT1108" s="53"/>
      <c r="AU1108" s="53"/>
      <c r="AV1108" s="53"/>
      <c r="AW1108" s="53"/>
    </row>
    <row r="1109" spans="4:49" s="285" customFormat="1" x14ac:dyDescent="0.25">
      <c r="D1109" s="56" t="s">
        <v>271</v>
      </c>
      <c r="E1109" s="52"/>
      <c r="F1109" s="52"/>
      <c r="G1109" s="52"/>
      <c r="H1109" s="52"/>
      <c r="I1109" s="52"/>
      <c r="J1109" s="52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</row>
    <row r="1110" spans="4:49" s="285" customFormat="1" x14ac:dyDescent="0.25">
      <c r="D1110" s="56" t="s">
        <v>653</v>
      </c>
      <c r="E1110" s="52"/>
      <c r="F1110" s="52"/>
      <c r="G1110" s="52"/>
      <c r="H1110" s="52"/>
      <c r="I1110" s="52"/>
      <c r="J1110" s="52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</row>
    <row r="1111" spans="4:49" s="285" customFormat="1" x14ac:dyDescent="0.25">
      <c r="D1111" s="56" t="s">
        <v>2648</v>
      </c>
      <c r="E1111" s="52"/>
      <c r="F1111" s="52"/>
      <c r="G1111" s="52"/>
      <c r="H1111" s="52"/>
      <c r="I1111" s="52"/>
      <c r="J1111" s="52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</row>
    <row r="1112" spans="4:49" s="285" customFormat="1" x14ac:dyDescent="0.25">
      <c r="D1112" s="56" t="s">
        <v>2649</v>
      </c>
      <c r="E1112" s="52"/>
      <c r="F1112" s="52"/>
      <c r="G1112" s="52"/>
      <c r="H1112" s="52"/>
      <c r="I1112" s="52"/>
      <c r="J1112" s="52"/>
      <c r="K1112" s="52"/>
      <c r="L1112" s="52"/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</row>
    <row r="1113" spans="4:49" s="285" customFormat="1" x14ac:dyDescent="0.25">
      <c r="D1113" s="56" t="s">
        <v>2650</v>
      </c>
      <c r="E1113" s="52"/>
      <c r="F1113" s="52"/>
      <c r="G1113" s="52"/>
      <c r="H1113" s="52"/>
      <c r="I1113" s="52"/>
      <c r="J1113" s="52"/>
      <c r="K1113" s="52"/>
      <c r="L1113" s="52"/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</row>
    <row r="1114" spans="4:49" s="285" customFormat="1" x14ac:dyDescent="0.25">
      <c r="D1114" s="56" t="s">
        <v>2651</v>
      </c>
      <c r="E1114" s="52"/>
      <c r="F1114" s="52"/>
      <c r="G1114" s="52"/>
      <c r="H1114" s="52"/>
      <c r="I1114" s="52"/>
      <c r="J1114" s="52"/>
      <c r="K1114" s="52"/>
      <c r="L1114" s="52"/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</row>
    <row r="1115" spans="4:49" s="285" customFormat="1" x14ac:dyDescent="0.25">
      <c r="D1115" s="56" t="s">
        <v>2652</v>
      </c>
      <c r="E1115" s="52"/>
      <c r="F1115" s="52"/>
      <c r="G1115" s="52"/>
      <c r="H1115" s="52"/>
      <c r="I1115" s="52"/>
      <c r="J1115" s="52"/>
      <c r="K1115" s="52"/>
      <c r="L1115" s="52"/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</row>
    <row r="1116" spans="4:49" s="285" customFormat="1" x14ac:dyDescent="0.25">
      <c r="D1116" s="56" t="s">
        <v>2653</v>
      </c>
      <c r="E1116" s="52"/>
      <c r="F1116" s="52"/>
      <c r="G1116" s="52"/>
      <c r="H1116" s="52"/>
      <c r="I1116" s="52"/>
      <c r="J1116" s="52"/>
      <c r="K1116" s="52"/>
      <c r="L1116" s="52"/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</row>
    <row r="1117" spans="4:49" s="285" customFormat="1" x14ac:dyDescent="0.25"/>
    <row r="1118" spans="4:49" s="285" customFormat="1" x14ac:dyDescent="0.25">
      <c r="D1118" s="285" t="s">
        <v>2592</v>
      </c>
    </row>
    <row r="1119" spans="4:49" s="285" customFormat="1" x14ac:dyDescent="0.25"/>
    <row r="1120" spans="4:49" s="285" customFormat="1" x14ac:dyDescent="0.25"/>
    <row r="1121" s="285" customFormat="1" x14ac:dyDescent="0.25"/>
    <row r="1122" s="285" customFormat="1" x14ac:dyDescent="0.25"/>
    <row r="1123" s="285" customFormat="1" x14ac:dyDescent="0.25"/>
    <row r="1124" s="285" customFormat="1" x14ac:dyDescent="0.25"/>
    <row r="1125" s="285" customFormat="1" x14ac:dyDescent="0.25"/>
    <row r="1126" s="285" customFormat="1" x14ac:dyDescent="0.25"/>
    <row r="1127" s="285" customFormat="1" x14ac:dyDescent="0.25"/>
    <row r="1128" s="285" customFormat="1" x14ac:dyDescent="0.25"/>
    <row r="1129" s="285" customFormat="1" x14ac:dyDescent="0.25"/>
    <row r="1130" s="285" customFormat="1" x14ac:dyDescent="0.25"/>
    <row r="1131" s="285" customFormat="1" x14ac:dyDescent="0.25"/>
    <row r="1132" s="285" customFormat="1" x14ac:dyDescent="0.25"/>
    <row r="1133" s="285" customFormat="1" x14ac:dyDescent="0.25"/>
    <row r="1134" s="285" customFormat="1" x14ac:dyDescent="0.25"/>
    <row r="1135" s="285" customFormat="1" x14ac:dyDescent="0.25"/>
    <row r="1136" s="285" customFormat="1" x14ac:dyDescent="0.25"/>
    <row r="1137" spans="4:4" s="285" customFormat="1" x14ac:dyDescent="0.25"/>
    <row r="1138" spans="4:4" s="285" customFormat="1" x14ac:dyDescent="0.25"/>
    <row r="1139" spans="4:4" s="285" customFormat="1" x14ac:dyDescent="0.25"/>
    <row r="1140" spans="4:4" s="285" customFormat="1" x14ac:dyDescent="0.25"/>
    <row r="1141" spans="4:4" s="285" customFormat="1" x14ac:dyDescent="0.25"/>
    <row r="1142" spans="4:4" s="285" customFormat="1" x14ac:dyDescent="0.25"/>
    <row r="1143" spans="4:4" s="285" customFormat="1" x14ac:dyDescent="0.25"/>
    <row r="1146" spans="4:4" s="285" customFormat="1" x14ac:dyDescent="0.25">
      <c r="D1146" s="51" t="s">
        <v>3786</v>
      </c>
    </row>
    <row r="1147" spans="4:4" s="285" customFormat="1" x14ac:dyDescent="0.25"/>
    <row r="1148" spans="4:4" s="285" customFormat="1" x14ac:dyDescent="0.25">
      <c r="D1148" s="285" t="s">
        <v>2592</v>
      </c>
    </row>
    <row r="1149" spans="4:4" s="285" customFormat="1" x14ac:dyDescent="0.25"/>
    <row r="1150" spans="4:4" s="285" customFormat="1" x14ac:dyDescent="0.25"/>
    <row r="1151" spans="4:4" s="285" customFormat="1" x14ac:dyDescent="0.25"/>
    <row r="1152" spans="4:4" s="285" customFormat="1" x14ac:dyDescent="0.25"/>
    <row r="1153" s="285" customFormat="1" x14ac:dyDescent="0.25"/>
    <row r="1154" s="285" customFormat="1" x14ac:dyDescent="0.25"/>
    <row r="1155" s="285" customFormat="1" x14ac:dyDescent="0.25"/>
    <row r="1156" s="285" customFormat="1" x14ac:dyDescent="0.25"/>
    <row r="1157" s="285" customFormat="1" x14ac:dyDescent="0.25"/>
    <row r="1158" s="285" customFormat="1" x14ac:dyDescent="0.25"/>
    <row r="1159" s="285" customFormat="1" x14ac:dyDescent="0.25"/>
    <row r="1160" s="285" customFormat="1" x14ac:dyDescent="0.25"/>
    <row r="1161" s="285" customFormat="1" x14ac:dyDescent="0.25"/>
    <row r="1162" s="285" customFormat="1" x14ac:dyDescent="0.25"/>
    <row r="1163" s="285" customFormat="1" x14ac:dyDescent="0.25"/>
    <row r="1164" s="285" customFormat="1" x14ac:dyDescent="0.25"/>
    <row r="1165" s="285" customFormat="1" x14ac:dyDescent="0.25"/>
    <row r="1166" s="285" customFormat="1" x14ac:dyDescent="0.25"/>
    <row r="1167" s="285" customFormat="1" x14ac:dyDescent="0.25"/>
    <row r="1168" s="285" customFormat="1" x14ac:dyDescent="0.25"/>
    <row r="1195" spans="2:4" x14ac:dyDescent="0.25">
      <c r="B1195" s="50">
        <v>0</v>
      </c>
      <c r="C1195" s="285"/>
      <c r="D1195" s="51" t="s">
        <v>2569</v>
      </c>
    </row>
    <row r="1196" spans="2:4" x14ac:dyDescent="0.25">
      <c r="B1196" s="285"/>
      <c r="C1196" s="285"/>
      <c r="D1196" s="59" t="s">
        <v>303</v>
      </c>
    </row>
    <row r="1198" spans="2:4" x14ac:dyDescent="0.25">
      <c r="D1198" s="47" t="s">
        <v>2607</v>
      </c>
    </row>
    <row r="1199" spans="2:4" x14ac:dyDescent="0.25">
      <c r="D1199" s="54" t="s">
        <v>2608</v>
      </c>
    </row>
    <row r="1200" spans="2:4" x14ac:dyDescent="0.25">
      <c r="D1200" s="47" t="s">
        <v>2299</v>
      </c>
    </row>
    <row r="1201" spans="4:4" s="285" customFormat="1" x14ac:dyDescent="0.25">
      <c r="D1201" s="54" t="s">
        <v>2300</v>
      </c>
    </row>
    <row r="1202" spans="4:4" s="285" customFormat="1" x14ac:dyDescent="0.25"/>
    <row r="1203" spans="4:4" s="285" customFormat="1" x14ac:dyDescent="0.25">
      <c r="D1203" s="285" t="s">
        <v>36</v>
      </c>
    </row>
    <row r="1204" spans="4:4" s="285" customFormat="1" x14ac:dyDescent="0.25">
      <c r="D1204" s="54" t="s">
        <v>2702</v>
      </c>
    </row>
    <row r="1205" spans="4:4" s="285" customFormat="1" x14ac:dyDescent="0.25"/>
    <row r="1206" spans="4:4" x14ac:dyDescent="0.25">
      <c r="D1206" s="47" t="s">
        <v>1007</v>
      </c>
    </row>
    <row r="1232" spans="4:4" s="285" customFormat="1" x14ac:dyDescent="0.25">
      <c r="D1232" s="285" t="s">
        <v>484</v>
      </c>
    </row>
    <row r="1233" spans="4:4" s="285" customFormat="1" x14ac:dyDescent="0.25">
      <c r="D1233" s="28" t="s">
        <v>2571</v>
      </c>
    </row>
    <row r="1234" spans="4:4" s="285" customFormat="1" x14ac:dyDescent="0.25"/>
    <row r="1235" spans="4:4" s="285" customFormat="1" x14ac:dyDescent="0.25"/>
    <row r="1236" spans="4:4" x14ac:dyDescent="0.25">
      <c r="D1236" s="47" t="s">
        <v>2570</v>
      </c>
    </row>
    <row r="1238" spans="4:4" s="285" customFormat="1" x14ac:dyDescent="0.25"/>
    <row r="1239" spans="4:4" s="285" customFormat="1" x14ac:dyDescent="0.25"/>
    <row r="1240" spans="4:4" s="285" customFormat="1" x14ac:dyDescent="0.25"/>
    <row r="1241" spans="4:4" s="285" customFormat="1" x14ac:dyDescent="0.25"/>
    <row r="1242" spans="4:4" s="285" customFormat="1" x14ac:dyDescent="0.25"/>
    <row r="1243" spans="4:4" s="285" customFormat="1" x14ac:dyDescent="0.25"/>
    <row r="1244" spans="4:4" s="285" customFormat="1" x14ac:dyDescent="0.25"/>
    <row r="1245" spans="4:4" s="285" customFormat="1" x14ac:dyDescent="0.25"/>
    <row r="1246" spans="4:4" s="285" customFormat="1" x14ac:dyDescent="0.25"/>
    <row r="1247" spans="4:4" s="285" customFormat="1" x14ac:dyDescent="0.25"/>
    <row r="1248" spans="4:4" s="285" customFormat="1" x14ac:dyDescent="0.25"/>
    <row r="1249" s="285" customFormat="1" x14ac:dyDescent="0.25"/>
    <row r="1250" s="285" customFormat="1" x14ac:dyDescent="0.25"/>
    <row r="1251" s="285" customFormat="1" x14ac:dyDescent="0.25"/>
    <row r="1252" s="285" customFormat="1" x14ac:dyDescent="0.25"/>
    <row r="1253" s="285" customFormat="1" x14ac:dyDescent="0.25"/>
    <row r="1254" s="285" customFormat="1" x14ac:dyDescent="0.25"/>
    <row r="1255" s="285" customFormat="1" x14ac:dyDescent="0.25"/>
    <row r="1256" s="285" customFormat="1" x14ac:dyDescent="0.25"/>
    <row r="1257" s="285" customFormat="1" x14ac:dyDescent="0.25"/>
    <row r="1258" s="285" customFormat="1" x14ac:dyDescent="0.25"/>
    <row r="1259" s="285" customFormat="1" x14ac:dyDescent="0.25"/>
    <row r="1260" s="285" customFormat="1" x14ac:dyDescent="0.25"/>
    <row r="1261" s="285" customFormat="1" x14ac:dyDescent="0.25"/>
    <row r="1262" s="285" customFormat="1" x14ac:dyDescent="0.25"/>
    <row r="1263" s="285" customFormat="1" x14ac:dyDescent="0.25"/>
    <row r="1264" s="285" customFormat="1" x14ac:dyDescent="0.25"/>
    <row r="1265" s="285" customFormat="1" x14ac:dyDescent="0.25"/>
    <row r="1266" s="285" customFormat="1" x14ac:dyDescent="0.25"/>
    <row r="1267" s="285" customFormat="1" x14ac:dyDescent="0.25"/>
    <row r="1268" s="285" customFormat="1" x14ac:dyDescent="0.25"/>
    <row r="1269" s="285" customFormat="1" x14ac:dyDescent="0.25"/>
    <row r="1270" s="285" customFormat="1" x14ac:dyDescent="0.25"/>
    <row r="1271" s="285" customFormat="1" x14ac:dyDescent="0.25"/>
    <row r="1598" s="285" customFormat="1" x14ac:dyDescent="0.25"/>
    <row r="1599" s="285" customFormat="1" x14ac:dyDescent="0.25"/>
    <row r="1600" s="285" customFormat="1" x14ac:dyDescent="0.25"/>
    <row r="1601" s="285" customFormat="1" x14ac:dyDescent="0.25"/>
    <row r="1602" s="285" customFormat="1" x14ac:dyDescent="0.25"/>
    <row r="1603" s="285" customFormat="1" x14ac:dyDescent="0.25"/>
    <row r="1604" s="285" customFormat="1" x14ac:dyDescent="0.25"/>
    <row r="1605" s="285" customFormat="1" x14ac:dyDescent="0.25"/>
    <row r="1606" s="285" customFormat="1" x14ac:dyDescent="0.25"/>
    <row r="1607" s="285" customFormat="1" x14ac:dyDescent="0.25"/>
    <row r="1608" s="285" customFormat="1" x14ac:dyDescent="0.25"/>
    <row r="1609" s="285" customFormat="1" x14ac:dyDescent="0.25"/>
    <row r="1610" s="285" customFormat="1" x14ac:dyDescent="0.25"/>
    <row r="1611" s="285" customFormat="1" x14ac:dyDescent="0.25"/>
    <row r="1612" s="285" customFormat="1" x14ac:dyDescent="0.25"/>
    <row r="1613" s="285" customFormat="1" x14ac:dyDescent="0.25"/>
    <row r="1614" s="285" customFormat="1" x14ac:dyDescent="0.25"/>
    <row r="1615" s="285" customFormat="1" x14ac:dyDescent="0.25"/>
    <row r="1616" s="285" customFormat="1" x14ac:dyDescent="0.25"/>
    <row r="1617" spans="4:4" s="285" customFormat="1" x14ac:dyDescent="0.25"/>
    <row r="1618" spans="4:4" s="285" customFormat="1" x14ac:dyDescent="0.25"/>
    <row r="1619" spans="4:4" s="285" customFormat="1" x14ac:dyDescent="0.25"/>
    <row r="1620" spans="4:4" s="285" customFormat="1" x14ac:dyDescent="0.25"/>
    <row r="1621" spans="4:4" s="285" customFormat="1" x14ac:dyDescent="0.25"/>
    <row r="1622" spans="4:4" s="285" customFormat="1" x14ac:dyDescent="0.25"/>
    <row r="1631" spans="4:4" x14ac:dyDescent="0.25">
      <c r="D1631" s="51" t="s">
        <v>2605</v>
      </c>
    </row>
    <row r="1633" spans="4:4" s="285" customFormat="1" x14ac:dyDescent="0.25">
      <c r="D1633" s="285" t="s">
        <v>2570</v>
      </c>
    </row>
    <row r="1634" spans="4:4" s="285" customFormat="1" x14ac:dyDescent="0.25"/>
    <row r="1635" spans="4:4" s="285" customFormat="1" x14ac:dyDescent="0.25"/>
    <row r="1636" spans="4:4" s="285" customFormat="1" x14ac:dyDescent="0.25"/>
    <row r="1637" spans="4:4" s="285" customFormat="1" x14ac:dyDescent="0.25"/>
    <row r="1638" spans="4:4" s="285" customFormat="1" x14ac:dyDescent="0.25"/>
    <row r="1639" spans="4:4" s="285" customFormat="1" x14ac:dyDescent="0.25"/>
    <row r="1640" spans="4:4" s="285" customFormat="1" x14ac:dyDescent="0.25"/>
    <row r="1641" spans="4:4" s="285" customFormat="1" x14ac:dyDescent="0.25"/>
    <row r="1642" spans="4:4" s="285" customFormat="1" x14ac:dyDescent="0.25"/>
    <row r="1643" spans="4:4" s="285" customFormat="1" x14ac:dyDescent="0.25"/>
    <row r="1644" spans="4:4" s="285" customFormat="1" x14ac:dyDescent="0.25"/>
    <row r="1645" spans="4:4" s="285" customFormat="1" x14ac:dyDescent="0.25"/>
    <row r="1646" spans="4:4" s="285" customFormat="1" x14ac:dyDescent="0.25"/>
    <row r="1647" spans="4:4" s="285" customFormat="1" x14ac:dyDescent="0.25"/>
    <row r="1648" spans="4:4" s="285" customFormat="1" x14ac:dyDescent="0.25"/>
    <row r="1649" s="285" customFormat="1" x14ac:dyDescent="0.25"/>
    <row r="1650" s="285" customFormat="1" x14ac:dyDescent="0.25"/>
    <row r="1651" s="285" customFormat="1" x14ac:dyDescent="0.25"/>
    <row r="1652" s="285" customFormat="1" x14ac:dyDescent="0.25"/>
    <row r="1653" s="285" customFormat="1" x14ac:dyDescent="0.25"/>
    <row r="1654" s="285" customFormat="1" x14ac:dyDescent="0.25"/>
    <row r="1655" s="285" customFormat="1" x14ac:dyDescent="0.25"/>
    <row r="1656" s="285" customFormat="1" x14ac:dyDescent="0.25"/>
    <row r="1657" s="285" customFormat="1" x14ac:dyDescent="0.25"/>
    <row r="1658" s="285" customFormat="1" x14ac:dyDescent="0.25"/>
    <row r="1659" s="285" customFormat="1" x14ac:dyDescent="0.25"/>
    <row r="1660" s="285" customFormat="1" x14ac:dyDescent="0.25"/>
    <row r="1661" s="285" customFormat="1" x14ac:dyDescent="0.25"/>
    <row r="1662" s="285" customFormat="1" x14ac:dyDescent="0.25"/>
    <row r="1663" s="285" customFormat="1" x14ac:dyDescent="0.25"/>
    <row r="1664" s="285" customFormat="1" x14ac:dyDescent="0.25"/>
    <row r="1665" s="285" customFormat="1" x14ac:dyDescent="0.25"/>
    <row r="1666" s="285" customFormat="1" x14ac:dyDescent="0.25"/>
    <row r="1667" s="285" customFormat="1" x14ac:dyDescent="0.25"/>
    <row r="1668" s="285" customFormat="1" x14ac:dyDescent="0.25"/>
    <row r="1669" s="285" customFormat="1" x14ac:dyDescent="0.25"/>
    <row r="1670" s="285" customFormat="1" x14ac:dyDescent="0.25"/>
    <row r="1671" s="285" customFormat="1" x14ac:dyDescent="0.25"/>
    <row r="1672" s="285" customFormat="1" x14ac:dyDescent="0.25"/>
    <row r="1673" s="285" customFormat="1" x14ac:dyDescent="0.25"/>
    <row r="1674" s="285" customFormat="1" x14ac:dyDescent="0.25"/>
    <row r="1675" s="285" customFormat="1" x14ac:dyDescent="0.25"/>
    <row r="1676" s="285" customFormat="1" x14ac:dyDescent="0.25"/>
    <row r="1677" s="285" customFormat="1" x14ac:dyDescent="0.25"/>
    <row r="1678" s="285" customFormat="1" x14ac:dyDescent="0.25"/>
    <row r="1679" s="285" customFormat="1" x14ac:dyDescent="0.25"/>
    <row r="1680" s="285" customFormat="1" x14ac:dyDescent="0.25"/>
    <row r="1681" s="285" customFormat="1" x14ac:dyDescent="0.25"/>
    <row r="1682" s="285" customFormat="1" x14ac:dyDescent="0.25"/>
    <row r="1683" s="285" customFormat="1" x14ac:dyDescent="0.25"/>
    <row r="1684" s="285" customFormat="1" x14ac:dyDescent="0.25"/>
    <row r="1685" s="285" customFormat="1" x14ac:dyDescent="0.25"/>
    <row r="1686" s="285" customFormat="1" x14ac:dyDescent="0.25"/>
    <row r="1687" s="285" customFormat="1" x14ac:dyDescent="0.25"/>
    <row r="1688" s="285" customFormat="1" x14ac:dyDescent="0.25"/>
    <row r="1689" s="285" customFormat="1" x14ac:dyDescent="0.25"/>
    <row r="1690" s="285" customFormat="1" x14ac:dyDescent="0.25"/>
    <row r="1691" s="285" customFormat="1" x14ac:dyDescent="0.25"/>
    <row r="1692" s="285" customFormat="1" x14ac:dyDescent="0.25"/>
    <row r="1693" s="285" customFormat="1" x14ac:dyDescent="0.25"/>
    <row r="1705" s="285" customFormat="1" x14ac:dyDescent="0.25"/>
    <row r="1706" s="285" customFormat="1" x14ac:dyDescent="0.25"/>
    <row r="1707" s="285" customFormat="1" x14ac:dyDescent="0.25"/>
    <row r="1708" s="285" customFormat="1" x14ac:dyDescent="0.25"/>
    <row r="1709" s="285" customFormat="1" x14ac:dyDescent="0.25"/>
    <row r="1710" s="285" customFormat="1" x14ac:dyDescent="0.25"/>
    <row r="1711" s="285" customFormat="1" x14ac:dyDescent="0.25"/>
    <row r="1712" s="285" customFormat="1" x14ac:dyDescent="0.25"/>
    <row r="1713" spans="4:4" s="285" customFormat="1" x14ac:dyDescent="0.25"/>
    <row r="1714" spans="4:4" s="285" customFormat="1" x14ac:dyDescent="0.25"/>
    <row r="1715" spans="4:4" s="285" customFormat="1" x14ac:dyDescent="0.25"/>
    <row r="1716" spans="4:4" s="285" customFormat="1" x14ac:dyDescent="0.25"/>
    <row r="1717" spans="4:4" s="285" customFormat="1" x14ac:dyDescent="0.25"/>
    <row r="1718" spans="4:4" s="285" customFormat="1" x14ac:dyDescent="0.25">
      <c r="D1718" s="51" t="s">
        <v>2703</v>
      </c>
    </row>
    <row r="1719" spans="4:4" s="285" customFormat="1" x14ac:dyDescent="0.25"/>
    <row r="1720" spans="4:4" s="285" customFormat="1" x14ac:dyDescent="0.25">
      <c r="D1720" s="285" t="s">
        <v>2704</v>
      </c>
    </row>
    <row r="1721" spans="4:4" s="285" customFormat="1" x14ac:dyDescent="0.25"/>
    <row r="1722" spans="4:4" s="285" customFormat="1" x14ac:dyDescent="0.25"/>
    <row r="1723" spans="4:4" s="285" customFormat="1" x14ac:dyDescent="0.25"/>
    <row r="1724" spans="4:4" s="285" customFormat="1" x14ac:dyDescent="0.25"/>
    <row r="1725" spans="4:4" s="285" customFormat="1" x14ac:dyDescent="0.25"/>
    <row r="1726" spans="4:4" s="285" customFormat="1" x14ac:dyDescent="0.25"/>
    <row r="1727" spans="4:4" s="285" customFormat="1" x14ac:dyDescent="0.25"/>
    <row r="1728" spans="4:4" s="285" customFormat="1" x14ac:dyDescent="0.25"/>
    <row r="1729" s="285" customFormat="1" x14ac:dyDescent="0.25"/>
    <row r="1730" s="285" customFormat="1" x14ac:dyDescent="0.25"/>
    <row r="1731" s="285" customFormat="1" x14ac:dyDescent="0.25"/>
    <row r="1732" s="285" customFormat="1" x14ac:dyDescent="0.25"/>
    <row r="1733" s="285" customFormat="1" x14ac:dyDescent="0.25"/>
    <row r="1734" s="285" customFormat="1" x14ac:dyDescent="0.25"/>
    <row r="1735" s="285" customFormat="1" x14ac:dyDescent="0.25"/>
    <row r="1736" s="285" customFormat="1" x14ac:dyDescent="0.25"/>
    <row r="1737" s="285" customFormat="1" x14ac:dyDescent="0.25"/>
    <row r="1738" s="285" customFormat="1" x14ac:dyDescent="0.25"/>
    <row r="1739" s="285" customFormat="1" x14ac:dyDescent="0.25"/>
    <row r="1740" s="285" customFormat="1" x14ac:dyDescent="0.25"/>
    <row r="1741" s="285" customFormat="1" x14ac:dyDescent="0.25"/>
    <row r="1742" s="285" customFormat="1" x14ac:dyDescent="0.25"/>
    <row r="1743" s="285" customFormat="1" x14ac:dyDescent="0.25"/>
    <row r="1744" s="285" customFormat="1" x14ac:dyDescent="0.25"/>
    <row r="1745" spans="2:4" s="285" customFormat="1" x14ac:dyDescent="0.25"/>
    <row r="1746" spans="2:4" s="285" customFormat="1" x14ac:dyDescent="0.25"/>
    <row r="1747" spans="2:4" s="285" customFormat="1" x14ac:dyDescent="0.25"/>
    <row r="1748" spans="2:4" s="285" customFormat="1" x14ac:dyDescent="0.25"/>
    <row r="1749" spans="2:4" s="285" customFormat="1" x14ac:dyDescent="0.25"/>
    <row r="1750" spans="2:4" s="285" customFormat="1" x14ac:dyDescent="0.25"/>
    <row r="1751" spans="2:4" x14ac:dyDescent="0.25">
      <c r="B1751" s="48">
        <v>0</v>
      </c>
      <c r="C1751" s="285"/>
      <c r="D1751" s="51" t="s">
        <v>735</v>
      </c>
    </row>
    <row r="1752" spans="2:4" x14ac:dyDescent="0.25">
      <c r="B1752" s="285"/>
      <c r="C1752" s="285"/>
      <c r="D1752" s="59" t="s">
        <v>305</v>
      </c>
    </row>
    <row r="1758" spans="2:4" x14ac:dyDescent="0.25">
      <c r="D1758" s="47" t="s">
        <v>336</v>
      </c>
    </row>
    <row r="1759" spans="2:4" x14ac:dyDescent="0.25">
      <c r="D1759" s="51" t="s">
        <v>2668</v>
      </c>
    </row>
    <row r="1761" spans="4:25" x14ac:dyDescent="0.25">
      <c r="D1761" s="56" t="s">
        <v>341</v>
      </c>
      <c r="E1761" s="52"/>
      <c r="F1761" s="52"/>
      <c r="G1761" s="52"/>
      <c r="H1761" s="52"/>
      <c r="I1761" s="52"/>
      <c r="J1761" s="52"/>
      <c r="K1761" s="52"/>
      <c r="L1761" s="52"/>
      <c r="M1761" s="52"/>
      <c r="N1761" s="52"/>
      <c r="O1761" s="52"/>
      <c r="P1761" s="52"/>
      <c r="Q1761" s="52"/>
      <c r="R1761" s="52"/>
      <c r="S1761" s="52"/>
      <c r="T1761" s="52"/>
      <c r="U1761" s="52"/>
      <c r="V1761" s="52"/>
      <c r="W1761" s="52"/>
      <c r="X1761" s="52"/>
      <c r="Y1761" s="52"/>
    </row>
    <row r="1762" spans="4:25" x14ac:dyDescent="0.25">
      <c r="D1762" s="56" t="s">
        <v>349</v>
      </c>
      <c r="E1762" s="52"/>
      <c r="F1762" s="52"/>
      <c r="G1762" s="52"/>
      <c r="H1762" s="52"/>
      <c r="I1762" s="52"/>
      <c r="J1762" s="52"/>
      <c r="K1762" s="52"/>
      <c r="L1762" s="52"/>
      <c r="M1762" s="52"/>
      <c r="N1762" s="52"/>
      <c r="O1762" s="52"/>
      <c r="P1762" s="52"/>
      <c r="Q1762" s="52"/>
      <c r="R1762" s="52"/>
      <c r="S1762" s="52"/>
      <c r="T1762" s="52"/>
      <c r="U1762" s="52"/>
      <c r="V1762" s="52"/>
      <c r="W1762" s="52"/>
      <c r="X1762" s="52"/>
      <c r="Y1762" s="52"/>
    </row>
    <row r="1763" spans="4:25" x14ac:dyDescent="0.25">
      <c r="D1763" s="56" t="s">
        <v>832</v>
      </c>
      <c r="E1763" s="52"/>
      <c r="F1763" s="52"/>
      <c r="G1763" s="52"/>
      <c r="H1763" s="52"/>
      <c r="I1763" s="52"/>
      <c r="J1763" s="52"/>
      <c r="K1763" s="52"/>
      <c r="L1763" s="52"/>
      <c r="M1763" s="52"/>
      <c r="N1763" s="52"/>
      <c r="O1763" s="52"/>
      <c r="P1763" s="52"/>
      <c r="Q1763" s="52"/>
      <c r="R1763" s="52"/>
      <c r="S1763" s="52"/>
      <c r="T1763" s="52"/>
      <c r="U1763" s="52"/>
      <c r="V1763" s="52"/>
      <c r="W1763" s="52"/>
      <c r="X1763" s="52"/>
      <c r="Y1763" s="52"/>
    </row>
    <row r="1764" spans="4:25" x14ac:dyDescent="0.25">
      <c r="D1764" s="56" t="s">
        <v>2669</v>
      </c>
      <c r="E1764" s="52"/>
      <c r="F1764" s="52"/>
      <c r="G1764" s="52"/>
      <c r="H1764" s="52"/>
      <c r="I1764" s="52"/>
      <c r="J1764" s="52"/>
      <c r="K1764" s="52"/>
      <c r="L1764" s="52"/>
      <c r="M1764" s="52"/>
      <c r="N1764" s="52"/>
      <c r="O1764" s="52"/>
      <c r="P1764" s="52"/>
      <c r="Q1764" s="52"/>
      <c r="R1764" s="52"/>
      <c r="S1764" s="52"/>
      <c r="T1764" s="52"/>
      <c r="U1764" s="52"/>
      <c r="V1764" s="52"/>
      <c r="W1764" s="52"/>
      <c r="X1764" s="52"/>
      <c r="Y1764" s="52"/>
    </row>
    <row r="1765" spans="4:25" x14ac:dyDescent="0.25">
      <c r="D1765" s="285"/>
      <c r="E1765" s="285"/>
      <c r="F1765" s="285"/>
      <c r="G1765" s="285"/>
      <c r="H1765" s="285"/>
      <c r="I1765" s="285"/>
      <c r="J1765" s="285"/>
      <c r="K1765" s="285"/>
      <c r="L1765" s="285"/>
      <c r="M1765" s="285"/>
      <c r="N1765" s="285"/>
      <c r="O1765" s="285"/>
      <c r="P1765" s="285"/>
      <c r="Q1765" s="285"/>
      <c r="R1765" s="285"/>
      <c r="S1765" s="285"/>
      <c r="T1765" s="285"/>
      <c r="U1765" s="285"/>
      <c r="V1765" s="285"/>
      <c r="W1765" s="285"/>
      <c r="X1765" s="285"/>
      <c r="Y1765" s="285"/>
    </row>
    <row r="1766" spans="4:25" x14ac:dyDescent="0.25">
      <c r="D1766" s="57" t="s">
        <v>357</v>
      </c>
      <c r="E1766" s="53"/>
      <c r="F1766" s="53"/>
      <c r="G1766" s="53"/>
      <c r="H1766" s="53"/>
      <c r="I1766" s="53"/>
      <c r="J1766" s="53"/>
      <c r="K1766" s="53"/>
      <c r="L1766" s="53"/>
      <c r="M1766" s="53"/>
      <c r="N1766" s="53"/>
      <c r="O1766" s="53"/>
      <c r="P1766" s="53"/>
      <c r="Q1766" s="53"/>
      <c r="R1766" s="53"/>
      <c r="S1766" s="53"/>
      <c r="T1766" s="285"/>
      <c r="U1766" s="285"/>
      <c r="V1766" s="285"/>
      <c r="W1766" s="285"/>
      <c r="X1766" s="285"/>
      <c r="Y1766" s="285"/>
    </row>
    <row r="1767" spans="4:25" x14ac:dyDescent="0.25">
      <c r="D1767" s="57" t="s">
        <v>322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285"/>
      <c r="U1767" s="285"/>
      <c r="V1767" s="285"/>
      <c r="W1767" s="285"/>
      <c r="X1767" s="285"/>
      <c r="Y1767" s="285"/>
    </row>
    <row r="1768" spans="4:25" x14ac:dyDescent="0.25">
      <c r="D1768" s="57"/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285"/>
      <c r="U1768" s="285"/>
      <c r="V1768" s="285"/>
      <c r="W1768" s="285"/>
      <c r="X1768" s="285"/>
      <c r="Y1768" s="285"/>
    </row>
    <row r="1769" spans="4:25" x14ac:dyDescent="0.25">
      <c r="D1769" s="57" t="s">
        <v>836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285"/>
      <c r="U1769" s="285"/>
      <c r="V1769" s="285"/>
      <c r="W1769" s="285"/>
      <c r="X1769" s="285"/>
      <c r="Y1769" s="285"/>
    </row>
    <row r="1770" spans="4:25" x14ac:dyDescent="0.25">
      <c r="D1770" s="57" t="s">
        <v>282</v>
      </c>
      <c r="E1770" s="53"/>
      <c r="F1770" s="53"/>
      <c r="G1770" s="53"/>
      <c r="H1770" s="53"/>
      <c r="I1770" s="53"/>
      <c r="J1770" s="53"/>
      <c r="K1770" s="53"/>
      <c r="L1770" s="53"/>
      <c r="M1770" s="53"/>
      <c r="N1770" s="53"/>
      <c r="O1770" s="53"/>
      <c r="P1770" s="53"/>
      <c r="Q1770" s="53"/>
      <c r="R1770" s="53"/>
      <c r="S1770" s="53"/>
      <c r="T1770" s="285"/>
      <c r="U1770" s="285"/>
      <c r="V1770" s="285"/>
      <c r="W1770" s="285"/>
      <c r="X1770" s="285"/>
      <c r="Y1770" s="285"/>
    </row>
    <row r="1771" spans="4:25" x14ac:dyDescent="0.25">
      <c r="D1771" s="57" t="s">
        <v>834</v>
      </c>
      <c r="E1771" s="53"/>
      <c r="F1771" s="53"/>
      <c r="G1771" s="53"/>
      <c r="H1771" s="53"/>
      <c r="I1771" s="53"/>
      <c r="J1771" s="53"/>
      <c r="K1771" s="53"/>
      <c r="L1771" s="53"/>
      <c r="M1771" s="53"/>
      <c r="N1771" s="53"/>
      <c r="O1771" s="53"/>
      <c r="P1771" s="53"/>
      <c r="Q1771" s="53"/>
      <c r="R1771" s="53"/>
      <c r="S1771" s="53"/>
      <c r="T1771" s="285"/>
      <c r="U1771" s="285"/>
      <c r="V1771" s="285"/>
      <c r="W1771" s="285"/>
      <c r="X1771" s="285"/>
      <c r="Y1771" s="285"/>
    </row>
    <row r="1772" spans="4:25" x14ac:dyDescent="0.25">
      <c r="D1772" s="57" t="s">
        <v>835</v>
      </c>
      <c r="E1772" s="53"/>
      <c r="F1772" s="53"/>
      <c r="G1772" s="53"/>
      <c r="H1772" s="53"/>
      <c r="I1772" s="53"/>
      <c r="J1772" s="53"/>
      <c r="K1772" s="53"/>
      <c r="L1772" s="53"/>
      <c r="M1772" s="53"/>
      <c r="N1772" s="53"/>
      <c r="O1772" s="53"/>
      <c r="P1772" s="53"/>
      <c r="Q1772" s="53"/>
      <c r="R1772" s="53"/>
      <c r="S1772" s="53"/>
      <c r="T1772" s="285"/>
      <c r="U1772" s="285"/>
      <c r="V1772" s="285"/>
      <c r="W1772" s="285"/>
      <c r="X1772" s="285"/>
      <c r="Y1772" s="285"/>
    </row>
    <row r="1773" spans="4:25" x14ac:dyDescent="0.25">
      <c r="D1773" s="57" t="s">
        <v>2670</v>
      </c>
      <c r="E1773" s="53"/>
      <c r="F1773" s="53"/>
      <c r="G1773" s="53"/>
      <c r="H1773" s="53"/>
      <c r="I1773" s="53"/>
      <c r="J1773" s="53"/>
      <c r="K1773" s="53"/>
      <c r="L1773" s="53"/>
      <c r="M1773" s="53"/>
      <c r="N1773" s="53"/>
      <c r="O1773" s="53"/>
      <c r="P1773" s="53"/>
      <c r="Q1773" s="53"/>
      <c r="R1773" s="53"/>
      <c r="S1773" s="53"/>
      <c r="T1773" s="285"/>
      <c r="U1773" s="285"/>
      <c r="V1773" s="285"/>
      <c r="W1773" s="285"/>
      <c r="X1773" s="285"/>
      <c r="Y1773" s="285"/>
    </row>
    <row r="1774" spans="4:25" x14ac:dyDescent="0.25">
      <c r="D1774" s="57"/>
      <c r="E1774" s="53"/>
      <c r="F1774" s="53"/>
      <c r="G1774" s="53"/>
      <c r="H1774" s="53"/>
      <c r="I1774" s="53"/>
      <c r="J1774" s="53"/>
      <c r="K1774" s="53"/>
      <c r="L1774" s="53"/>
      <c r="M1774" s="53"/>
      <c r="N1774" s="53"/>
      <c r="O1774" s="53"/>
      <c r="P1774" s="53"/>
      <c r="Q1774" s="53"/>
      <c r="R1774" s="53"/>
      <c r="S1774" s="53"/>
      <c r="T1774" s="285"/>
      <c r="U1774" s="285"/>
      <c r="V1774" s="285"/>
      <c r="W1774" s="285"/>
      <c r="X1774" s="285"/>
      <c r="Y1774" s="285"/>
    </row>
    <row r="1775" spans="4:25" x14ac:dyDescent="0.25">
      <c r="D1775" s="57" t="s">
        <v>263</v>
      </c>
      <c r="E1775" s="53"/>
      <c r="F1775" s="53"/>
      <c r="G1775" s="53"/>
      <c r="H1775" s="53"/>
      <c r="I1775" s="53"/>
      <c r="J1775" s="53"/>
      <c r="K1775" s="53"/>
      <c r="L1775" s="53"/>
      <c r="M1775" s="53"/>
      <c r="N1775" s="53"/>
      <c r="O1775" s="53"/>
      <c r="P1775" s="53"/>
      <c r="Q1775" s="53"/>
      <c r="R1775" s="53"/>
      <c r="S1775" s="53"/>
      <c r="T1775" s="285"/>
      <c r="U1775" s="285"/>
      <c r="V1775" s="285"/>
      <c r="W1775" s="285"/>
      <c r="X1775" s="285"/>
      <c r="Y1775" s="285"/>
    </row>
    <row r="1776" spans="4:25" x14ac:dyDescent="0.25">
      <c r="D1776" s="57" t="s">
        <v>264</v>
      </c>
      <c r="E1776" s="53"/>
      <c r="F1776" s="53"/>
      <c r="G1776" s="53"/>
      <c r="H1776" s="53"/>
      <c r="I1776" s="53"/>
      <c r="J1776" s="53"/>
      <c r="K1776" s="53"/>
      <c r="L1776" s="53"/>
      <c r="M1776" s="53"/>
      <c r="N1776" s="53"/>
      <c r="O1776" s="53"/>
      <c r="P1776" s="53"/>
      <c r="Q1776" s="53"/>
      <c r="R1776" s="53"/>
      <c r="S1776" s="53"/>
      <c r="T1776" s="285"/>
      <c r="U1776" s="285"/>
      <c r="V1776" s="285"/>
      <c r="W1776" s="285"/>
      <c r="X1776" s="285"/>
      <c r="Y1776" s="285"/>
    </row>
    <row r="1777" spans="2:30" s="285" customFormat="1" x14ac:dyDescent="0.25">
      <c r="D1777" s="57" t="s">
        <v>358</v>
      </c>
      <c r="E1777" s="53"/>
      <c r="F1777" s="53"/>
      <c r="G1777" s="53"/>
      <c r="H1777" s="53"/>
      <c r="I1777" s="53"/>
      <c r="J1777" s="53"/>
      <c r="K1777" s="53"/>
      <c r="L1777" s="53"/>
      <c r="M1777" s="53"/>
      <c r="N1777" s="53"/>
      <c r="O1777" s="53"/>
      <c r="P1777" s="53"/>
      <c r="Q1777" s="53"/>
      <c r="R1777" s="53"/>
      <c r="S1777" s="53"/>
      <c r="Z1777" s="47"/>
      <c r="AA1777" s="47"/>
      <c r="AB1777" s="47"/>
      <c r="AC1777" s="47"/>
      <c r="AD1777" s="47"/>
    </row>
    <row r="1778" spans="2:30" s="285" customFormat="1" x14ac:dyDescent="0.25"/>
    <row r="1779" spans="2:30" s="285" customFormat="1" x14ac:dyDescent="0.25"/>
    <row r="1780" spans="2:30" s="285" customFormat="1" x14ac:dyDescent="0.25"/>
    <row r="1781" spans="2:30" s="285" customFormat="1" x14ac:dyDescent="0.25"/>
    <row r="1782" spans="2:30" s="285" customFormat="1" x14ac:dyDescent="0.25"/>
    <row r="1783" spans="2:30" s="285" customFormat="1" x14ac:dyDescent="0.25"/>
    <row r="1784" spans="2:30" s="285" customFormat="1" x14ac:dyDescent="0.25"/>
    <row r="1785" spans="2:30" s="285" customFormat="1" x14ac:dyDescent="0.25"/>
    <row r="1786" spans="2:30" x14ac:dyDescent="0.25">
      <c r="B1786" s="48">
        <v>0</v>
      </c>
      <c r="C1786" s="285"/>
      <c r="D1786" s="51" t="s">
        <v>2226</v>
      </c>
    </row>
    <row r="1787" spans="2:30" x14ac:dyDescent="0.25">
      <c r="B1787" s="285"/>
      <c r="C1787" s="285"/>
      <c r="D1787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CAB0B-ABCD-48F1-97AC-36165B6832DB}">
  <sheetPr codeName="Sheet45"/>
  <dimension ref="A2:J27"/>
  <sheetViews>
    <sheetView topLeftCell="A13" workbookViewId="0">
      <selection activeCell="A22" sqref="A22"/>
    </sheetView>
  </sheetViews>
  <sheetFormatPr defaultColWidth="2.85546875" defaultRowHeight="15" x14ac:dyDescent="0.25"/>
  <cols>
    <col min="1" max="1" width="9.140625" style="287" bestFit="1" customWidth="1"/>
    <col min="2" max="2" width="39.85546875" style="287" bestFit="1" customWidth="1"/>
    <col min="3" max="3" width="15.28515625" style="287" bestFit="1" customWidth="1"/>
    <col min="4" max="4" width="17" style="287" bestFit="1" customWidth="1"/>
    <col min="5" max="5" width="18.85546875" style="287" bestFit="1" customWidth="1"/>
    <col min="6" max="7" width="10.7109375" style="287" bestFit="1" customWidth="1"/>
    <col min="8" max="8" width="8.5703125" style="287" bestFit="1" customWidth="1"/>
    <col min="9" max="9" width="7.5703125" style="287" bestFit="1" customWidth="1"/>
    <col min="10" max="10" width="10.140625" style="287" bestFit="1" customWidth="1"/>
    <col min="11" max="16384" width="2.85546875" style="287"/>
  </cols>
  <sheetData>
    <row r="2" spans="1:10" ht="18.75" x14ac:dyDescent="0.25">
      <c r="A2" s="447" t="s">
        <v>633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2616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292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1582</v>
      </c>
      <c r="B10" s="86" t="s">
        <v>1584</v>
      </c>
      <c r="C10" s="86" t="s">
        <v>697</v>
      </c>
      <c r="D10" s="86" t="s">
        <v>330</v>
      </c>
      <c r="E10" s="86" t="s">
        <v>276</v>
      </c>
      <c r="F10" s="87">
        <v>44925.456250000003</v>
      </c>
      <c r="G10" s="87">
        <v>45358.414583332997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2233</v>
      </c>
      <c r="B12" s="86" t="s">
        <v>2234</v>
      </c>
      <c r="C12" s="86" t="s">
        <v>1022</v>
      </c>
      <c r="D12" s="86" t="s">
        <v>330</v>
      </c>
      <c r="E12" s="86" t="s">
        <v>276</v>
      </c>
      <c r="F12" s="87">
        <v>44936.483333333003</v>
      </c>
      <c r="G12" s="87">
        <v>45372.441666667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2236</v>
      </c>
      <c r="B13" s="84" t="s">
        <v>2237</v>
      </c>
      <c r="C13" s="84" t="s">
        <v>356</v>
      </c>
      <c r="D13" s="84" t="s">
        <v>330</v>
      </c>
      <c r="E13" s="84" t="s">
        <v>276</v>
      </c>
      <c r="F13" s="85">
        <v>44936.488888888998</v>
      </c>
      <c r="G13" s="85">
        <v>45372.447222221999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2364</v>
      </c>
      <c r="B14" s="86" t="s">
        <v>2369</v>
      </c>
      <c r="C14" s="86" t="s">
        <v>2393</v>
      </c>
      <c r="D14" s="86" t="s">
        <v>330</v>
      </c>
      <c r="E14" s="86" t="s">
        <v>276</v>
      </c>
      <c r="F14" s="87">
        <v>44939.614583333001</v>
      </c>
      <c r="G14" s="87">
        <v>45378.572916666999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2376</v>
      </c>
      <c r="B15" s="67" t="s">
        <v>2377</v>
      </c>
      <c r="C15" s="67" t="s">
        <v>356</v>
      </c>
      <c r="D15" s="67" t="s">
        <v>330</v>
      </c>
      <c r="E15" s="67" t="s">
        <v>276</v>
      </c>
      <c r="F15" s="75">
        <v>44939.627777777998</v>
      </c>
      <c r="G15" s="75">
        <v>45378.586111110999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2397</v>
      </c>
      <c r="B16" s="63" t="s">
        <v>2398</v>
      </c>
      <c r="C16" s="63" t="s">
        <v>272</v>
      </c>
      <c r="D16" s="63" t="s">
        <v>330</v>
      </c>
      <c r="E16" s="63" t="s">
        <v>276</v>
      </c>
      <c r="F16" s="76">
        <v>44942.335416667003</v>
      </c>
      <c r="G16" s="76">
        <v>45378.627083332998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2423</v>
      </c>
      <c r="B17" s="67" t="s">
        <v>2425</v>
      </c>
      <c r="C17" s="67" t="s">
        <v>2393</v>
      </c>
      <c r="D17" s="67" t="s">
        <v>330</v>
      </c>
      <c r="E17" s="67" t="s">
        <v>276</v>
      </c>
      <c r="F17" s="75">
        <v>44942.366666667003</v>
      </c>
      <c r="G17" s="75">
        <v>45378.658333332998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2437</v>
      </c>
      <c r="B18" s="63" t="s">
        <v>2436</v>
      </c>
      <c r="C18" s="63" t="s">
        <v>325</v>
      </c>
      <c r="D18" s="63" t="s">
        <v>330</v>
      </c>
      <c r="E18" s="63" t="s">
        <v>276</v>
      </c>
      <c r="F18" s="76">
        <v>44942.634027777996</v>
      </c>
      <c r="G18" s="76">
        <v>45379.592361110997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2448</v>
      </c>
      <c r="B19" s="67" t="s">
        <v>2450</v>
      </c>
      <c r="C19" s="67" t="s">
        <v>319</v>
      </c>
      <c r="D19" s="67" t="s">
        <v>330</v>
      </c>
      <c r="E19" s="67" t="s">
        <v>276</v>
      </c>
      <c r="F19" s="75">
        <v>44942.681250000001</v>
      </c>
      <c r="G19" s="75">
        <v>45379.639583333003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86" t="s">
        <v>2459</v>
      </c>
      <c r="B20" s="86" t="s">
        <v>2462</v>
      </c>
      <c r="C20" s="86" t="s">
        <v>356</v>
      </c>
      <c r="D20" s="86" t="s">
        <v>330</v>
      </c>
      <c r="E20" s="86" t="s">
        <v>347</v>
      </c>
      <c r="F20" s="87">
        <v>44943.375694444003</v>
      </c>
      <c r="G20" s="87">
        <v>45380.334027778001</v>
      </c>
      <c r="H20" s="86" t="s">
        <v>23</v>
      </c>
      <c r="I20" s="86" t="s">
        <v>18</v>
      </c>
      <c r="J20" s="86" t="s">
        <v>38</v>
      </c>
    </row>
    <row r="21" spans="1:10" ht="45" x14ac:dyDescent="0.25">
      <c r="A21" s="67" t="s">
        <v>2553</v>
      </c>
      <c r="B21" s="67" t="s">
        <v>2564</v>
      </c>
      <c r="C21" s="67" t="s">
        <v>361</v>
      </c>
      <c r="D21" s="67" t="s">
        <v>330</v>
      </c>
      <c r="E21" s="67" t="s">
        <v>276</v>
      </c>
      <c r="F21" s="75">
        <v>44944.340972222002</v>
      </c>
      <c r="G21" s="75">
        <v>45380.632638889001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7" t="s">
        <v>2568</v>
      </c>
      <c r="B22" s="67" t="s">
        <v>1007</v>
      </c>
      <c r="C22" s="67" t="s">
        <v>433</v>
      </c>
      <c r="D22" s="63" t="s">
        <v>330</v>
      </c>
      <c r="E22" s="63" t="s">
        <v>276</v>
      </c>
      <c r="F22" s="76">
        <v>44944.359722221998</v>
      </c>
      <c r="G22" s="76">
        <v>45380.651388888997</v>
      </c>
      <c r="H22" s="63" t="s">
        <v>23</v>
      </c>
      <c r="I22" s="63" t="s">
        <v>18</v>
      </c>
      <c r="J22" s="63" t="s">
        <v>255</v>
      </c>
    </row>
    <row r="23" spans="1:10" ht="45" x14ac:dyDescent="0.25">
      <c r="A23" s="67" t="s">
        <v>2594</v>
      </c>
      <c r="B23" s="67" t="s">
        <v>2595</v>
      </c>
      <c r="C23" s="67" t="s">
        <v>356</v>
      </c>
      <c r="D23" s="67" t="s">
        <v>330</v>
      </c>
      <c r="E23" s="67" t="s">
        <v>276</v>
      </c>
      <c r="F23" s="75">
        <v>44944.597222222001</v>
      </c>
      <c r="G23" s="75">
        <v>45383.555555555999</v>
      </c>
      <c r="H23" s="67" t="s">
        <v>23</v>
      </c>
      <c r="I23" s="67" t="s">
        <v>18</v>
      </c>
      <c r="J23" s="67" t="s">
        <v>260</v>
      </c>
    </row>
    <row r="25" spans="1:10" x14ac:dyDescent="0.25">
      <c r="A25" s="86" t="s">
        <v>2620</v>
      </c>
      <c r="B25" s="86" t="s">
        <v>2621</v>
      </c>
      <c r="C25" s="86"/>
      <c r="D25" s="86"/>
      <c r="E25" s="86"/>
      <c r="F25" s="87"/>
      <c r="G25" s="87"/>
      <c r="H25" s="86"/>
      <c r="I25" s="86"/>
      <c r="J25" s="86" t="s">
        <v>346</v>
      </c>
    </row>
    <row r="26" spans="1:10" x14ac:dyDescent="0.25">
      <c r="A26" s="62" t="s">
        <v>2625</v>
      </c>
      <c r="B26" s="62" t="s">
        <v>2626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x14ac:dyDescent="0.25">
      <c r="A27" s="60"/>
      <c r="B27" s="60"/>
      <c r="C27" s="60"/>
      <c r="D27" s="60"/>
      <c r="E27" s="60"/>
      <c r="F27" s="79"/>
      <c r="G27" s="79"/>
      <c r="H27" s="60"/>
      <c r="I27" s="60"/>
      <c r="J27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EFDD3-683E-47FB-A7E1-966B172E3B23}">
  <sheetPr codeName="Sheet46"/>
  <dimension ref="A2:AT43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2615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2612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2613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2614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s="285" customFormat="1" x14ac:dyDescent="0.25">
      <c r="B55" s="50">
        <v>0</v>
      </c>
      <c r="D55" s="51" t="s">
        <v>2672</v>
      </c>
    </row>
    <row r="56" spans="2:4" s="285" customFormat="1" x14ac:dyDescent="0.25">
      <c r="D56" s="59" t="s">
        <v>306</v>
      </c>
    </row>
    <row r="57" spans="2:4" s="285" customFormat="1" x14ac:dyDescent="0.25"/>
    <row r="58" spans="2:4" s="285" customFormat="1" x14ac:dyDescent="0.25">
      <c r="D58" s="285" t="s">
        <v>36</v>
      </c>
    </row>
    <row r="59" spans="2:4" s="285" customFormat="1" x14ac:dyDescent="0.25">
      <c r="D59" s="54" t="s">
        <v>2673</v>
      </c>
    </row>
    <row r="60" spans="2:4" s="285" customFormat="1" x14ac:dyDescent="0.25"/>
    <row r="61" spans="2:4" s="285" customFormat="1" x14ac:dyDescent="0.25">
      <c r="D61" s="285" t="s">
        <v>2674</v>
      </c>
    </row>
    <row r="62" spans="2:4" s="285" customFormat="1" x14ac:dyDescent="0.25"/>
    <row r="63" spans="2:4" s="285" customFormat="1" x14ac:dyDescent="0.25"/>
    <row r="64" spans="2:4" s="285" customFormat="1" x14ac:dyDescent="0.25"/>
    <row r="65" s="285" customFormat="1" x14ac:dyDescent="0.25"/>
    <row r="66" s="285" customFormat="1" x14ac:dyDescent="0.25"/>
    <row r="67" s="285" customFormat="1" x14ac:dyDescent="0.25"/>
    <row r="68" s="285" customFormat="1" x14ac:dyDescent="0.25"/>
    <row r="69" s="285" customFormat="1" x14ac:dyDescent="0.25"/>
    <row r="70" s="285" customFormat="1" x14ac:dyDescent="0.25"/>
    <row r="71" s="285" customFormat="1" x14ac:dyDescent="0.25"/>
    <row r="72" s="285" customFormat="1" x14ac:dyDescent="0.25"/>
    <row r="73" s="285" customFormat="1" x14ac:dyDescent="0.25"/>
    <row r="74" s="285" customFormat="1" x14ac:dyDescent="0.25"/>
    <row r="75" s="285" customFormat="1" x14ac:dyDescent="0.25"/>
    <row r="76" s="285" customFormat="1" x14ac:dyDescent="0.25"/>
    <row r="77" s="285" customFormat="1" x14ac:dyDescent="0.25"/>
    <row r="78" s="285" customFormat="1" x14ac:dyDescent="0.25"/>
    <row r="79" s="285" customFormat="1" x14ac:dyDescent="0.25"/>
    <row r="80" s="285" customFormat="1" x14ac:dyDescent="0.25"/>
    <row r="81" spans="4:4" s="285" customFormat="1" x14ac:dyDescent="0.25"/>
    <row r="82" spans="4:4" s="285" customFormat="1" x14ac:dyDescent="0.25"/>
    <row r="83" spans="4:4" s="285" customFormat="1" x14ac:dyDescent="0.25"/>
    <row r="84" spans="4:4" s="285" customFormat="1" x14ac:dyDescent="0.25"/>
    <row r="85" spans="4:4" s="285" customFormat="1" x14ac:dyDescent="0.25"/>
    <row r="86" spans="4:4" s="285" customFormat="1" x14ac:dyDescent="0.25"/>
    <row r="87" spans="4:4" s="285" customFormat="1" x14ac:dyDescent="0.25"/>
    <row r="88" spans="4:4" s="285" customFormat="1" x14ac:dyDescent="0.25"/>
    <row r="89" spans="4:4" s="285" customFormat="1" x14ac:dyDescent="0.25"/>
    <row r="90" spans="4:4" s="285" customFormat="1" x14ac:dyDescent="0.25"/>
    <row r="91" spans="4:4" s="285" customFormat="1" x14ac:dyDescent="0.25"/>
    <row r="92" spans="4:4" s="285" customFormat="1" x14ac:dyDescent="0.25"/>
    <row r="93" spans="4:4" s="285" customFormat="1" x14ac:dyDescent="0.25"/>
    <row r="94" spans="4:4" s="285" customFormat="1" x14ac:dyDescent="0.25">
      <c r="D94" s="285" t="s">
        <v>2675</v>
      </c>
    </row>
    <row r="95" spans="4:4" s="285" customFormat="1" x14ac:dyDescent="0.25"/>
    <row r="96" spans="4:4" s="285" customFormat="1" x14ac:dyDescent="0.25"/>
    <row r="97" s="285" customFormat="1" x14ac:dyDescent="0.25"/>
    <row r="98" s="285" customFormat="1" x14ac:dyDescent="0.25"/>
    <row r="99" s="285" customFormat="1" x14ac:dyDescent="0.25"/>
    <row r="100" s="285" customFormat="1" x14ac:dyDescent="0.25"/>
    <row r="101" s="285" customFormat="1" x14ac:dyDescent="0.25"/>
    <row r="102" s="285" customFormat="1" x14ac:dyDescent="0.25"/>
    <row r="103" s="285" customFormat="1" x14ac:dyDescent="0.25"/>
    <row r="104" s="285" customFormat="1" x14ac:dyDescent="0.25"/>
    <row r="105" s="285" customFormat="1" x14ac:dyDescent="0.25"/>
    <row r="106" s="285" customFormat="1" x14ac:dyDescent="0.25"/>
    <row r="107" s="285" customFormat="1" x14ac:dyDescent="0.25"/>
    <row r="108" s="285" customFormat="1" x14ac:dyDescent="0.25"/>
    <row r="109" s="285" customFormat="1" x14ac:dyDescent="0.25"/>
    <row r="110" s="285" customFormat="1" x14ac:dyDescent="0.25"/>
    <row r="111" s="285" customFormat="1" x14ac:dyDescent="0.25"/>
    <row r="112" s="285" customFormat="1" x14ac:dyDescent="0.25"/>
    <row r="113" spans="4:4" s="285" customFormat="1" x14ac:dyDescent="0.25"/>
    <row r="114" spans="4:4" s="285" customFormat="1" x14ac:dyDescent="0.25">
      <c r="D114" s="285" t="s">
        <v>2676</v>
      </c>
    </row>
    <row r="115" spans="4:4" s="285" customFormat="1" x14ac:dyDescent="0.25"/>
    <row r="116" spans="4:4" s="285" customFormat="1" x14ac:dyDescent="0.25"/>
    <row r="117" spans="4:4" s="285" customFormat="1" x14ac:dyDescent="0.25"/>
    <row r="118" spans="4:4" s="285" customFormat="1" x14ac:dyDescent="0.25"/>
    <row r="119" spans="4:4" s="285" customFormat="1" x14ac:dyDescent="0.25"/>
    <row r="120" spans="4:4" s="285" customFormat="1" x14ac:dyDescent="0.25"/>
    <row r="121" spans="4:4" s="285" customFormat="1" x14ac:dyDescent="0.25"/>
    <row r="122" spans="4:4" s="285" customFormat="1" x14ac:dyDescent="0.25"/>
    <row r="123" spans="4:4" s="285" customFormat="1" x14ac:dyDescent="0.25"/>
    <row r="124" spans="4:4" s="285" customFormat="1" x14ac:dyDescent="0.25"/>
    <row r="125" spans="4:4" s="285" customFormat="1" x14ac:dyDescent="0.25"/>
    <row r="126" spans="4:4" s="285" customFormat="1" x14ac:dyDescent="0.25"/>
    <row r="127" spans="4:4" s="285" customFormat="1" x14ac:dyDescent="0.25">
      <c r="D127" s="51" t="s">
        <v>2677</v>
      </c>
    </row>
    <row r="128" spans="4:4" s="285" customFormat="1" x14ac:dyDescent="0.25">
      <c r="D128" s="28" t="s">
        <v>2678</v>
      </c>
    </row>
    <row r="129" s="285" customFormat="1" x14ac:dyDescent="0.25"/>
    <row r="130" s="285" customFormat="1" x14ac:dyDescent="0.25"/>
    <row r="131" s="285" customFormat="1" x14ac:dyDescent="0.25"/>
    <row r="132" s="285" customFormat="1" x14ac:dyDescent="0.25"/>
    <row r="133" s="285" customFormat="1" x14ac:dyDescent="0.25"/>
    <row r="134" s="285" customFormat="1" x14ac:dyDescent="0.25"/>
    <row r="135" s="285" customFormat="1" x14ac:dyDescent="0.25"/>
    <row r="136" s="285" customFormat="1" x14ac:dyDescent="0.25"/>
    <row r="137" s="285" customFormat="1" x14ac:dyDescent="0.25"/>
    <row r="138" s="285" customFormat="1" x14ac:dyDescent="0.25"/>
    <row r="139" s="285" customFormat="1" x14ac:dyDescent="0.25"/>
    <row r="140" s="285" customFormat="1" x14ac:dyDescent="0.25"/>
    <row r="141" s="285" customFormat="1" x14ac:dyDescent="0.25"/>
    <row r="142" s="285" customFormat="1" x14ac:dyDescent="0.25"/>
    <row r="143" s="285" customFormat="1" x14ac:dyDescent="0.25"/>
    <row r="144" s="285" customFormat="1" x14ac:dyDescent="0.25"/>
    <row r="145" spans="4:4" s="285" customFormat="1" x14ac:dyDescent="0.25">
      <c r="D145" s="51" t="s">
        <v>2679</v>
      </c>
    </row>
    <row r="146" spans="4:4" s="285" customFormat="1" x14ac:dyDescent="0.25"/>
    <row r="147" spans="4:4" s="285" customFormat="1" x14ac:dyDescent="0.25">
      <c r="D147" s="285" t="s">
        <v>2680</v>
      </c>
    </row>
    <row r="148" spans="4:4" s="285" customFormat="1" x14ac:dyDescent="0.25"/>
    <row r="149" spans="4:4" s="285" customFormat="1" x14ac:dyDescent="0.25"/>
    <row r="150" spans="4:4" s="285" customFormat="1" x14ac:dyDescent="0.25"/>
    <row r="151" spans="4:4" s="285" customFormat="1" x14ac:dyDescent="0.25"/>
    <row r="152" spans="4:4" s="285" customFormat="1" x14ac:dyDescent="0.25"/>
    <row r="153" spans="4:4" s="285" customFormat="1" x14ac:dyDescent="0.25"/>
    <row r="154" spans="4:4" s="285" customFormat="1" x14ac:dyDescent="0.25"/>
    <row r="155" spans="4:4" s="285" customFormat="1" x14ac:dyDescent="0.25"/>
    <row r="156" spans="4:4" s="285" customFormat="1" x14ac:dyDescent="0.25"/>
    <row r="157" spans="4:4" s="285" customFormat="1" x14ac:dyDescent="0.25"/>
    <row r="158" spans="4:4" s="285" customFormat="1" x14ac:dyDescent="0.25"/>
    <row r="159" spans="4:4" s="285" customFormat="1" x14ac:dyDescent="0.25"/>
    <row r="160" spans="4:4" s="285" customFormat="1" x14ac:dyDescent="0.25"/>
    <row r="161" spans="4:4" s="285" customFormat="1" x14ac:dyDescent="0.25">
      <c r="D161" s="285" t="s">
        <v>2681</v>
      </c>
    </row>
    <row r="162" spans="4:4" s="285" customFormat="1" x14ac:dyDescent="0.25"/>
    <row r="163" spans="4:4" s="285" customFormat="1" x14ac:dyDescent="0.25"/>
    <row r="164" spans="4:4" s="285" customFormat="1" x14ac:dyDescent="0.25"/>
    <row r="165" spans="4:4" s="285" customFormat="1" x14ac:dyDescent="0.25"/>
    <row r="166" spans="4:4" s="285" customFormat="1" x14ac:dyDescent="0.25"/>
    <row r="167" spans="4:4" s="285" customFormat="1" x14ac:dyDescent="0.25"/>
    <row r="168" spans="4:4" s="285" customFormat="1" x14ac:dyDescent="0.25"/>
    <row r="169" spans="4:4" s="285" customFormat="1" x14ac:dyDescent="0.25"/>
    <row r="170" spans="4:4" s="285" customFormat="1" x14ac:dyDescent="0.25"/>
    <row r="171" spans="4:4" s="285" customFormat="1" x14ac:dyDescent="0.25"/>
    <row r="172" spans="4:4" s="285" customFormat="1" x14ac:dyDescent="0.25"/>
    <row r="173" spans="4:4" s="285" customFormat="1" x14ac:dyDescent="0.25"/>
    <row r="174" spans="4:4" s="285" customFormat="1" x14ac:dyDescent="0.25"/>
    <row r="175" spans="4:4" s="285" customFormat="1" x14ac:dyDescent="0.25"/>
    <row r="176" spans="4:4" s="285" customFormat="1" x14ac:dyDescent="0.25">
      <c r="D176" s="285" t="s">
        <v>2680</v>
      </c>
    </row>
    <row r="177" spans="4:4" s="285" customFormat="1" x14ac:dyDescent="0.25"/>
    <row r="178" spans="4:4" s="285" customFormat="1" x14ac:dyDescent="0.25"/>
    <row r="179" spans="4:4" s="285" customFormat="1" x14ac:dyDescent="0.25"/>
    <row r="180" spans="4:4" s="285" customFormat="1" x14ac:dyDescent="0.25"/>
    <row r="181" spans="4:4" s="285" customFormat="1" x14ac:dyDescent="0.25"/>
    <row r="182" spans="4:4" s="285" customFormat="1" x14ac:dyDescent="0.25"/>
    <row r="183" spans="4:4" s="285" customFormat="1" x14ac:dyDescent="0.25"/>
    <row r="184" spans="4:4" s="285" customFormat="1" x14ac:dyDescent="0.25"/>
    <row r="185" spans="4:4" s="285" customFormat="1" x14ac:dyDescent="0.25"/>
    <row r="186" spans="4:4" s="285" customFormat="1" x14ac:dyDescent="0.25"/>
    <row r="187" spans="4:4" s="285" customFormat="1" x14ac:dyDescent="0.25"/>
    <row r="188" spans="4:4" s="285" customFormat="1" x14ac:dyDescent="0.25"/>
    <row r="189" spans="4:4" s="285" customFormat="1" x14ac:dyDescent="0.25"/>
    <row r="190" spans="4:4" s="285" customFormat="1" x14ac:dyDescent="0.25"/>
    <row r="191" spans="4:4" s="285" customFormat="1" x14ac:dyDescent="0.25"/>
    <row r="192" spans="4:4" s="285" customFormat="1" x14ac:dyDescent="0.25">
      <c r="D192" s="51" t="s">
        <v>551</v>
      </c>
    </row>
    <row r="193" spans="4:4" s="285" customFormat="1" x14ac:dyDescent="0.25"/>
    <row r="194" spans="4:4" s="285" customFormat="1" x14ac:dyDescent="0.25">
      <c r="D194" s="285" t="s">
        <v>2680</v>
      </c>
    </row>
    <row r="195" spans="4:4" s="285" customFormat="1" x14ac:dyDescent="0.25"/>
    <row r="196" spans="4:4" s="285" customFormat="1" x14ac:dyDescent="0.25"/>
    <row r="197" spans="4:4" s="285" customFormat="1" x14ac:dyDescent="0.25"/>
    <row r="198" spans="4:4" s="285" customFormat="1" x14ac:dyDescent="0.25"/>
    <row r="199" spans="4:4" s="285" customFormat="1" x14ac:dyDescent="0.25"/>
    <row r="200" spans="4:4" s="285" customFormat="1" x14ac:dyDescent="0.25"/>
    <row r="201" spans="4:4" s="285" customFormat="1" x14ac:dyDescent="0.25"/>
    <row r="202" spans="4:4" s="285" customFormat="1" x14ac:dyDescent="0.25"/>
    <row r="203" spans="4:4" s="285" customFormat="1" x14ac:dyDescent="0.25"/>
    <row r="204" spans="4:4" s="285" customFormat="1" x14ac:dyDescent="0.25"/>
    <row r="205" spans="4:4" s="285" customFormat="1" x14ac:dyDescent="0.25"/>
    <row r="206" spans="4:4" s="285" customFormat="1" x14ac:dyDescent="0.25"/>
    <row r="207" spans="4:4" s="285" customFormat="1" x14ac:dyDescent="0.25"/>
    <row r="208" spans="4:4" s="285" customFormat="1" x14ac:dyDescent="0.25"/>
    <row r="209" s="285" customFormat="1" x14ac:dyDescent="0.25"/>
    <row r="210" s="285" customFormat="1" x14ac:dyDescent="0.25"/>
    <row r="211" s="285" customFormat="1" x14ac:dyDescent="0.25"/>
    <row r="212" s="285" customFormat="1" x14ac:dyDescent="0.25"/>
    <row r="213" s="285" customFormat="1" x14ac:dyDescent="0.25"/>
    <row r="214" s="285" customFormat="1" x14ac:dyDescent="0.25"/>
    <row r="215" s="285" customFormat="1" x14ac:dyDescent="0.25"/>
    <row r="216" s="285" customFormat="1" x14ac:dyDescent="0.25"/>
    <row r="217" s="285" customFormat="1" x14ac:dyDescent="0.25"/>
    <row r="218" s="285" customFormat="1" x14ac:dyDescent="0.25"/>
    <row r="219" s="285" customFormat="1" x14ac:dyDescent="0.25"/>
    <row r="220" s="285" customFormat="1" x14ac:dyDescent="0.25"/>
    <row r="221" s="285" customFormat="1" x14ac:dyDescent="0.25"/>
    <row r="222" s="285" customFormat="1" x14ac:dyDescent="0.25"/>
    <row r="223" s="285" customFormat="1" x14ac:dyDescent="0.25"/>
    <row r="224" s="285" customFormat="1" x14ac:dyDescent="0.25"/>
    <row r="225" spans="4:4" s="285" customFormat="1" x14ac:dyDescent="0.25"/>
    <row r="226" spans="4:4" s="285" customFormat="1" x14ac:dyDescent="0.25"/>
    <row r="227" spans="4:4" s="285" customFormat="1" x14ac:dyDescent="0.25"/>
    <row r="228" spans="4:4" s="285" customFormat="1" x14ac:dyDescent="0.25">
      <c r="D228" s="51" t="s">
        <v>2682</v>
      </c>
    </row>
    <row r="229" spans="4:4" s="285" customFormat="1" x14ac:dyDescent="0.25"/>
    <row r="230" spans="4:4" s="285" customFormat="1" x14ac:dyDescent="0.25">
      <c r="D230" s="285" t="s">
        <v>2680</v>
      </c>
    </row>
    <row r="231" spans="4:4" s="285" customFormat="1" x14ac:dyDescent="0.25"/>
    <row r="232" spans="4:4" s="285" customFormat="1" x14ac:dyDescent="0.25"/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>
      <c r="D239" s="58"/>
    </row>
    <row r="240" spans="4:4" s="285" customFormat="1" x14ac:dyDescent="0.25"/>
    <row r="241" spans="4:18" s="285" customFormat="1" x14ac:dyDescent="0.25"/>
    <row r="242" spans="4:18" s="285" customFormat="1" x14ac:dyDescent="0.25"/>
    <row r="243" spans="4:18" s="285" customFormat="1" x14ac:dyDescent="0.25"/>
    <row r="244" spans="4:18" s="285" customFormat="1" x14ac:dyDescent="0.25"/>
    <row r="245" spans="4:18" s="285" customFormat="1" x14ac:dyDescent="0.25"/>
    <row r="246" spans="4:18" s="285" customFormat="1" x14ac:dyDescent="0.25"/>
    <row r="247" spans="4:18" s="285" customFormat="1" x14ac:dyDescent="0.25"/>
    <row r="248" spans="4:18" s="285" customFormat="1" x14ac:dyDescent="0.25">
      <c r="D248" s="51" t="s">
        <v>2615</v>
      </c>
    </row>
    <row r="249" spans="4:18" s="285" customFormat="1" x14ac:dyDescent="0.25"/>
    <row r="250" spans="4:18" s="285" customFormat="1" x14ac:dyDescent="0.25">
      <c r="D250" s="56" t="s">
        <v>33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</row>
    <row r="251" spans="4:18" s="285" customFormat="1" x14ac:dyDescent="0.25">
      <c r="D251" s="56" t="s">
        <v>2688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</row>
    <row r="252" spans="4:18" s="285" customFormat="1" x14ac:dyDescent="0.25">
      <c r="D252" s="56" t="s">
        <v>2689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</row>
    <row r="253" spans="4:18" s="285" customFormat="1" x14ac:dyDescent="0.25">
      <c r="D253" s="56" t="s">
        <v>2690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</row>
    <row r="254" spans="4:18" s="285" customFormat="1" x14ac:dyDescent="0.25">
      <c r="D254" s="56" t="s">
        <v>323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</row>
    <row r="255" spans="4:18" s="285" customFormat="1" x14ac:dyDescent="0.25">
      <c r="D255" s="56" t="s">
        <v>2683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</row>
    <row r="256" spans="4:18" s="285" customFormat="1" x14ac:dyDescent="0.25"/>
    <row r="257" spans="4:27" s="285" customFormat="1" x14ac:dyDescent="0.25">
      <c r="D257" s="285" t="s">
        <v>635</v>
      </c>
      <c r="I257" s="285" t="s">
        <v>2381</v>
      </c>
      <c r="O257" s="285" t="s">
        <v>2685</v>
      </c>
      <c r="AA257" s="285" t="s">
        <v>2691</v>
      </c>
    </row>
    <row r="258" spans="4:27" s="285" customFormat="1" x14ac:dyDescent="0.25">
      <c r="D258" s="28" t="s">
        <v>2684</v>
      </c>
      <c r="I258" s="51" t="s">
        <v>2686</v>
      </c>
      <c r="O258" s="51" t="s">
        <v>2687</v>
      </c>
      <c r="AA258" s="51" t="s">
        <v>2692</v>
      </c>
    </row>
    <row r="259" spans="4:27" s="285" customFormat="1" x14ac:dyDescent="0.25"/>
    <row r="260" spans="4:27" s="285" customFormat="1" x14ac:dyDescent="0.25">
      <c r="D260" s="285" t="s">
        <v>2680</v>
      </c>
    </row>
    <row r="261" spans="4:27" s="285" customFormat="1" x14ac:dyDescent="0.25"/>
    <row r="262" spans="4:27" s="285" customFormat="1" x14ac:dyDescent="0.25"/>
    <row r="263" spans="4:27" s="285" customFormat="1" x14ac:dyDescent="0.25"/>
    <row r="264" spans="4:27" s="285" customFormat="1" x14ac:dyDescent="0.25"/>
    <row r="265" spans="4:27" s="285" customFormat="1" x14ac:dyDescent="0.25"/>
    <row r="266" spans="4:27" s="285" customFormat="1" x14ac:dyDescent="0.25"/>
    <row r="267" spans="4:27" s="285" customFormat="1" x14ac:dyDescent="0.25"/>
    <row r="268" spans="4:27" s="285" customFormat="1" x14ac:dyDescent="0.25"/>
    <row r="269" spans="4:27" s="285" customFormat="1" x14ac:dyDescent="0.25"/>
    <row r="270" spans="4:27" s="285" customFormat="1" x14ac:dyDescent="0.25"/>
    <row r="271" spans="4:27" s="285" customFormat="1" x14ac:dyDescent="0.25"/>
    <row r="272" spans="4:27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289" s="285" customFormat="1" x14ac:dyDescent="0.25"/>
    <row r="290" s="285" customFormat="1" x14ac:dyDescent="0.25"/>
    <row r="291" s="285" customFormat="1" x14ac:dyDescent="0.25"/>
    <row r="292" s="285" customFormat="1" x14ac:dyDescent="0.25"/>
    <row r="293" s="285" customFormat="1" x14ac:dyDescent="0.25"/>
    <row r="294" s="285" customFormat="1" x14ac:dyDescent="0.25"/>
    <row r="295" s="285" customFormat="1" x14ac:dyDescent="0.25"/>
    <row r="296" s="285" customFormat="1" x14ac:dyDescent="0.25"/>
    <row r="297" s="285" customFormat="1" x14ac:dyDescent="0.25"/>
    <row r="298" s="285" customFormat="1" x14ac:dyDescent="0.25"/>
    <row r="299" s="285" customFormat="1" x14ac:dyDescent="0.25"/>
    <row r="300" s="285" customFormat="1" x14ac:dyDescent="0.25"/>
    <row r="301" s="285" customFormat="1" x14ac:dyDescent="0.25"/>
    <row r="302" s="285" customFormat="1" x14ac:dyDescent="0.25"/>
    <row r="303" s="285" customFormat="1" x14ac:dyDescent="0.25"/>
    <row r="304" s="285" customFormat="1" x14ac:dyDescent="0.25"/>
    <row r="305" s="285" customFormat="1" x14ac:dyDescent="0.25"/>
    <row r="306" s="285" customFormat="1" x14ac:dyDescent="0.25"/>
    <row r="307" s="285" customFormat="1" x14ac:dyDescent="0.25"/>
    <row r="308" s="285" customFormat="1" x14ac:dyDescent="0.25"/>
    <row r="309" s="285" customFormat="1" x14ac:dyDescent="0.25"/>
    <row r="310" s="285" customFormat="1" x14ac:dyDescent="0.25"/>
    <row r="311" s="285" customFormat="1" x14ac:dyDescent="0.25"/>
    <row r="312" s="285" customFormat="1" x14ac:dyDescent="0.25"/>
    <row r="313" s="285" customFormat="1" x14ac:dyDescent="0.25"/>
    <row r="314" s="285" customFormat="1" x14ac:dyDescent="0.25"/>
    <row r="315" s="285" customFormat="1" x14ac:dyDescent="0.25"/>
    <row r="316" s="285" customFormat="1" x14ac:dyDescent="0.25"/>
    <row r="317" s="285" customFormat="1" x14ac:dyDescent="0.25"/>
    <row r="318" s="285" customFormat="1" x14ac:dyDescent="0.25"/>
    <row r="319" s="285" customFormat="1" x14ac:dyDescent="0.25"/>
    <row r="320" s="285" customFormat="1" x14ac:dyDescent="0.25"/>
    <row r="321" spans="1:4" x14ac:dyDescent="0.25">
      <c r="A321" s="285"/>
      <c r="B321" s="50">
        <v>0</v>
      </c>
      <c r="C321" s="285"/>
      <c r="D321" s="51" t="s">
        <v>2695</v>
      </c>
    </row>
    <row r="322" spans="1:4" x14ac:dyDescent="0.25">
      <c r="A322" s="285"/>
      <c r="B322" s="285"/>
      <c r="C322" s="285"/>
      <c r="D322" s="59" t="s">
        <v>306</v>
      </c>
    </row>
    <row r="323" spans="1:4" x14ac:dyDescent="0.25">
      <c r="D323" s="55" t="s">
        <v>35</v>
      </c>
    </row>
    <row r="433" spans="2:4" x14ac:dyDescent="0.25">
      <c r="B433" s="48">
        <v>0</v>
      </c>
      <c r="C433" s="285"/>
      <c r="D433" s="51" t="s">
        <v>2226</v>
      </c>
    </row>
    <row r="434" spans="2:4" x14ac:dyDescent="0.25">
      <c r="B434" s="285"/>
      <c r="C434" s="285"/>
      <c r="D434" s="59" t="s">
        <v>305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1FE5F-1B88-4F41-9A54-F09E5EC6ADB7}">
  <sheetPr codeName="Sheet47"/>
  <dimension ref="A2:J22"/>
  <sheetViews>
    <sheetView topLeftCell="A13" workbookViewId="0">
      <selection activeCell="B20" sqref="B20"/>
    </sheetView>
  </sheetViews>
  <sheetFormatPr defaultColWidth="2.85546875" defaultRowHeight="15" x14ac:dyDescent="0.25"/>
  <cols>
    <col min="1" max="1" width="9.140625" style="291" bestFit="1" customWidth="1"/>
    <col min="2" max="2" width="39.85546875" style="291" bestFit="1" customWidth="1"/>
    <col min="3" max="3" width="14.85546875" style="291" bestFit="1" customWidth="1"/>
    <col min="4" max="4" width="17" style="291" bestFit="1" customWidth="1"/>
    <col min="5" max="5" width="17.5703125" style="291" bestFit="1" customWidth="1"/>
    <col min="6" max="7" width="10.7109375" style="291" bestFit="1" customWidth="1"/>
    <col min="8" max="8" width="8.5703125" style="291" bestFit="1" customWidth="1"/>
    <col min="9" max="9" width="7.5703125" style="291" bestFit="1" customWidth="1"/>
    <col min="10" max="10" width="10.140625" style="291" bestFit="1" customWidth="1"/>
    <col min="11" max="16384" width="2.85546875" style="291"/>
  </cols>
  <sheetData>
    <row r="2" spans="1:10" ht="18.75" x14ac:dyDescent="0.25">
      <c r="A2" s="447" t="s">
        <v>1574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2671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86" t="s">
        <v>481</v>
      </c>
      <c r="B7" s="84" t="s">
        <v>482</v>
      </c>
      <c r="C7" s="84" t="s">
        <v>473</v>
      </c>
      <c r="D7" s="84" t="s">
        <v>330</v>
      </c>
      <c r="E7" s="84" t="s">
        <v>276</v>
      </c>
      <c r="F7" s="85">
        <v>44852.484027778002</v>
      </c>
      <c r="G7" s="85">
        <v>45280.442361111003</v>
      </c>
      <c r="H7" s="84" t="s">
        <v>23</v>
      </c>
      <c r="I7" s="84" t="s">
        <v>18</v>
      </c>
      <c r="J7" s="84" t="s">
        <v>260</v>
      </c>
    </row>
    <row r="8" spans="1:10" ht="45" x14ac:dyDescent="0.25">
      <c r="A8" s="63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1735</v>
      </c>
      <c r="B10" s="63" t="s">
        <v>1727</v>
      </c>
      <c r="C10" s="63" t="s">
        <v>697</v>
      </c>
      <c r="D10" s="63" t="s">
        <v>330</v>
      </c>
      <c r="E10" s="63" t="s">
        <v>276</v>
      </c>
      <c r="F10" s="76">
        <v>44930.588194443997</v>
      </c>
      <c r="G10" s="76">
        <v>45366.546527778002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2376</v>
      </c>
      <c r="B11" s="84" t="s">
        <v>2377</v>
      </c>
      <c r="C11" s="84" t="s">
        <v>356</v>
      </c>
      <c r="D11" s="84" t="s">
        <v>330</v>
      </c>
      <c r="E11" s="84" t="s">
        <v>276</v>
      </c>
      <c r="F11" s="85">
        <v>44939.627777777998</v>
      </c>
      <c r="G11" s="85">
        <v>45378.586111110999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2397</v>
      </c>
      <c r="B12" s="86" t="s">
        <v>2398</v>
      </c>
      <c r="C12" s="86" t="s">
        <v>272</v>
      </c>
      <c r="D12" s="86" t="s">
        <v>330</v>
      </c>
      <c r="E12" s="86" t="s">
        <v>276</v>
      </c>
      <c r="F12" s="87">
        <v>44942.335416667003</v>
      </c>
      <c r="G12" s="87">
        <v>45378.627083332998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2423</v>
      </c>
      <c r="B13" s="84" t="s">
        <v>2425</v>
      </c>
      <c r="C13" s="84" t="s">
        <v>2393</v>
      </c>
      <c r="D13" s="84" t="s">
        <v>330</v>
      </c>
      <c r="E13" s="84" t="s">
        <v>276</v>
      </c>
      <c r="F13" s="85">
        <v>44942.366666667003</v>
      </c>
      <c r="G13" s="85">
        <v>45378.658333332998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2437</v>
      </c>
      <c r="B14" s="86" t="s">
        <v>2436</v>
      </c>
      <c r="C14" s="86" t="s">
        <v>325</v>
      </c>
      <c r="D14" s="86" t="s">
        <v>330</v>
      </c>
      <c r="E14" s="86" t="s">
        <v>276</v>
      </c>
      <c r="F14" s="87">
        <v>44942.634027777996</v>
      </c>
      <c r="G14" s="87">
        <v>45379.592361110997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84" t="s">
        <v>2448</v>
      </c>
      <c r="B15" s="84" t="s">
        <v>2450</v>
      </c>
      <c r="C15" s="84" t="s">
        <v>319</v>
      </c>
      <c r="D15" s="84" t="s">
        <v>330</v>
      </c>
      <c r="E15" s="84" t="s">
        <v>276</v>
      </c>
      <c r="F15" s="85">
        <v>44942.681250000001</v>
      </c>
      <c r="G15" s="85">
        <v>45379.639583333003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63" t="s">
        <v>2553</v>
      </c>
      <c r="B16" s="63" t="s">
        <v>2564</v>
      </c>
      <c r="C16" s="63" t="s">
        <v>361</v>
      </c>
      <c r="D16" s="63" t="s">
        <v>330</v>
      </c>
      <c r="E16" s="63" t="s">
        <v>276</v>
      </c>
      <c r="F16" s="76">
        <v>44944.340972222002</v>
      </c>
      <c r="G16" s="76">
        <v>45380.632638889001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2568</v>
      </c>
      <c r="B17" s="67" t="s">
        <v>1007</v>
      </c>
      <c r="C17" s="67" t="s">
        <v>433</v>
      </c>
      <c r="D17" s="67" t="s">
        <v>330</v>
      </c>
      <c r="E17" s="67" t="s">
        <v>276</v>
      </c>
      <c r="F17" s="75">
        <v>44944.359722221998</v>
      </c>
      <c r="G17" s="75">
        <v>45380.651388888997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2594</v>
      </c>
      <c r="B18" s="63" t="s">
        <v>2595</v>
      </c>
      <c r="C18" s="63" t="s">
        <v>356</v>
      </c>
      <c r="D18" s="63" t="s">
        <v>330</v>
      </c>
      <c r="E18" s="63" t="s">
        <v>276</v>
      </c>
      <c r="F18" s="76">
        <v>44944.597222222001</v>
      </c>
      <c r="G18" s="76">
        <v>45383.555555555999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2625</v>
      </c>
      <c r="B19" s="67" t="s">
        <v>2626</v>
      </c>
      <c r="C19" s="67" t="s">
        <v>356</v>
      </c>
      <c r="D19" s="67" t="s">
        <v>330</v>
      </c>
      <c r="E19" s="67" t="s">
        <v>276</v>
      </c>
      <c r="F19" s="75">
        <v>44945.406944444003</v>
      </c>
      <c r="G19" s="75">
        <v>45384.365277778001</v>
      </c>
      <c r="H19" s="67" t="s">
        <v>23</v>
      </c>
      <c r="I19" s="67" t="s">
        <v>18</v>
      </c>
      <c r="J19" s="67" t="s">
        <v>260</v>
      </c>
    </row>
    <row r="21" spans="1:10" ht="60" x14ac:dyDescent="0.25">
      <c r="A21" s="60" t="s">
        <v>2694</v>
      </c>
      <c r="B21" s="60" t="s">
        <v>2696</v>
      </c>
      <c r="C21" s="60"/>
      <c r="D21" s="60"/>
      <c r="E21" s="60"/>
      <c r="F21" s="79"/>
      <c r="G21" s="79"/>
      <c r="H21" s="60"/>
      <c r="I21" s="60"/>
      <c r="J21" s="60" t="s">
        <v>346</v>
      </c>
    </row>
    <row r="22" spans="1:10" x14ac:dyDescent="0.25">
      <c r="A22" s="60"/>
      <c r="B22" s="60"/>
      <c r="C22" s="60"/>
      <c r="D22" s="60"/>
      <c r="E22" s="60"/>
      <c r="F22" s="79"/>
      <c r="G22" s="79"/>
      <c r="H22" s="60"/>
      <c r="I22" s="60"/>
      <c r="J22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CAFA3-14A1-4DCD-9286-5552533A2A10}">
  <sheetPr codeName="Sheet48"/>
  <dimension ref="B2:BC1577"/>
  <sheetViews>
    <sheetView topLeftCell="A1121" zoomScaleNormal="100" workbookViewId="0">
      <selection activeCell="D1142" sqref="D1142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2658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2656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2657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D55" s="51" t="s">
        <v>2695</v>
      </c>
    </row>
    <row r="56" spans="2:4" s="47" customFormat="1" x14ac:dyDescent="0.25">
      <c r="D56" s="59" t="s">
        <v>303</v>
      </c>
    </row>
    <row r="57" spans="2:4" s="47" customFormat="1" x14ac:dyDescent="0.25">
      <c r="D57" s="55" t="s">
        <v>2693</v>
      </c>
    </row>
    <row r="58" spans="2:4" s="47" customFormat="1" x14ac:dyDescent="0.25"/>
    <row r="59" spans="2:4" s="47" customFormat="1" x14ac:dyDescent="0.25">
      <c r="D59" s="47" t="s">
        <v>2693</v>
      </c>
    </row>
    <row r="60" spans="2:4" s="47" customFormat="1" x14ac:dyDescent="0.25"/>
    <row r="61" spans="2:4" s="47" customFormat="1" x14ac:dyDescent="0.25"/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13" s="47" customFormat="1" x14ac:dyDescent="0.25"/>
    <row r="82" spans="4:13" s="47" customFormat="1" x14ac:dyDescent="0.25"/>
    <row r="83" spans="4:13" s="47" customFormat="1" x14ac:dyDescent="0.25"/>
    <row r="84" spans="4:13" s="47" customFormat="1" x14ac:dyDescent="0.25"/>
    <row r="85" spans="4:13" s="47" customFormat="1" x14ac:dyDescent="0.25"/>
    <row r="86" spans="4:13" s="47" customFormat="1" x14ac:dyDescent="0.25"/>
    <row r="87" spans="4:13" s="47" customFormat="1" x14ac:dyDescent="0.25"/>
    <row r="88" spans="4:13" s="47" customFormat="1" x14ac:dyDescent="0.25"/>
    <row r="89" spans="4:13" s="47" customFormat="1" x14ac:dyDescent="0.25"/>
    <row r="90" spans="4:13" s="47" customFormat="1" x14ac:dyDescent="0.25"/>
    <row r="91" spans="4:13" s="47" customFormat="1" x14ac:dyDescent="0.25"/>
    <row r="92" spans="4:13" s="47" customFormat="1" x14ac:dyDescent="0.25"/>
    <row r="93" spans="4:13" s="47" customFormat="1" x14ac:dyDescent="0.25"/>
    <row r="94" spans="4:13" s="47" customFormat="1" x14ac:dyDescent="0.25"/>
    <row r="95" spans="4:13" x14ac:dyDescent="0.25">
      <c r="D95" s="285" t="s">
        <v>309</v>
      </c>
      <c r="M95" s="285" t="s">
        <v>365</v>
      </c>
    </row>
    <row r="96" spans="4:13" x14ac:dyDescent="0.25">
      <c r="D96" s="51" t="s">
        <v>1339</v>
      </c>
      <c r="M96" s="51" t="s">
        <v>2697</v>
      </c>
    </row>
    <row r="97" spans="4:13" x14ac:dyDescent="0.25">
      <c r="D97" s="51" t="s">
        <v>1340</v>
      </c>
      <c r="M97" s="51" t="s">
        <v>2698</v>
      </c>
    </row>
    <row r="99" spans="4:13" x14ac:dyDescent="0.25">
      <c r="D99" s="285" t="s">
        <v>2693</v>
      </c>
    </row>
    <row r="111" spans="4:13" s="47" customFormat="1" x14ac:dyDescent="0.25"/>
    <row r="112" spans="4:13" s="47" customFormat="1" x14ac:dyDescent="0.25"/>
    <row r="113" spans="4:25" s="47" customFormat="1" x14ac:dyDescent="0.25"/>
    <row r="114" spans="4:25" s="47" customFormat="1" x14ac:dyDescent="0.25"/>
    <row r="115" spans="4:25" s="47" customFormat="1" x14ac:dyDescent="0.25"/>
    <row r="116" spans="4:25" s="47" customFormat="1" x14ac:dyDescent="0.25"/>
    <row r="117" spans="4:25" s="47" customFormat="1" x14ac:dyDescent="0.25">
      <c r="D117" s="56" t="s">
        <v>34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</row>
    <row r="118" spans="4:25" s="47" customFormat="1" x14ac:dyDescent="0.25">
      <c r="D118" s="56" t="s">
        <v>1237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</row>
    <row r="119" spans="4:25" s="47" customFormat="1" x14ac:dyDescent="0.25">
      <c r="D119" s="56" t="s">
        <v>536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</row>
    <row r="120" spans="4:25" s="47" customFormat="1" x14ac:dyDescent="0.25">
      <c r="D120" s="56" t="s">
        <v>2699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Y120" s="68" t="s">
        <v>2701</v>
      </c>
    </row>
    <row r="121" spans="4:25" s="47" customFormat="1" x14ac:dyDescent="0.25">
      <c r="D121" s="56" t="s">
        <v>2700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</row>
    <row r="122" spans="4:25" s="47" customFormat="1" x14ac:dyDescent="0.25">
      <c r="D122" s="56" t="s">
        <v>259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</row>
    <row r="123" spans="4:25" s="47" customFormat="1" x14ac:dyDescent="0.25"/>
    <row r="124" spans="4:25" s="47" customFormat="1" x14ac:dyDescent="0.25">
      <c r="D124" s="285" t="s">
        <v>2693</v>
      </c>
    </row>
    <row r="125" spans="4:25" s="47" customFormat="1" x14ac:dyDescent="0.25"/>
    <row r="126" spans="4:25" s="47" customFormat="1" x14ac:dyDescent="0.25">
      <c r="E126" s="285"/>
    </row>
    <row r="127" spans="4:25" s="47" customFormat="1" x14ac:dyDescent="0.25"/>
    <row r="128" spans="4:25" s="47" customFormat="1" x14ac:dyDescent="0.25"/>
    <row r="129" s="47" customFormat="1" x14ac:dyDescent="0.25"/>
    <row r="130" s="47" customFormat="1" x14ac:dyDescent="0.25"/>
    <row r="131" s="47" customFormat="1" x14ac:dyDescent="0.25"/>
    <row r="132" s="47" customFormat="1" x14ac:dyDescent="0.25"/>
    <row r="133" s="47" customFormat="1" x14ac:dyDescent="0.25"/>
    <row r="134" s="47" customFormat="1" x14ac:dyDescent="0.25"/>
    <row r="135" s="47" customFormat="1" x14ac:dyDescent="0.25"/>
    <row r="136" s="47" customFormat="1" x14ac:dyDescent="0.25"/>
    <row r="137" s="47" customFormat="1" x14ac:dyDescent="0.25"/>
    <row r="138" s="47" customFormat="1" x14ac:dyDescent="0.25"/>
    <row r="139" s="47" customFormat="1" x14ac:dyDescent="0.25"/>
    <row r="140" s="47" customFormat="1" x14ac:dyDescent="0.25"/>
    <row r="141" s="47" customFormat="1" x14ac:dyDescent="0.25"/>
    <row r="142" s="47" customFormat="1" x14ac:dyDescent="0.25"/>
    <row r="143" s="47" customFormat="1" x14ac:dyDescent="0.25"/>
    <row r="144" s="47" customFormat="1" x14ac:dyDescent="0.25"/>
    <row r="145" s="47" customFormat="1" x14ac:dyDescent="0.25"/>
    <row r="146" s="47" customFormat="1" x14ac:dyDescent="0.25"/>
    <row r="147" s="47" customFormat="1" x14ac:dyDescent="0.25"/>
    <row r="148" s="47" customFormat="1" x14ac:dyDescent="0.25"/>
    <row r="149" s="47" customFormat="1" x14ac:dyDescent="0.25"/>
    <row r="150" s="47" customFormat="1" x14ac:dyDescent="0.25"/>
    <row r="151" s="47" customFormat="1" x14ac:dyDescent="0.25"/>
    <row r="152" s="47" customFormat="1" x14ac:dyDescent="0.25"/>
    <row r="153" s="47" customFormat="1" x14ac:dyDescent="0.25"/>
    <row r="154" s="47" customFormat="1" x14ac:dyDescent="0.25"/>
    <row r="155" s="47" customFormat="1" x14ac:dyDescent="0.25"/>
    <row r="156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pans="2:4" s="47" customFormat="1" x14ac:dyDescent="0.25"/>
    <row r="162" spans="2:4" s="47" customFormat="1" x14ac:dyDescent="0.25"/>
    <row r="163" spans="2:4" s="47" customFormat="1" x14ac:dyDescent="0.25"/>
    <row r="164" spans="2:4" s="47" customFormat="1" x14ac:dyDescent="0.25"/>
    <row r="165" spans="2:4" s="47" customFormat="1" x14ac:dyDescent="0.25"/>
    <row r="166" spans="2:4" s="47" customFormat="1" x14ac:dyDescent="0.25"/>
    <row r="167" spans="2:4" x14ac:dyDescent="0.25">
      <c r="B167" s="50">
        <v>0</v>
      </c>
      <c r="D167" s="51" t="s">
        <v>609</v>
      </c>
    </row>
    <row r="168" spans="2:4" x14ac:dyDescent="0.25">
      <c r="D168" s="59" t="s">
        <v>302</v>
      </c>
    </row>
    <row r="169" spans="2:4" x14ac:dyDescent="0.25">
      <c r="D169" s="55" t="s">
        <v>35</v>
      </c>
    </row>
    <row r="975" spans="2:4" x14ac:dyDescent="0.25">
      <c r="B975" s="50">
        <v>0</v>
      </c>
      <c r="D975" s="51" t="s">
        <v>2710</v>
      </c>
    </row>
    <row r="976" spans="2:4" x14ac:dyDescent="0.25">
      <c r="D976" s="59" t="s">
        <v>302</v>
      </c>
    </row>
    <row r="977" spans="4:4" x14ac:dyDescent="0.25">
      <c r="D977" s="55" t="s">
        <v>35</v>
      </c>
    </row>
    <row r="1142" spans="2:4" x14ac:dyDescent="0.25">
      <c r="B1142" s="50">
        <v>0</v>
      </c>
      <c r="D1142" s="51" t="s">
        <v>2718</v>
      </c>
    </row>
    <row r="1143" spans="2:4" x14ac:dyDescent="0.25">
      <c r="D1143" s="59" t="s">
        <v>306</v>
      </c>
    </row>
    <row r="1145" spans="2:4" x14ac:dyDescent="0.25">
      <c r="D1145" s="285" t="s">
        <v>36</v>
      </c>
    </row>
    <row r="1146" spans="2:4" x14ac:dyDescent="0.25">
      <c r="D1146" s="54" t="s">
        <v>2738</v>
      </c>
    </row>
    <row r="1148" spans="2:4" x14ac:dyDescent="0.25">
      <c r="D1148" s="285" t="s">
        <v>2714</v>
      </c>
    </row>
    <row r="1174" spans="4:4" x14ac:dyDescent="0.25">
      <c r="D1174" s="285" t="s">
        <v>2716</v>
      </c>
    </row>
    <row r="1221" spans="4:55" x14ac:dyDescent="0.25">
      <c r="D1221" s="56" t="s">
        <v>33</v>
      </c>
      <c r="E1221" s="52"/>
      <c r="F1221" s="52"/>
      <c r="G1221" s="52"/>
      <c r="H1221" s="52"/>
      <c r="I1221" s="52"/>
      <c r="J1221" s="52"/>
      <c r="K1221" s="52"/>
      <c r="L1221" s="52"/>
      <c r="M1221" s="52"/>
      <c r="N1221" s="52"/>
      <c r="O1221" s="52"/>
      <c r="P1221" s="52"/>
      <c r="Q1221" s="52"/>
      <c r="R1221" s="52"/>
      <c r="S1221" s="52"/>
      <c r="T1221" s="52"/>
      <c r="U1221" s="52"/>
      <c r="V1221" s="52"/>
      <c r="W1221" s="52"/>
      <c r="X1221" s="52"/>
      <c r="AA1221" s="56" t="s">
        <v>2741</v>
      </c>
      <c r="AB1221" s="52"/>
      <c r="AC1221" s="52"/>
      <c r="AD1221" s="52"/>
      <c r="AE1221" s="52"/>
      <c r="AF1221" s="52"/>
      <c r="AG1221" s="52"/>
      <c r="AH1221" s="52"/>
      <c r="AI1221" s="52"/>
      <c r="AJ1221" s="52"/>
      <c r="AK1221" s="52"/>
      <c r="AL1221" s="52"/>
      <c r="AM1221" s="52"/>
      <c r="AN1221" s="52"/>
      <c r="AO1221" s="52"/>
      <c r="AP1221" s="52"/>
      <c r="AQ1221" s="52"/>
      <c r="AR1221" s="52"/>
      <c r="AS1221" s="52"/>
      <c r="AT1221" s="52"/>
      <c r="AU1221" s="52"/>
      <c r="AV1221" s="52"/>
      <c r="AW1221" s="52"/>
      <c r="AX1221" s="52"/>
      <c r="AY1221" s="52"/>
      <c r="AZ1221" s="52"/>
      <c r="BA1221" s="52"/>
      <c r="BB1221" s="52"/>
      <c r="BC1221" s="52"/>
    </row>
    <row r="1222" spans="4:55" x14ac:dyDescent="0.25">
      <c r="D1222" s="56" t="s">
        <v>2750</v>
      </c>
      <c r="E1222" s="52"/>
      <c r="F1222" s="52"/>
      <c r="G1222" s="52"/>
      <c r="H1222" s="52"/>
      <c r="I1222" s="52"/>
      <c r="J1222" s="52"/>
      <c r="K1222" s="52"/>
      <c r="L1222" s="52"/>
      <c r="M1222" s="52"/>
      <c r="N1222" s="52"/>
      <c r="O1222" s="52"/>
      <c r="P1222" s="52"/>
      <c r="Q1222" s="52"/>
      <c r="R1222" s="52"/>
      <c r="S1222" s="52"/>
      <c r="T1222" s="52"/>
      <c r="U1222" s="52"/>
      <c r="V1222" s="52"/>
      <c r="W1222" s="52"/>
      <c r="X1222" s="52"/>
      <c r="AA1222" s="56" t="s">
        <v>37</v>
      </c>
      <c r="AB1222" s="52"/>
      <c r="AC1222" s="52"/>
      <c r="AD1222" s="52"/>
      <c r="AE1222" s="52"/>
      <c r="AF1222" s="52"/>
      <c r="AG1222" s="52"/>
      <c r="AH1222" s="52"/>
      <c r="AI1222" s="52"/>
      <c r="AJ1222" s="52"/>
      <c r="AK1222" s="52"/>
      <c r="AL1222" s="52"/>
      <c r="AM1222" s="52"/>
      <c r="AN1222" s="52"/>
      <c r="AO1222" s="52"/>
      <c r="AP1222" s="52"/>
      <c r="AQ1222" s="52"/>
      <c r="AR1222" s="52"/>
      <c r="AS1222" s="52"/>
      <c r="AT1222" s="52"/>
      <c r="AU1222" s="52"/>
      <c r="AV1222" s="52"/>
      <c r="AW1222" s="52"/>
      <c r="AX1222" s="52"/>
      <c r="AY1222" s="52"/>
      <c r="AZ1222" s="52"/>
      <c r="BA1222" s="52"/>
      <c r="BB1222" s="52"/>
      <c r="BC1222" s="52"/>
    </row>
    <row r="1223" spans="4:55" x14ac:dyDescent="0.25">
      <c r="D1223" s="56" t="s">
        <v>2751</v>
      </c>
      <c r="E1223" s="52"/>
      <c r="F1223" s="52"/>
      <c r="G1223" s="52"/>
      <c r="H1223" s="52"/>
      <c r="I1223" s="52"/>
      <c r="J1223" s="52"/>
      <c r="K1223" s="52"/>
      <c r="L1223" s="52"/>
      <c r="M1223" s="52"/>
      <c r="N1223" s="52"/>
      <c r="O1223" s="52"/>
      <c r="P1223" s="52"/>
      <c r="Q1223" s="52"/>
      <c r="R1223" s="52"/>
      <c r="S1223" s="52"/>
      <c r="T1223" s="52"/>
      <c r="U1223" s="52"/>
      <c r="V1223" s="52"/>
      <c r="W1223" s="52"/>
      <c r="X1223" s="52"/>
      <c r="AA1223" s="56" t="s">
        <v>364</v>
      </c>
      <c r="AB1223" s="52"/>
      <c r="AC1223" s="52"/>
      <c r="AD1223" s="52"/>
      <c r="AE1223" s="52"/>
      <c r="AF1223" s="52"/>
      <c r="AG1223" s="52"/>
      <c r="AH1223" s="52"/>
      <c r="AI1223" s="52"/>
      <c r="AJ1223" s="52"/>
      <c r="AK1223" s="52"/>
      <c r="AL1223" s="52"/>
      <c r="AM1223" s="52"/>
      <c r="AN1223" s="52"/>
      <c r="AO1223" s="52"/>
      <c r="AP1223" s="52"/>
      <c r="AQ1223" s="52"/>
      <c r="AR1223" s="52"/>
      <c r="AS1223" s="52"/>
      <c r="AT1223" s="52"/>
      <c r="AU1223" s="52"/>
      <c r="AV1223" s="52"/>
      <c r="AW1223" s="52"/>
      <c r="AX1223" s="52"/>
      <c r="AY1223" s="52"/>
      <c r="AZ1223" s="52"/>
      <c r="BA1223" s="52"/>
      <c r="BB1223" s="52"/>
      <c r="BC1223" s="52"/>
    </row>
    <row r="1224" spans="4:55" x14ac:dyDescent="0.25">
      <c r="D1224" s="56" t="s">
        <v>2752</v>
      </c>
      <c r="E1224" s="52"/>
      <c r="F1224" s="52"/>
      <c r="G1224" s="52"/>
      <c r="H1224" s="52"/>
      <c r="I1224" s="52"/>
      <c r="J1224" s="52"/>
      <c r="K1224" s="52"/>
      <c r="L1224" s="52"/>
      <c r="M1224" s="52"/>
      <c r="N1224" s="52"/>
      <c r="O1224" s="52"/>
      <c r="P1224" s="52"/>
      <c r="Q1224" s="52"/>
      <c r="R1224" s="52"/>
      <c r="S1224" s="52"/>
      <c r="T1224" s="52"/>
      <c r="U1224" s="52"/>
      <c r="V1224" s="52"/>
      <c r="W1224" s="52"/>
      <c r="X1224" s="52"/>
      <c r="AA1224" s="56" t="s">
        <v>2739</v>
      </c>
      <c r="AB1224" s="52"/>
      <c r="AC1224" s="52"/>
      <c r="AD1224" s="52"/>
      <c r="AE1224" s="52"/>
      <c r="AF1224" s="52"/>
      <c r="AG1224" s="52"/>
      <c r="AH1224" s="52"/>
      <c r="AI1224" s="52"/>
      <c r="AJ1224" s="52"/>
      <c r="AK1224" s="52"/>
      <c r="AL1224" s="52"/>
      <c r="AM1224" s="52"/>
      <c r="AN1224" s="52"/>
      <c r="AO1224" s="52"/>
      <c r="AP1224" s="52"/>
      <c r="AQ1224" s="52"/>
      <c r="AR1224" s="52"/>
      <c r="AS1224" s="52"/>
      <c r="AT1224" s="52"/>
      <c r="AU1224" s="52"/>
      <c r="AV1224" s="52"/>
      <c r="AW1224" s="52"/>
      <c r="AX1224" s="52"/>
      <c r="AY1224" s="52"/>
      <c r="AZ1224" s="52"/>
      <c r="BA1224" s="52"/>
      <c r="BB1224" s="52"/>
      <c r="BC1224" s="52"/>
    </row>
    <row r="1225" spans="4:55" x14ac:dyDescent="0.25">
      <c r="D1225" s="56" t="s">
        <v>2753</v>
      </c>
      <c r="E1225" s="52"/>
      <c r="F1225" s="52"/>
      <c r="G1225" s="52"/>
      <c r="H1225" s="52"/>
      <c r="I1225" s="52"/>
      <c r="J1225" s="52"/>
      <c r="K1225" s="52"/>
      <c r="L1225" s="52"/>
      <c r="M1225" s="52"/>
      <c r="N1225" s="52"/>
      <c r="O1225" s="52"/>
      <c r="P1225" s="52"/>
      <c r="Q1225" s="52"/>
      <c r="R1225" s="52"/>
      <c r="S1225" s="52"/>
      <c r="T1225" s="52"/>
      <c r="U1225" s="52"/>
      <c r="V1225" s="52"/>
      <c r="W1225" s="52"/>
      <c r="X1225" s="52"/>
      <c r="AA1225" s="56" t="s">
        <v>2743</v>
      </c>
      <c r="AB1225" s="52"/>
      <c r="AC1225" s="52"/>
      <c r="AD1225" s="52"/>
      <c r="AE1225" s="52"/>
      <c r="AF1225" s="52"/>
      <c r="AG1225" s="52"/>
      <c r="AH1225" s="52"/>
      <c r="AI1225" s="52"/>
      <c r="AJ1225" s="52"/>
      <c r="AK1225" s="52"/>
      <c r="AL1225" s="52"/>
      <c r="AM1225" s="52"/>
      <c r="AN1225" s="52"/>
      <c r="AO1225" s="52"/>
      <c r="AP1225" s="52"/>
      <c r="AQ1225" s="52"/>
      <c r="AR1225" s="52"/>
      <c r="AS1225" s="52"/>
      <c r="AT1225" s="52"/>
      <c r="AU1225" s="52"/>
      <c r="AV1225" s="52"/>
      <c r="AW1225" s="52"/>
      <c r="AX1225" s="52"/>
      <c r="AY1225" s="52"/>
      <c r="AZ1225" s="52"/>
      <c r="BA1225" s="52"/>
      <c r="BB1225" s="52"/>
      <c r="BC1225" s="52"/>
    </row>
    <row r="1226" spans="4:55" x14ac:dyDescent="0.25">
      <c r="D1226" s="56" t="s">
        <v>2754</v>
      </c>
      <c r="E1226" s="52"/>
      <c r="F1226" s="52"/>
      <c r="G1226" s="52"/>
      <c r="H1226" s="52"/>
      <c r="I1226" s="52"/>
      <c r="J1226" s="52"/>
      <c r="K1226" s="52"/>
      <c r="L1226" s="52"/>
      <c r="M1226" s="52"/>
      <c r="N1226" s="52"/>
      <c r="O1226" s="52"/>
      <c r="P1226" s="52"/>
      <c r="Q1226" s="52"/>
      <c r="R1226" s="52"/>
      <c r="S1226" s="52"/>
      <c r="T1226" s="52"/>
      <c r="U1226" s="52"/>
      <c r="V1226" s="52"/>
      <c r="W1226" s="52"/>
      <c r="X1226" s="52"/>
      <c r="AA1226" s="56" t="s">
        <v>2744</v>
      </c>
      <c r="AB1226" s="52"/>
      <c r="AC1226" s="52"/>
      <c r="AD1226" s="52"/>
      <c r="AE1226" s="52"/>
      <c r="AF1226" s="52"/>
      <c r="AG1226" s="52"/>
      <c r="AH1226" s="52"/>
      <c r="AI1226" s="52"/>
      <c r="AJ1226" s="52"/>
      <c r="AK1226" s="52"/>
      <c r="AL1226" s="52"/>
      <c r="AM1226" s="52"/>
      <c r="AN1226" s="52"/>
      <c r="AO1226" s="52"/>
      <c r="AP1226" s="52"/>
      <c r="AQ1226" s="52"/>
      <c r="AR1226" s="52"/>
      <c r="AS1226" s="52"/>
      <c r="AT1226" s="52"/>
      <c r="AU1226" s="52"/>
      <c r="AV1226" s="52"/>
      <c r="AW1226" s="52"/>
      <c r="AX1226" s="52"/>
      <c r="AY1226" s="52"/>
      <c r="AZ1226" s="52"/>
      <c r="BA1226" s="52"/>
      <c r="BB1226" s="52"/>
      <c r="BC1226" s="52"/>
    </row>
    <row r="1227" spans="4:55" x14ac:dyDescent="0.25">
      <c r="D1227" s="56" t="s">
        <v>2755</v>
      </c>
      <c r="E1227" s="52"/>
      <c r="F1227" s="52"/>
      <c r="G1227" s="52"/>
      <c r="H1227" s="52"/>
      <c r="I1227" s="52"/>
      <c r="J1227" s="52"/>
      <c r="K1227" s="52"/>
      <c r="L1227" s="52"/>
      <c r="M1227" s="52"/>
      <c r="N1227" s="52"/>
      <c r="O1227" s="52"/>
      <c r="P1227" s="52"/>
      <c r="Q1227" s="52"/>
      <c r="R1227" s="52"/>
      <c r="S1227" s="52"/>
      <c r="T1227" s="52"/>
      <c r="U1227" s="52"/>
      <c r="V1227" s="52"/>
      <c r="W1227" s="52"/>
      <c r="X1227" s="52"/>
      <c r="AA1227" s="56" t="s">
        <v>2745</v>
      </c>
      <c r="AB1227" s="52"/>
      <c r="AC1227" s="52"/>
      <c r="AD1227" s="52"/>
      <c r="AE1227" s="52"/>
      <c r="AF1227" s="52"/>
      <c r="AG1227" s="52"/>
      <c r="AH1227" s="52"/>
      <c r="AI1227" s="52"/>
      <c r="AJ1227" s="52"/>
      <c r="AK1227" s="52"/>
      <c r="AL1227" s="52"/>
      <c r="AM1227" s="52"/>
      <c r="AN1227" s="52"/>
      <c r="AO1227" s="52"/>
      <c r="AP1227" s="52"/>
      <c r="AQ1227" s="52"/>
      <c r="AR1227" s="52"/>
      <c r="AS1227" s="52"/>
      <c r="AT1227" s="52"/>
      <c r="AU1227" s="52"/>
      <c r="AV1227" s="52"/>
      <c r="AW1227" s="52"/>
      <c r="AX1227" s="52"/>
      <c r="AY1227" s="52"/>
      <c r="AZ1227" s="52"/>
      <c r="BA1227" s="52"/>
      <c r="BB1227" s="52"/>
      <c r="BC1227" s="52"/>
    </row>
    <row r="1228" spans="4:55" x14ac:dyDescent="0.25">
      <c r="D1228" s="56" t="s">
        <v>2756</v>
      </c>
      <c r="E1228" s="52"/>
      <c r="F1228" s="52"/>
      <c r="G1228" s="52"/>
      <c r="H1228" s="52"/>
      <c r="I1228" s="52"/>
      <c r="J1228" s="52"/>
      <c r="K1228" s="52"/>
      <c r="L1228" s="52"/>
      <c r="M1228" s="52"/>
      <c r="N1228" s="52"/>
      <c r="O1228" s="52"/>
      <c r="P1228" s="52"/>
      <c r="Q1228" s="52"/>
      <c r="R1228" s="52"/>
      <c r="S1228" s="52"/>
      <c r="T1228" s="52"/>
      <c r="U1228" s="52"/>
      <c r="V1228" s="52"/>
      <c r="W1228" s="52"/>
      <c r="X1228" s="52"/>
      <c r="AA1228" s="56" t="s">
        <v>2746</v>
      </c>
      <c r="AB1228" s="52"/>
      <c r="AC1228" s="52"/>
      <c r="AD1228" s="52"/>
      <c r="AE1228" s="52"/>
      <c r="AF1228" s="52"/>
      <c r="AG1228" s="52"/>
      <c r="AH1228" s="52"/>
      <c r="AI1228" s="52"/>
      <c r="AJ1228" s="52"/>
      <c r="AK1228" s="52"/>
      <c r="AL1228" s="52"/>
      <c r="AM1228" s="52"/>
      <c r="AN1228" s="52"/>
      <c r="AO1228" s="52"/>
      <c r="AP1228" s="52"/>
      <c r="AQ1228" s="52"/>
      <c r="AR1228" s="52"/>
      <c r="AS1228" s="52"/>
      <c r="AT1228" s="52"/>
      <c r="AU1228" s="52"/>
      <c r="AV1228" s="52"/>
      <c r="AW1228" s="52"/>
      <c r="AX1228" s="52"/>
      <c r="AY1228" s="52"/>
      <c r="AZ1228" s="52"/>
      <c r="BA1228" s="52"/>
      <c r="BB1228" s="52"/>
      <c r="BC1228" s="52"/>
    </row>
    <row r="1229" spans="4:55" x14ac:dyDescent="0.25">
      <c r="D1229" s="56" t="s">
        <v>2771</v>
      </c>
      <c r="E1229" s="52"/>
      <c r="F1229" s="52"/>
      <c r="G1229" s="52"/>
      <c r="H1229" s="52"/>
      <c r="I1229" s="52"/>
      <c r="J1229" s="52"/>
      <c r="K1229" s="52"/>
      <c r="L1229" s="52"/>
      <c r="M1229" s="52"/>
      <c r="N1229" s="52"/>
      <c r="O1229" s="52"/>
      <c r="P1229" s="52"/>
      <c r="Q1229" s="52"/>
      <c r="R1229" s="52"/>
      <c r="S1229" s="52"/>
      <c r="T1229" s="52"/>
      <c r="U1229" s="52"/>
      <c r="V1229" s="52"/>
      <c r="W1229" s="52"/>
      <c r="X1229" s="52"/>
      <c r="AA1229" s="56" t="s">
        <v>2746</v>
      </c>
      <c r="AB1229" s="52"/>
      <c r="AC1229" s="52"/>
      <c r="AD1229" s="52"/>
      <c r="AE1229" s="52"/>
      <c r="AF1229" s="52"/>
      <c r="AG1229" s="52"/>
      <c r="AH1229" s="52"/>
      <c r="AI1229" s="52"/>
      <c r="AJ1229" s="52"/>
      <c r="AK1229" s="52"/>
      <c r="AL1229" s="52"/>
      <c r="AM1229" s="52"/>
      <c r="AN1229" s="52"/>
      <c r="AO1229" s="52"/>
      <c r="AP1229" s="52"/>
      <c r="AQ1229" s="52"/>
      <c r="AR1229" s="52"/>
      <c r="AS1229" s="52"/>
      <c r="AT1229" s="52"/>
      <c r="AU1229" s="52"/>
      <c r="AV1229" s="52"/>
      <c r="AW1229" s="52"/>
      <c r="AX1229" s="52"/>
      <c r="AY1229" s="52"/>
      <c r="AZ1229" s="52"/>
      <c r="BA1229" s="52"/>
      <c r="BB1229" s="52"/>
      <c r="BC1229" s="52"/>
    </row>
    <row r="1230" spans="4:55" x14ac:dyDescent="0.25">
      <c r="D1230" s="56" t="s">
        <v>2757</v>
      </c>
      <c r="E1230" s="52"/>
      <c r="F1230" s="52"/>
      <c r="G1230" s="52"/>
      <c r="H1230" s="52"/>
      <c r="I1230" s="52"/>
      <c r="J1230" s="52"/>
      <c r="K1230" s="52"/>
      <c r="L1230" s="52"/>
      <c r="M1230" s="52"/>
      <c r="N1230" s="52"/>
      <c r="O1230" s="52"/>
      <c r="P1230" s="52"/>
      <c r="Q1230" s="52"/>
      <c r="R1230" s="52"/>
      <c r="S1230" s="52"/>
      <c r="T1230" s="52"/>
      <c r="U1230" s="52"/>
      <c r="V1230" s="52"/>
      <c r="W1230" s="52"/>
      <c r="X1230" s="52"/>
      <c r="AA1230" s="56" t="s">
        <v>2747</v>
      </c>
      <c r="AB1230" s="52"/>
      <c r="AC1230" s="52"/>
      <c r="AD1230" s="52"/>
      <c r="AE1230" s="52"/>
      <c r="AF1230" s="52"/>
      <c r="AG1230" s="52"/>
      <c r="AH1230" s="52"/>
      <c r="AI1230" s="52"/>
      <c r="AJ1230" s="52"/>
      <c r="AK1230" s="52"/>
      <c r="AL1230" s="52"/>
      <c r="AM1230" s="52"/>
      <c r="AN1230" s="52"/>
      <c r="AO1230" s="52"/>
      <c r="AP1230" s="52"/>
      <c r="AQ1230" s="52"/>
      <c r="AR1230" s="52"/>
      <c r="AS1230" s="52"/>
      <c r="AT1230" s="52"/>
      <c r="AU1230" s="52"/>
      <c r="AV1230" s="52"/>
      <c r="AW1230" s="52"/>
      <c r="AX1230" s="52"/>
      <c r="AY1230" s="52"/>
      <c r="AZ1230" s="52"/>
      <c r="BA1230" s="52"/>
      <c r="BB1230" s="52"/>
      <c r="BC1230" s="52"/>
    </row>
    <row r="1231" spans="4:55" x14ac:dyDescent="0.25">
      <c r="D1231" s="56" t="s">
        <v>2758</v>
      </c>
      <c r="E1231" s="52"/>
      <c r="F1231" s="52"/>
      <c r="G1231" s="52"/>
      <c r="H1231" s="52"/>
      <c r="I1231" s="52"/>
      <c r="J1231" s="52"/>
      <c r="K1231" s="52"/>
      <c r="L1231" s="52"/>
      <c r="M1231" s="52"/>
      <c r="N1231" s="52"/>
      <c r="O1231" s="52"/>
      <c r="P1231" s="52"/>
      <c r="Q1231" s="52"/>
      <c r="R1231" s="52"/>
      <c r="S1231" s="52"/>
      <c r="T1231" s="52"/>
      <c r="U1231" s="52"/>
      <c r="V1231" s="52"/>
      <c r="W1231" s="52"/>
      <c r="X1231" s="52"/>
      <c r="AA1231" s="56" t="s">
        <v>2748</v>
      </c>
      <c r="AB1231" s="52"/>
      <c r="AC1231" s="52"/>
      <c r="AD1231" s="52"/>
      <c r="AE1231" s="52"/>
      <c r="AF1231" s="52"/>
      <c r="AG1231" s="52"/>
      <c r="AH1231" s="52"/>
      <c r="AI1231" s="52"/>
      <c r="AJ1231" s="52"/>
      <c r="AK1231" s="52"/>
      <c r="AL1231" s="52"/>
      <c r="AM1231" s="52"/>
      <c r="AN1231" s="52"/>
      <c r="AO1231" s="52"/>
      <c r="AP1231" s="52"/>
      <c r="AQ1231" s="52"/>
      <c r="AR1231" s="52"/>
      <c r="AS1231" s="52"/>
      <c r="AT1231" s="52"/>
      <c r="AU1231" s="52"/>
      <c r="AV1231" s="52"/>
      <c r="AW1231" s="52"/>
      <c r="AX1231" s="52"/>
      <c r="AY1231" s="52"/>
      <c r="AZ1231" s="52"/>
      <c r="BA1231" s="52"/>
      <c r="BB1231" s="52"/>
      <c r="BC1231" s="52"/>
    </row>
    <row r="1232" spans="4:55" x14ac:dyDescent="0.25">
      <c r="D1232" s="56" t="s">
        <v>2767</v>
      </c>
      <c r="E1232" s="52"/>
      <c r="F1232" s="52"/>
      <c r="G1232" s="52"/>
      <c r="H1232" s="52"/>
      <c r="I1232" s="52"/>
      <c r="J1232" s="52"/>
      <c r="K1232" s="52"/>
      <c r="L1232" s="52"/>
      <c r="M1232" s="52"/>
      <c r="N1232" s="52"/>
      <c r="O1232" s="52"/>
      <c r="P1232" s="52"/>
      <c r="Q1232" s="52"/>
      <c r="R1232" s="52"/>
      <c r="S1232" s="52"/>
      <c r="T1232" s="52"/>
      <c r="U1232" s="52"/>
      <c r="V1232" s="52"/>
      <c r="W1232" s="52"/>
      <c r="X1232" s="52"/>
      <c r="AA1232" s="56" t="s">
        <v>2749</v>
      </c>
      <c r="AB1232" s="52"/>
      <c r="AC1232" s="52"/>
      <c r="AD1232" s="52"/>
      <c r="AE1232" s="52"/>
      <c r="AF1232" s="52"/>
      <c r="AG1232" s="52"/>
      <c r="AH1232" s="52"/>
      <c r="AI1232" s="52"/>
      <c r="AJ1232" s="52"/>
      <c r="AK1232" s="52"/>
      <c r="AL1232" s="52"/>
      <c r="AM1232" s="52"/>
      <c r="AN1232" s="52"/>
      <c r="AO1232" s="52"/>
      <c r="AP1232" s="52"/>
      <c r="AQ1232" s="52"/>
      <c r="AR1232" s="52"/>
      <c r="AS1232" s="52"/>
      <c r="AT1232" s="52"/>
      <c r="AU1232" s="52"/>
      <c r="AV1232" s="52"/>
      <c r="AW1232" s="52"/>
      <c r="AX1232" s="52"/>
      <c r="AY1232" s="52"/>
      <c r="AZ1232" s="52"/>
      <c r="BA1232" s="52"/>
      <c r="BB1232" s="52"/>
      <c r="BC1232" s="52"/>
    </row>
    <row r="1233" spans="4:55" x14ac:dyDescent="0.25">
      <c r="D1233" s="56" t="s">
        <v>2759</v>
      </c>
      <c r="E1233" s="52"/>
      <c r="F1233" s="52"/>
      <c r="G1233" s="52"/>
      <c r="H1233" s="52"/>
      <c r="I1233" s="52"/>
      <c r="J1233" s="52"/>
      <c r="K1233" s="52"/>
      <c r="L1233" s="52"/>
      <c r="M1233" s="52"/>
      <c r="N1233" s="52"/>
      <c r="O1233" s="52"/>
      <c r="P1233" s="52"/>
      <c r="Q1233" s="52"/>
      <c r="R1233" s="52"/>
      <c r="S1233" s="52"/>
      <c r="T1233" s="52"/>
      <c r="U1233" s="52"/>
      <c r="V1233" s="52"/>
      <c r="W1233" s="52"/>
      <c r="X1233" s="52"/>
      <c r="AA1233" s="56" t="s">
        <v>2740</v>
      </c>
      <c r="AB1233" s="52"/>
      <c r="AC1233" s="52"/>
      <c r="AD1233" s="52"/>
      <c r="AE1233" s="52"/>
      <c r="AF1233" s="52"/>
      <c r="AG1233" s="52"/>
      <c r="AH1233" s="52"/>
      <c r="AI1233" s="52"/>
      <c r="AJ1233" s="52"/>
      <c r="AK1233" s="52"/>
      <c r="AL1233" s="52"/>
      <c r="AM1233" s="52"/>
      <c r="AN1233" s="52"/>
      <c r="AO1233" s="52"/>
      <c r="AP1233" s="52"/>
      <c r="AQ1233" s="52"/>
      <c r="AR1233" s="52"/>
      <c r="AS1233" s="52"/>
      <c r="AT1233" s="52"/>
      <c r="AU1233" s="52"/>
      <c r="AV1233" s="52"/>
      <c r="AW1233" s="52"/>
      <c r="AX1233" s="52"/>
      <c r="AY1233" s="52"/>
      <c r="AZ1233" s="52"/>
      <c r="BA1233" s="52"/>
      <c r="BB1233" s="52"/>
      <c r="BC1233" s="52"/>
    </row>
    <row r="1234" spans="4:55" x14ac:dyDescent="0.25">
      <c r="D1234" s="56" t="s">
        <v>2760</v>
      </c>
      <c r="E1234" s="52"/>
      <c r="F1234" s="52"/>
      <c r="G1234" s="52"/>
      <c r="H1234" s="52"/>
      <c r="I1234" s="52"/>
      <c r="J1234" s="52"/>
      <c r="K1234" s="52"/>
      <c r="L1234" s="52"/>
      <c r="M1234" s="52"/>
      <c r="N1234" s="52"/>
      <c r="O1234" s="52"/>
      <c r="P1234" s="52"/>
      <c r="Q1234" s="52"/>
      <c r="R1234" s="52"/>
      <c r="S1234" s="52"/>
      <c r="T1234" s="52"/>
      <c r="U1234" s="52"/>
      <c r="V1234" s="52"/>
      <c r="W1234" s="52"/>
      <c r="X1234" s="52"/>
      <c r="AA1234" s="56" t="s">
        <v>2742</v>
      </c>
      <c r="AB1234" s="52"/>
      <c r="AC1234" s="52"/>
      <c r="AD1234" s="52"/>
      <c r="AE1234" s="52"/>
      <c r="AF1234" s="52"/>
      <c r="AG1234" s="52"/>
      <c r="AH1234" s="52"/>
      <c r="AI1234" s="52"/>
      <c r="AJ1234" s="52"/>
      <c r="AK1234" s="52"/>
      <c r="AL1234" s="52"/>
      <c r="AM1234" s="52"/>
      <c r="AN1234" s="52"/>
      <c r="AO1234" s="52"/>
      <c r="AP1234" s="52"/>
      <c r="AQ1234" s="52"/>
      <c r="AR1234" s="52"/>
      <c r="AS1234" s="52"/>
      <c r="AT1234" s="52"/>
      <c r="AU1234" s="52"/>
      <c r="AV1234" s="52"/>
      <c r="AW1234" s="52"/>
      <c r="AX1234" s="52"/>
      <c r="AY1234" s="52"/>
      <c r="AZ1234" s="52"/>
      <c r="BA1234" s="52"/>
      <c r="BB1234" s="52"/>
      <c r="BC1234" s="52"/>
    </row>
    <row r="1235" spans="4:55" x14ac:dyDescent="0.25">
      <c r="D1235" s="56" t="s">
        <v>2768</v>
      </c>
      <c r="E1235" s="52"/>
      <c r="F1235" s="52"/>
      <c r="G1235" s="52"/>
      <c r="H1235" s="52"/>
      <c r="I1235" s="52"/>
      <c r="J1235" s="52"/>
      <c r="K1235" s="52"/>
      <c r="L1235" s="52"/>
      <c r="M1235" s="52"/>
      <c r="N1235" s="52"/>
      <c r="O1235" s="52"/>
      <c r="P1235" s="52"/>
      <c r="Q1235" s="52"/>
      <c r="R1235" s="52"/>
      <c r="S1235" s="52"/>
      <c r="T1235" s="52"/>
      <c r="U1235" s="52"/>
      <c r="V1235" s="52"/>
      <c r="W1235" s="52"/>
      <c r="X1235" s="52"/>
    </row>
    <row r="1236" spans="4:55" x14ac:dyDescent="0.25">
      <c r="D1236" s="56" t="s">
        <v>2761</v>
      </c>
      <c r="E1236" s="52"/>
      <c r="F1236" s="52"/>
      <c r="G1236" s="52"/>
      <c r="H1236" s="52"/>
      <c r="I1236" s="52"/>
      <c r="J1236" s="52"/>
      <c r="K1236" s="52"/>
      <c r="L1236" s="52"/>
      <c r="M1236" s="52"/>
      <c r="N1236" s="52"/>
      <c r="O1236" s="52"/>
      <c r="P1236" s="52"/>
      <c r="Q1236" s="52"/>
      <c r="R1236" s="52"/>
      <c r="S1236" s="52"/>
      <c r="T1236" s="52"/>
      <c r="U1236" s="52"/>
      <c r="V1236" s="52"/>
      <c r="W1236" s="52"/>
      <c r="X1236" s="52"/>
    </row>
    <row r="1237" spans="4:55" x14ac:dyDescent="0.25">
      <c r="D1237" s="56" t="s">
        <v>2762</v>
      </c>
      <c r="E1237" s="52"/>
      <c r="F1237" s="52"/>
      <c r="G1237" s="52"/>
      <c r="H1237" s="52"/>
      <c r="I1237" s="52"/>
      <c r="J1237" s="52"/>
      <c r="K1237" s="52"/>
      <c r="L1237" s="52"/>
      <c r="M1237" s="52"/>
      <c r="N1237" s="52"/>
      <c r="O1237" s="52"/>
      <c r="P1237" s="52"/>
      <c r="Q1237" s="52"/>
      <c r="R1237" s="52"/>
      <c r="S1237" s="52"/>
      <c r="T1237" s="52"/>
      <c r="U1237" s="52"/>
      <c r="V1237" s="52"/>
      <c r="W1237" s="52"/>
      <c r="X1237" s="52"/>
    </row>
    <row r="1238" spans="4:55" x14ac:dyDescent="0.25">
      <c r="D1238" s="56" t="s">
        <v>2769</v>
      </c>
      <c r="E1238" s="52"/>
      <c r="F1238" s="52"/>
      <c r="G1238" s="52"/>
      <c r="H1238" s="52"/>
      <c r="I1238" s="52"/>
      <c r="J1238" s="52"/>
      <c r="K1238" s="52"/>
      <c r="L1238" s="52"/>
      <c r="M1238" s="52"/>
      <c r="N1238" s="52"/>
      <c r="O1238" s="52"/>
      <c r="P1238" s="52"/>
      <c r="Q1238" s="52"/>
      <c r="R1238" s="52"/>
      <c r="S1238" s="52"/>
      <c r="T1238" s="52"/>
      <c r="U1238" s="52"/>
      <c r="V1238" s="52"/>
      <c r="W1238" s="52"/>
      <c r="X1238" s="52"/>
    </row>
    <row r="1239" spans="4:55" x14ac:dyDescent="0.25">
      <c r="D1239" s="56" t="s">
        <v>2763</v>
      </c>
      <c r="E1239" s="52"/>
      <c r="F1239" s="52"/>
      <c r="G1239" s="52"/>
      <c r="H1239" s="52"/>
      <c r="I1239" s="52"/>
      <c r="J1239" s="52"/>
      <c r="K1239" s="52"/>
      <c r="L1239" s="52"/>
      <c r="M1239" s="52"/>
      <c r="N1239" s="52"/>
      <c r="O1239" s="52"/>
      <c r="P1239" s="52"/>
      <c r="Q1239" s="52"/>
      <c r="R1239" s="52"/>
      <c r="S1239" s="52"/>
      <c r="T1239" s="52"/>
      <c r="U1239" s="52"/>
      <c r="V1239" s="52"/>
      <c r="W1239" s="52"/>
      <c r="X1239" s="52"/>
    </row>
    <row r="1240" spans="4:55" x14ac:dyDescent="0.25">
      <c r="D1240" s="56" t="s">
        <v>103</v>
      </c>
      <c r="E1240" s="52"/>
      <c r="F1240" s="52"/>
      <c r="G1240" s="52"/>
      <c r="H1240" s="52"/>
      <c r="I1240" s="52"/>
      <c r="J1240" s="52"/>
      <c r="K1240" s="52"/>
      <c r="L1240" s="52"/>
      <c r="M1240" s="52"/>
      <c r="N1240" s="52"/>
      <c r="O1240" s="52"/>
      <c r="P1240" s="52"/>
      <c r="Q1240" s="52"/>
      <c r="R1240" s="52"/>
      <c r="S1240" s="52"/>
      <c r="T1240" s="52"/>
      <c r="U1240" s="52"/>
      <c r="V1240" s="52"/>
      <c r="W1240" s="52"/>
      <c r="X1240" s="52"/>
    </row>
    <row r="1241" spans="4:55" x14ac:dyDescent="0.25">
      <c r="D1241" s="56" t="s">
        <v>2770</v>
      </c>
      <c r="E1241" s="52"/>
      <c r="F1241" s="52"/>
      <c r="G1241" s="52"/>
      <c r="H1241" s="52"/>
      <c r="I1241" s="52"/>
      <c r="J1241" s="52"/>
      <c r="K1241" s="52"/>
      <c r="L1241" s="52"/>
      <c r="M1241" s="52"/>
      <c r="N1241" s="52"/>
      <c r="O1241" s="52"/>
      <c r="P1241" s="52"/>
      <c r="Q1241" s="52"/>
      <c r="R1241" s="52"/>
      <c r="S1241" s="52"/>
      <c r="T1241" s="52"/>
      <c r="U1241" s="52"/>
      <c r="V1241" s="52"/>
      <c r="W1241" s="52"/>
      <c r="X1241" s="52"/>
    </row>
    <row r="1242" spans="4:55" x14ac:dyDescent="0.25">
      <c r="D1242" s="56" t="s">
        <v>2764</v>
      </c>
      <c r="E1242" s="52"/>
      <c r="F1242" s="52"/>
      <c r="G1242" s="52"/>
      <c r="H1242" s="52"/>
      <c r="I1242" s="52"/>
      <c r="J1242" s="52"/>
      <c r="K1242" s="52"/>
      <c r="L1242" s="52"/>
      <c r="M1242" s="52"/>
      <c r="N1242" s="52"/>
      <c r="O1242" s="52"/>
      <c r="P1242" s="52"/>
      <c r="Q1242" s="52"/>
      <c r="R1242" s="52"/>
      <c r="S1242" s="52"/>
      <c r="T1242" s="52"/>
      <c r="U1242" s="52"/>
      <c r="V1242" s="52"/>
      <c r="W1242" s="52"/>
      <c r="X1242" s="52"/>
    </row>
    <row r="1243" spans="4:55" x14ac:dyDescent="0.25">
      <c r="D1243" s="56" t="s">
        <v>2765</v>
      </c>
      <c r="E1243" s="52"/>
      <c r="F1243" s="52"/>
      <c r="G1243" s="52"/>
      <c r="H1243" s="52"/>
      <c r="I1243" s="52"/>
      <c r="J1243" s="52"/>
      <c r="K1243" s="52"/>
      <c r="L1243" s="52"/>
      <c r="M1243" s="52"/>
      <c r="N1243" s="52"/>
      <c r="O1243" s="52"/>
      <c r="P1243" s="52"/>
      <c r="Q1243" s="52"/>
      <c r="R1243" s="52"/>
      <c r="S1243" s="52"/>
      <c r="T1243" s="52"/>
      <c r="U1243" s="52"/>
      <c r="V1243" s="52"/>
      <c r="W1243" s="52"/>
      <c r="X1243" s="52"/>
    </row>
    <row r="1244" spans="4:55" x14ac:dyDescent="0.25">
      <c r="D1244" s="56" t="s">
        <v>2766</v>
      </c>
      <c r="E1244" s="52"/>
      <c r="F1244" s="52"/>
      <c r="G1244" s="52"/>
      <c r="H1244" s="52"/>
      <c r="I1244" s="52"/>
      <c r="J1244" s="52"/>
      <c r="K1244" s="52"/>
      <c r="L1244" s="52"/>
      <c r="M1244" s="52"/>
      <c r="N1244" s="52"/>
      <c r="O1244" s="52"/>
      <c r="P1244" s="52"/>
      <c r="Q1244" s="52"/>
      <c r="R1244" s="52"/>
      <c r="S1244" s="52"/>
      <c r="T1244" s="52"/>
      <c r="U1244" s="52"/>
      <c r="V1244" s="52"/>
      <c r="W1244" s="52"/>
      <c r="X1244" s="52"/>
    </row>
    <row r="1245" spans="4:55" x14ac:dyDescent="0.25">
      <c r="D1245" s="38" t="s">
        <v>2772</v>
      </c>
      <c r="E1245" s="52"/>
      <c r="F1245" s="52"/>
      <c r="G1245" s="52"/>
      <c r="H1245" s="52"/>
      <c r="I1245" s="52"/>
      <c r="J1245" s="52"/>
      <c r="K1245" s="52"/>
      <c r="L1245" s="52"/>
      <c r="M1245" s="52"/>
      <c r="N1245" s="52"/>
      <c r="O1245" s="52"/>
      <c r="P1245" s="52"/>
      <c r="Q1245" s="52"/>
      <c r="R1245" s="52"/>
      <c r="S1245" s="52"/>
      <c r="T1245" s="52"/>
      <c r="U1245" s="52"/>
      <c r="V1245" s="52"/>
      <c r="W1245" s="52"/>
      <c r="X1245" s="52"/>
    </row>
    <row r="1246" spans="4:55" x14ac:dyDescent="0.25">
      <c r="D1246" s="56" t="s">
        <v>259</v>
      </c>
      <c r="E1246" s="52"/>
      <c r="F1246" s="52"/>
      <c r="G1246" s="52"/>
      <c r="H1246" s="52"/>
      <c r="I1246" s="52"/>
      <c r="J1246" s="52"/>
      <c r="K1246" s="52"/>
      <c r="L1246" s="52"/>
      <c r="M1246" s="52"/>
      <c r="N1246" s="52"/>
      <c r="O1246" s="52"/>
      <c r="P1246" s="52"/>
      <c r="Q1246" s="52"/>
      <c r="R1246" s="52"/>
      <c r="S1246" s="52"/>
      <c r="T1246" s="52"/>
      <c r="U1246" s="52"/>
      <c r="V1246" s="52"/>
      <c r="W1246" s="52"/>
      <c r="X1246" s="52"/>
    </row>
    <row r="1248" spans="4:55" x14ac:dyDescent="0.25">
      <c r="D1248" s="285" t="s">
        <v>2773</v>
      </c>
    </row>
    <row r="1249" spans="4:4" x14ac:dyDescent="0.25">
      <c r="D1249" s="28" t="s">
        <v>2774</v>
      </c>
    </row>
    <row r="1250" spans="4:4" x14ac:dyDescent="0.25">
      <c r="D1250" s="28" t="s">
        <v>2775</v>
      </c>
    </row>
    <row r="1252" spans="4:4" x14ac:dyDescent="0.25">
      <c r="D1252" s="285" t="s">
        <v>2779</v>
      </c>
    </row>
    <row r="1267" spans="4:4" x14ac:dyDescent="0.25">
      <c r="D1267" s="51" t="s">
        <v>3786</v>
      </c>
    </row>
    <row r="1269" spans="4:4" x14ac:dyDescent="0.25">
      <c r="D1269" s="285" t="s">
        <v>2779</v>
      </c>
    </row>
    <row r="1307" spans="2:4" x14ac:dyDescent="0.25">
      <c r="B1307" s="48">
        <v>0</v>
      </c>
      <c r="D1307" s="51" t="s">
        <v>2720</v>
      </c>
    </row>
    <row r="1308" spans="2:4" x14ac:dyDescent="0.25">
      <c r="D1308" s="59" t="s">
        <v>303</v>
      </c>
    </row>
    <row r="1310" spans="2:4" x14ac:dyDescent="0.25">
      <c r="D1310" s="285" t="s">
        <v>2720</v>
      </c>
    </row>
    <row r="1384" spans="2:4" x14ac:dyDescent="0.25">
      <c r="B1384" s="48">
        <v>0</v>
      </c>
      <c r="D1384" s="51" t="s">
        <v>362</v>
      </c>
    </row>
    <row r="1385" spans="2:4" x14ac:dyDescent="0.25">
      <c r="D1385" s="59" t="s">
        <v>305</v>
      </c>
    </row>
    <row r="1396" spans="4:25" x14ac:dyDescent="0.25">
      <c r="D1396" s="285" t="s">
        <v>336</v>
      </c>
    </row>
    <row r="1397" spans="4:25" x14ac:dyDescent="0.25">
      <c r="D1397" s="51" t="s">
        <v>2776</v>
      </c>
    </row>
    <row r="1399" spans="4:25" x14ac:dyDescent="0.25">
      <c r="D1399" s="56" t="s">
        <v>341</v>
      </c>
      <c r="E1399" s="52"/>
      <c r="F1399" s="52"/>
      <c r="G1399" s="52"/>
      <c r="H1399" s="52"/>
      <c r="I1399" s="52"/>
      <c r="J1399" s="52"/>
      <c r="K1399" s="52"/>
      <c r="L1399" s="52"/>
      <c r="M1399" s="52"/>
      <c r="N1399" s="52"/>
      <c r="O1399" s="52"/>
      <c r="P1399" s="52"/>
      <c r="Q1399" s="52"/>
      <c r="R1399" s="52"/>
      <c r="S1399" s="52"/>
      <c r="T1399" s="52"/>
      <c r="U1399" s="52"/>
      <c r="V1399" s="52"/>
      <c r="W1399" s="52"/>
      <c r="X1399" s="52"/>
      <c r="Y1399" s="52"/>
    </row>
    <row r="1400" spans="4:25" x14ac:dyDescent="0.25">
      <c r="D1400" s="56" t="s">
        <v>349</v>
      </c>
      <c r="E1400" s="52"/>
      <c r="F1400" s="52"/>
      <c r="G1400" s="52"/>
      <c r="H1400" s="52"/>
      <c r="I1400" s="52"/>
      <c r="J1400" s="52"/>
      <c r="K1400" s="52"/>
      <c r="L1400" s="52"/>
      <c r="M1400" s="52"/>
      <c r="N1400" s="52"/>
      <c r="O1400" s="52"/>
      <c r="P1400" s="52"/>
      <c r="Q1400" s="52"/>
      <c r="R1400" s="52"/>
      <c r="S1400" s="52"/>
      <c r="T1400" s="52"/>
      <c r="U1400" s="52"/>
      <c r="V1400" s="52"/>
      <c r="W1400" s="52"/>
      <c r="X1400" s="52"/>
      <c r="Y1400" s="52"/>
    </row>
    <row r="1401" spans="4:25" x14ac:dyDescent="0.25">
      <c r="D1401" s="56" t="s">
        <v>832</v>
      </c>
      <c r="E1401" s="52"/>
      <c r="F1401" s="52"/>
      <c r="G1401" s="52"/>
      <c r="H1401" s="52"/>
      <c r="I1401" s="52"/>
      <c r="J1401" s="52"/>
      <c r="K1401" s="52"/>
      <c r="L1401" s="52"/>
      <c r="M1401" s="52"/>
      <c r="N1401" s="52"/>
      <c r="O1401" s="52"/>
      <c r="P1401" s="52"/>
      <c r="Q1401" s="52"/>
      <c r="R1401" s="52"/>
      <c r="S1401" s="52"/>
      <c r="T1401" s="52"/>
      <c r="U1401" s="52"/>
      <c r="V1401" s="52"/>
      <c r="W1401" s="52"/>
      <c r="X1401" s="52"/>
      <c r="Y1401" s="52"/>
    </row>
    <row r="1402" spans="4:25" x14ac:dyDescent="0.25">
      <c r="D1402" s="56" t="s">
        <v>2777</v>
      </c>
      <c r="E1402" s="52"/>
      <c r="F1402" s="52"/>
      <c r="G1402" s="52"/>
      <c r="H1402" s="52"/>
      <c r="I1402" s="52"/>
      <c r="J1402" s="52"/>
      <c r="K1402" s="52"/>
      <c r="L1402" s="52"/>
      <c r="M1402" s="52"/>
      <c r="N1402" s="52"/>
      <c r="O1402" s="52"/>
      <c r="P1402" s="52"/>
      <c r="Q1402" s="52"/>
      <c r="R1402" s="52"/>
      <c r="S1402" s="52"/>
      <c r="T1402" s="52"/>
      <c r="U1402" s="52"/>
      <c r="V1402" s="52"/>
      <c r="W1402" s="52"/>
      <c r="X1402" s="52"/>
      <c r="Y1402" s="52"/>
    </row>
    <row r="1404" spans="4:25" x14ac:dyDescent="0.25">
      <c r="D1404" s="57" t="s">
        <v>357</v>
      </c>
      <c r="E1404" s="53"/>
      <c r="F1404" s="53"/>
      <c r="G1404" s="53"/>
      <c r="H1404" s="53"/>
      <c r="I1404" s="53"/>
      <c r="J1404" s="53"/>
      <c r="K1404" s="53"/>
      <c r="L1404" s="53"/>
      <c r="M1404" s="53"/>
      <c r="N1404" s="53"/>
      <c r="O1404" s="53"/>
      <c r="P1404" s="53"/>
      <c r="Q1404" s="53"/>
      <c r="R1404" s="53"/>
      <c r="S1404" s="53"/>
    </row>
    <row r="1405" spans="4:25" x14ac:dyDescent="0.25">
      <c r="D1405" s="57" t="s">
        <v>322</v>
      </c>
      <c r="E1405" s="53"/>
      <c r="F1405" s="53"/>
      <c r="G1405" s="53"/>
      <c r="H1405" s="53"/>
      <c r="I1405" s="53"/>
      <c r="J1405" s="53"/>
      <c r="K1405" s="53"/>
      <c r="L1405" s="53"/>
      <c r="M1405" s="53"/>
      <c r="N1405" s="53"/>
      <c r="O1405" s="53"/>
      <c r="P1405" s="53"/>
      <c r="Q1405" s="53"/>
      <c r="R1405" s="53"/>
      <c r="S1405" s="53"/>
    </row>
    <row r="1406" spans="4:25" x14ac:dyDescent="0.25">
      <c r="D1406" s="57"/>
      <c r="E1406" s="53"/>
      <c r="F1406" s="53"/>
      <c r="G1406" s="53"/>
      <c r="H1406" s="53"/>
      <c r="I1406" s="53"/>
      <c r="J1406" s="53"/>
      <c r="K1406" s="53"/>
      <c r="L1406" s="53"/>
      <c r="M1406" s="53"/>
      <c r="N1406" s="53"/>
      <c r="O1406" s="53"/>
      <c r="P1406" s="53"/>
      <c r="Q1406" s="53"/>
      <c r="R1406" s="53"/>
      <c r="S1406" s="53"/>
    </row>
    <row r="1407" spans="4:25" x14ac:dyDescent="0.25">
      <c r="D1407" s="57" t="s">
        <v>836</v>
      </c>
      <c r="E1407" s="53"/>
      <c r="F1407" s="53"/>
      <c r="G1407" s="53"/>
      <c r="H1407" s="53"/>
      <c r="I1407" s="53"/>
      <c r="J1407" s="53"/>
      <c r="K1407" s="53"/>
      <c r="L1407" s="53"/>
      <c r="M1407" s="53"/>
      <c r="N1407" s="53"/>
      <c r="O1407" s="53"/>
      <c r="P1407" s="53"/>
      <c r="Q1407" s="53"/>
      <c r="R1407" s="53"/>
      <c r="S1407" s="53"/>
    </row>
    <row r="1408" spans="4:25" x14ac:dyDescent="0.25">
      <c r="D1408" s="57" t="s">
        <v>282</v>
      </c>
      <c r="E1408" s="53"/>
      <c r="F1408" s="53"/>
      <c r="G1408" s="53"/>
      <c r="H1408" s="53"/>
      <c r="I1408" s="53"/>
      <c r="J1408" s="53"/>
      <c r="K1408" s="53"/>
      <c r="L1408" s="53"/>
      <c r="M1408" s="53"/>
      <c r="N1408" s="53"/>
      <c r="O1408" s="53"/>
      <c r="P1408" s="53"/>
      <c r="Q1408" s="53"/>
      <c r="R1408" s="53"/>
      <c r="S1408" s="53"/>
    </row>
    <row r="1409" spans="4:19" x14ac:dyDescent="0.25">
      <c r="D1409" s="57" t="s">
        <v>834</v>
      </c>
      <c r="E1409" s="53"/>
      <c r="F1409" s="53"/>
      <c r="G1409" s="53"/>
      <c r="H1409" s="53"/>
      <c r="I1409" s="53"/>
      <c r="J1409" s="53"/>
      <c r="K1409" s="53"/>
      <c r="L1409" s="53"/>
      <c r="M1409" s="53"/>
      <c r="N1409" s="53"/>
      <c r="O1409" s="53"/>
      <c r="P1409" s="53"/>
      <c r="Q1409" s="53"/>
      <c r="R1409" s="53"/>
      <c r="S1409" s="53"/>
    </row>
    <row r="1410" spans="4:19" x14ac:dyDescent="0.25">
      <c r="D1410" s="57" t="s">
        <v>835</v>
      </c>
      <c r="E1410" s="53"/>
      <c r="F1410" s="53"/>
      <c r="G1410" s="53"/>
      <c r="H1410" s="53"/>
      <c r="I1410" s="53"/>
      <c r="J1410" s="53"/>
      <c r="K1410" s="53"/>
      <c r="L1410" s="53"/>
      <c r="M1410" s="53"/>
      <c r="N1410" s="53"/>
      <c r="O1410" s="53"/>
      <c r="P1410" s="53"/>
      <c r="Q1410" s="53"/>
      <c r="R1410" s="53"/>
      <c r="S1410" s="53"/>
    </row>
    <row r="1411" spans="4:19" x14ac:dyDescent="0.25">
      <c r="D1411" s="57" t="s">
        <v>2778</v>
      </c>
      <c r="E1411" s="53"/>
      <c r="F1411" s="53"/>
      <c r="G1411" s="53"/>
      <c r="H1411" s="53"/>
      <c r="I1411" s="53"/>
      <c r="J1411" s="53"/>
      <c r="K1411" s="53"/>
      <c r="L1411" s="53"/>
      <c r="M1411" s="53"/>
      <c r="N1411" s="53"/>
      <c r="O1411" s="53"/>
      <c r="P1411" s="53"/>
      <c r="Q1411" s="53"/>
      <c r="R1411" s="53"/>
      <c r="S1411" s="53"/>
    </row>
    <row r="1412" spans="4:19" x14ac:dyDescent="0.25">
      <c r="D1412" s="57"/>
      <c r="E1412" s="53"/>
      <c r="F1412" s="53"/>
      <c r="G1412" s="53"/>
      <c r="H1412" s="53"/>
      <c r="I1412" s="53"/>
      <c r="J1412" s="53"/>
      <c r="K1412" s="53"/>
      <c r="L1412" s="53"/>
      <c r="M1412" s="53"/>
      <c r="N1412" s="53"/>
      <c r="O1412" s="53"/>
      <c r="P1412" s="53"/>
      <c r="Q1412" s="53"/>
      <c r="R1412" s="53"/>
      <c r="S1412" s="53"/>
    </row>
    <row r="1413" spans="4:19" x14ac:dyDescent="0.25">
      <c r="D1413" s="57" t="s">
        <v>263</v>
      </c>
      <c r="E1413" s="53"/>
      <c r="F1413" s="53"/>
      <c r="G1413" s="53"/>
      <c r="H1413" s="53"/>
      <c r="I1413" s="53"/>
      <c r="J1413" s="53"/>
      <c r="K1413" s="53"/>
      <c r="L1413" s="53"/>
      <c r="M1413" s="53"/>
      <c r="N1413" s="53"/>
      <c r="O1413" s="53"/>
      <c r="P1413" s="53"/>
      <c r="Q1413" s="53"/>
      <c r="R1413" s="53"/>
      <c r="S1413" s="53"/>
    </row>
    <row r="1414" spans="4:19" x14ac:dyDescent="0.25">
      <c r="D1414" s="57" t="s">
        <v>264</v>
      </c>
      <c r="E1414" s="53"/>
      <c r="F1414" s="53"/>
      <c r="G1414" s="53"/>
      <c r="H1414" s="53"/>
      <c r="I1414" s="53"/>
      <c r="J1414" s="53"/>
      <c r="K1414" s="53"/>
      <c r="L1414" s="53"/>
      <c r="M1414" s="53"/>
      <c r="N1414" s="53"/>
      <c r="O1414" s="53"/>
      <c r="P1414" s="53"/>
      <c r="Q1414" s="53"/>
      <c r="R1414" s="53"/>
      <c r="S1414" s="53"/>
    </row>
    <row r="1415" spans="4:19" x14ac:dyDescent="0.25">
      <c r="D1415" s="57" t="s">
        <v>358</v>
      </c>
      <c r="E1415" s="53"/>
      <c r="F1415" s="53"/>
      <c r="G1415" s="53"/>
      <c r="H1415" s="53"/>
      <c r="I1415" s="53"/>
      <c r="J1415" s="53"/>
      <c r="K1415" s="53"/>
      <c r="L1415" s="53"/>
      <c r="M1415" s="53"/>
      <c r="N1415" s="53"/>
      <c r="O1415" s="53"/>
      <c r="P1415" s="53"/>
      <c r="Q1415" s="53"/>
      <c r="R1415" s="53"/>
      <c r="S1415" s="53"/>
    </row>
    <row r="1427" spans="2:4" x14ac:dyDescent="0.25">
      <c r="B1427" s="50">
        <v>0</v>
      </c>
      <c r="D1427" s="51" t="s">
        <v>2790</v>
      </c>
    </row>
    <row r="1428" spans="2:4" x14ac:dyDescent="0.25">
      <c r="D1428" s="59" t="s">
        <v>304</v>
      </c>
    </row>
    <row r="1430" spans="2:4" x14ac:dyDescent="0.25">
      <c r="D1430" s="285" t="s">
        <v>36</v>
      </c>
    </row>
    <row r="1431" spans="2:4" x14ac:dyDescent="0.25">
      <c r="D1431" s="54" t="s">
        <v>2791</v>
      </c>
    </row>
    <row r="1433" spans="2:4" x14ac:dyDescent="0.25">
      <c r="D1433" s="285" t="s">
        <v>2780</v>
      </c>
    </row>
    <row r="1481" spans="4:23" x14ac:dyDescent="0.25">
      <c r="D1481" s="285" t="s">
        <v>309</v>
      </c>
      <c r="M1481" s="285" t="s">
        <v>274</v>
      </c>
      <c r="S1481" s="285" t="s">
        <v>275</v>
      </c>
    </row>
    <row r="1482" spans="4:23" x14ac:dyDescent="0.25">
      <c r="D1482" s="51" t="s">
        <v>2781</v>
      </c>
      <c r="M1482" s="58" t="s">
        <v>2782</v>
      </c>
      <c r="S1482" s="28" t="s">
        <v>2783</v>
      </c>
    </row>
    <row r="1484" spans="4:23" x14ac:dyDescent="0.25">
      <c r="D1484" s="56" t="s">
        <v>342</v>
      </c>
      <c r="E1484" s="52"/>
      <c r="F1484" s="52"/>
      <c r="G1484" s="52"/>
      <c r="H1484" s="52"/>
      <c r="I1484" s="52"/>
      <c r="J1484" s="52"/>
      <c r="K1484" s="52"/>
      <c r="L1484" s="52"/>
      <c r="M1484" s="52"/>
      <c r="N1484" s="52"/>
      <c r="O1484" s="52"/>
      <c r="P1484" s="52"/>
      <c r="Q1484" s="52"/>
      <c r="R1484" s="52"/>
      <c r="S1484" s="52"/>
      <c r="T1484" s="52"/>
      <c r="U1484" s="52"/>
      <c r="V1484" s="52"/>
      <c r="W1484" s="52"/>
    </row>
    <row r="1485" spans="4:23" x14ac:dyDescent="0.25">
      <c r="D1485" s="56" t="s">
        <v>838</v>
      </c>
      <c r="E1485" s="52"/>
      <c r="F1485" s="52"/>
      <c r="G1485" s="52"/>
      <c r="H1485" s="52"/>
      <c r="I1485" s="52"/>
      <c r="J1485" s="52"/>
      <c r="K1485" s="52"/>
      <c r="L1485" s="52"/>
      <c r="M1485" s="52"/>
      <c r="N1485" s="52"/>
      <c r="O1485" s="52"/>
      <c r="P1485" s="52"/>
      <c r="Q1485" s="52"/>
      <c r="R1485" s="52"/>
      <c r="S1485" s="52"/>
      <c r="T1485" s="52"/>
      <c r="U1485" s="52"/>
      <c r="V1485" s="52"/>
      <c r="W1485" s="52"/>
    </row>
    <row r="1486" spans="4:23" x14ac:dyDescent="0.25">
      <c r="D1486" s="56" t="s">
        <v>505</v>
      </c>
      <c r="E1486" s="52"/>
      <c r="F1486" s="52"/>
      <c r="G1486" s="52"/>
      <c r="H1486" s="52"/>
      <c r="I1486" s="52"/>
      <c r="J1486" s="52"/>
      <c r="K1486" s="52"/>
      <c r="L1486" s="52"/>
      <c r="M1486" s="52"/>
      <c r="N1486" s="52"/>
      <c r="O1486" s="52"/>
      <c r="P1486" s="52"/>
      <c r="Q1486" s="52"/>
      <c r="R1486" s="52"/>
      <c r="S1486" s="52"/>
      <c r="T1486" s="52"/>
      <c r="U1486" s="52"/>
      <c r="V1486" s="52"/>
      <c r="W1486" s="52"/>
    </row>
    <row r="1487" spans="4:23" x14ac:dyDescent="0.25">
      <c r="D1487" s="56" t="s">
        <v>257</v>
      </c>
      <c r="E1487" s="52"/>
      <c r="F1487" s="52"/>
      <c r="G1487" s="52"/>
      <c r="H1487" s="52"/>
      <c r="I1487" s="52"/>
      <c r="J1487" s="52"/>
      <c r="K1487" s="52"/>
      <c r="L1487" s="52"/>
      <c r="M1487" s="52"/>
      <c r="N1487" s="52"/>
      <c r="O1487" s="52"/>
      <c r="P1487" s="52"/>
      <c r="Q1487" s="52"/>
      <c r="R1487" s="52"/>
      <c r="S1487" s="52"/>
      <c r="T1487" s="52"/>
      <c r="U1487" s="52"/>
      <c r="V1487" s="52"/>
      <c r="W1487" s="52"/>
    </row>
    <row r="1488" spans="4:23" x14ac:dyDescent="0.25">
      <c r="D1488" s="56" t="s">
        <v>2784</v>
      </c>
      <c r="E1488" s="52"/>
      <c r="F1488" s="52"/>
      <c r="G1488" s="52"/>
      <c r="H1488" s="52"/>
      <c r="I1488" s="52"/>
      <c r="J1488" s="52"/>
      <c r="K1488" s="52"/>
      <c r="L1488" s="52"/>
      <c r="M1488" s="52"/>
      <c r="N1488" s="52"/>
      <c r="O1488" s="52"/>
      <c r="P1488" s="52"/>
      <c r="Q1488" s="52"/>
      <c r="R1488" s="52"/>
      <c r="S1488" s="52"/>
      <c r="T1488" s="52"/>
      <c r="U1488" s="52"/>
      <c r="V1488" s="52"/>
      <c r="W1488" s="52"/>
    </row>
    <row r="1490" spans="4:15" x14ac:dyDescent="0.25">
      <c r="D1490" s="57" t="s">
        <v>357</v>
      </c>
      <c r="E1490" s="53"/>
      <c r="F1490" s="53"/>
      <c r="G1490" s="53"/>
      <c r="H1490" s="53"/>
      <c r="I1490" s="53"/>
      <c r="J1490" s="53"/>
      <c r="K1490" s="53"/>
      <c r="L1490" s="53"/>
      <c r="M1490" s="53"/>
      <c r="N1490" s="53"/>
      <c r="O1490" s="53"/>
    </row>
    <row r="1491" spans="4:15" x14ac:dyDescent="0.25">
      <c r="D1491" s="57" t="s">
        <v>322</v>
      </c>
      <c r="E1491" s="53"/>
      <c r="F1491" s="53"/>
      <c r="G1491" s="53"/>
      <c r="H1491" s="53"/>
      <c r="I1491" s="53"/>
      <c r="J1491" s="53"/>
      <c r="K1491" s="53"/>
      <c r="L1491" s="53"/>
      <c r="M1491" s="53"/>
      <c r="N1491" s="53"/>
      <c r="O1491" s="53"/>
    </row>
    <row r="1492" spans="4:15" x14ac:dyDescent="0.25">
      <c r="D1492" s="57"/>
      <c r="E1492" s="53"/>
      <c r="F1492" s="53"/>
      <c r="G1492" s="53"/>
      <c r="H1492" s="53"/>
      <c r="I1492" s="53"/>
      <c r="J1492" s="53"/>
      <c r="K1492" s="53"/>
      <c r="L1492" s="53"/>
      <c r="M1492" s="53"/>
      <c r="N1492" s="53"/>
      <c r="O1492" s="53"/>
    </row>
    <row r="1493" spans="4:15" x14ac:dyDescent="0.25">
      <c r="D1493" s="57" t="s">
        <v>280</v>
      </c>
      <c r="E1493" s="53"/>
      <c r="F1493" s="53"/>
      <c r="G1493" s="53"/>
      <c r="H1493" s="53"/>
      <c r="I1493" s="53"/>
      <c r="J1493" s="53"/>
      <c r="K1493" s="53"/>
      <c r="L1493" s="53"/>
      <c r="M1493" s="53"/>
      <c r="N1493" s="53"/>
      <c r="O1493" s="53"/>
    </row>
    <row r="1494" spans="4:15" x14ac:dyDescent="0.25">
      <c r="D1494" s="57" t="s">
        <v>282</v>
      </c>
      <c r="E1494" s="53"/>
      <c r="F1494" s="53"/>
      <c r="G1494" s="53"/>
      <c r="H1494" s="53"/>
      <c r="I1494" s="53"/>
      <c r="J1494" s="53"/>
      <c r="K1494" s="53"/>
      <c r="L1494" s="53"/>
      <c r="M1494" s="53"/>
      <c r="N1494" s="53"/>
      <c r="O1494" s="53"/>
    </row>
    <row r="1495" spans="4:15" x14ac:dyDescent="0.25">
      <c r="D1495" s="57" t="s">
        <v>2785</v>
      </c>
      <c r="E1495" s="53"/>
      <c r="F1495" s="53"/>
      <c r="G1495" s="53"/>
      <c r="H1495" s="53"/>
      <c r="I1495" s="53"/>
      <c r="J1495" s="53"/>
      <c r="K1495" s="53"/>
      <c r="L1495" s="53"/>
      <c r="M1495" s="53"/>
      <c r="N1495" s="53"/>
      <c r="O1495" s="53"/>
    </row>
    <row r="1496" spans="4:15" x14ac:dyDescent="0.25">
      <c r="D1496" s="57" t="s">
        <v>2787</v>
      </c>
      <c r="E1496" s="53"/>
      <c r="F1496" s="53"/>
      <c r="G1496" s="53"/>
      <c r="H1496" s="53"/>
      <c r="I1496" s="53"/>
      <c r="J1496" s="53"/>
      <c r="K1496" s="53"/>
      <c r="L1496" s="53"/>
      <c r="M1496" s="53"/>
      <c r="N1496" s="53"/>
      <c r="O1496" s="53"/>
    </row>
    <row r="1497" spans="4:15" x14ac:dyDescent="0.25">
      <c r="D1497" s="57" t="s">
        <v>2786</v>
      </c>
      <c r="E1497" s="53"/>
      <c r="F1497" s="53"/>
      <c r="G1497" s="53"/>
      <c r="H1497" s="53"/>
      <c r="I1497" s="53"/>
      <c r="J1497" s="53"/>
      <c r="K1497" s="53"/>
      <c r="L1497" s="53"/>
      <c r="M1497" s="53"/>
      <c r="N1497" s="53"/>
      <c r="O1497" s="53"/>
    </row>
    <row r="1498" spans="4:15" x14ac:dyDescent="0.25">
      <c r="D1498" s="57"/>
      <c r="E1498" s="53"/>
      <c r="F1498" s="53"/>
      <c r="G1498" s="53"/>
      <c r="H1498" s="53"/>
      <c r="I1498" s="53"/>
      <c r="J1498" s="53"/>
      <c r="K1498" s="53"/>
      <c r="L1498" s="53"/>
      <c r="M1498" s="53"/>
      <c r="N1498" s="53"/>
      <c r="O1498" s="53"/>
    </row>
    <row r="1499" spans="4:15" x14ac:dyDescent="0.25">
      <c r="D1499" s="57" t="s">
        <v>263</v>
      </c>
      <c r="E1499" s="53"/>
      <c r="F1499" s="53"/>
      <c r="G1499" s="53"/>
      <c r="H1499" s="53"/>
      <c r="I1499" s="53"/>
      <c r="J1499" s="53"/>
      <c r="K1499" s="53"/>
      <c r="L1499" s="53"/>
      <c r="M1499" s="53"/>
      <c r="N1499" s="53"/>
      <c r="O1499" s="53"/>
    </row>
    <row r="1500" spans="4:15" x14ac:dyDescent="0.25">
      <c r="D1500" s="57" t="s">
        <v>264</v>
      </c>
      <c r="E1500" s="53"/>
      <c r="F1500" s="53"/>
      <c r="G1500" s="53"/>
      <c r="H1500" s="53"/>
      <c r="I1500" s="53"/>
      <c r="J1500" s="53"/>
      <c r="K1500" s="53"/>
      <c r="L1500" s="53"/>
      <c r="M1500" s="53"/>
      <c r="N1500" s="53"/>
      <c r="O1500" s="53"/>
    </row>
    <row r="1501" spans="4:15" x14ac:dyDescent="0.25">
      <c r="D1501" s="57" t="s">
        <v>358</v>
      </c>
      <c r="E1501" s="53"/>
      <c r="F1501" s="53"/>
      <c r="G1501" s="53"/>
      <c r="H1501" s="53"/>
      <c r="I1501" s="53"/>
      <c r="J1501" s="53"/>
      <c r="K1501" s="53"/>
      <c r="L1501" s="53"/>
      <c r="M1501" s="53"/>
      <c r="N1501" s="53"/>
      <c r="O1501" s="53"/>
    </row>
    <row r="1503" spans="4:15" x14ac:dyDescent="0.25">
      <c r="D1503" s="285" t="s">
        <v>2792</v>
      </c>
    </row>
    <row r="1551" spans="4:4" x14ac:dyDescent="0.25">
      <c r="D1551" s="51" t="s">
        <v>2659</v>
      </c>
    </row>
    <row r="1553" spans="4:4" x14ac:dyDescent="0.25">
      <c r="D1553" s="285" t="s">
        <v>2792</v>
      </c>
    </row>
    <row r="1576" spans="2:4" x14ac:dyDescent="0.25">
      <c r="B1576" s="48">
        <v>0</v>
      </c>
      <c r="D1576" s="51" t="s">
        <v>2226</v>
      </c>
    </row>
    <row r="1577" spans="2:4" x14ac:dyDescent="0.25">
      <c r="D1577" s="59" t="s">
        <v>305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6D90B-0B20-44F7-B0E8-4F98391E477C}">
  <sheetPr codeName="Sheet49"/>
  <dimension ref="A2:J19"/>
  <sheetViews>
    <sheetView topLeftCell="A4" workbookViewId="0">
      <selection activeCell="B7" sqref="B7"/>
    </sheetView>
  </sheetViews>
  <sheetFormatPr defaultColWidth="2.85546875" defaultRowHeight="15" x14ac:dyDescent="0.25"/>
  <cols>
    <col min="1" max="1" width="9.140625" style="293" bestFit="1" customWidth="1"/>
    <col min="2" max="2" width="39.7109375" style="293" bestFit="1" customWidth="1"/>
    <col min="3" max="3" width="15.28515625" style="293" bestFit="1" customWidth="1"/>
    <col min="4" max="4" width="17" style="293" bestFit="1" customWidth="1"/>
    <col min="5" max="5" width="17.5703125" style="293" bestFit="1" customWidth="1"/>
    <col min="6" max="7" width="10.7109375" style="293" bestFit="1" customWidth="1"/>
    <col min="8" max="8" width="8.5703125" style="293" bestFit="1" customWidth="1"/>
    <col min="9" max="9" width="7.5703125" style="293" bestFit="1" customWidth="1"/>
    <col min="10" max="10" width="10.7109375" style="293" customWidth="1"/>
    <col min="11" max="16384" width="2.85546875" style="293"/>
  </cols>
  <sheetData>
    <row r="2" spans="1:10" ht="18.75" x14ac:dyDescent="0.25">
      <c r="A2" s="447" t="s">
        <v>2712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2711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255</v>
      </c>
    </row>
    <row r="15" spans="1:10" ht="45" x14ac:dyDescent="0.25">
      <c r="A15" s="65" t="s">
        <v>2709</v>
      </c>
      <c r="B15" s="65" t="s">
        <v>2705</v>
      </c>
      <c r="C15" s="65" t="s">
        <v>360</v>
      </c>
      <c r="D15" s="65" t="s">
        <v>330</v>
      </c>
      <c r="E15" s="65" t="s">
        <v>276</v>
      </c>
      <c r="F15" s="77">
        <v>44947.359027778002</v>
      </c>
      <c r="G15" s="77">
        <v>45386.359027778002</v>
      </c>
      <c r="H15" s="65" t="s">
        <v>23</v>
      </c>
      <c r="I15" s="65" t="s">
        <v>18</v>
      </c>
      <c r="J15" s="65" t="s">
        <v>255</v>
      </c>
    </row>
    <row r="17" spans="1:10" x14ac:dyDescent="0.25">
      <c r="A17" s="62" t="s">
        <v>2717</v>
      </c>
      <c r="B17" s="62" t="s">
        <v>2719</v>
      </c>
      <c r="C17" s="62"/>
      <c r="D17" s="62"/>
      <c r="E17" s="62"/>
      <c r="F17" s="81"/>
      <c r="G17" s="81"/>
      <c r="H17" s="62"/>
      <c r="I17" s="62"/>
      <c r="J17" s="62" t="s">
        <v>346</v>
      </c>
    </row>
    <row r="18" spans="1:10" x14ac:dyDescent="0.25">
      <c r="A18" s="62" t="s">
        <v>2788</v>
      </c>
      <c r="B18" s="62" t="s">
        <v>2789</v>
      </c>
      <c r="C18" s="62"/>
      <c r="D18" s="62"/>
      <c r="E18" s="62"/>
      <c r="F18" s="81"/>
      <c r="G18" s="81"/>
      <c r="H18" s="62"/>
      <c r="I18" s="62"/>
      <c r="J18" s="62" t="s">
        <v>346</v>
      </c>
    </row>
    <row r="19" spans="1:10" x14ac:dyDescent="0.25">
      <c r="A19" s="60"/>
      <c r="B19" s="60"/>
      <c r="C19" s="60"/>
      <c r="D19" s="60"/>
      <c r="E19" s="60"/>
      <c r="F19" s="79"/>
      <c r="G19" s="79"/>
      <c r="H19" s="60"/>
      <c r="I19" s="60"/>
      <c r="J1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1753B-CD0F-415F-B8C8-337A71B3F109}">
  <sheetPr codeName="Sheet50"/>
  <dimension ref="B2:EO2800"/>
  <sheetViews>
    <sheetView topLeftCell="A1350" workbookViewId="0">
      <selection activeCell="D1373" sqref="D1373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2659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2660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2661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D55" s="51" t="s">
        <v>609</v>
      </c>
    </row>
    <row r="56" spans="2:4" s="47" customFormat="1" x14ac:dyDescent="0.25">
      <c r="D56" s="59" t="s">
        <v>304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611</v>
      </c>
    </row>
    <row r="60" spans="2:4" s="47" customFormat="1" x14ac:dyDescent="0.25"/>
    <row r="61" spans="2:4" s="47" customFormat="1" x14ac:dyDescent="0.25">
      <c r="D61" s="47" t="s">
        <v>599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="47" customFormat="1" x14ac:dyDescent="0.25"/>
    <row r="82" s="47" customFormat="1" x14ac:dyDescent="0.25"/>
    <row r="83" s="47" customFormat="1" x14ac:dyDescent="0.25"/>
    <row r="84" s="47" customFormat="1" x14ac:dyDescent="0.25"/>
    <row r="85" s="47" customFormat="1" x14ac:dyDescent="0.25"/>
    <row r="86" s="47" customFormat="1" x14ac:dyDescent="0.25"/>
    <row r="87" s="47" customFormat="1" x14ac:dyDescent="0.25"/>
    <row r="88" s="47" customFormat="1" x14ac:dyDescent="0.25"/>
    <row r="89" s="47" customFormat="1" x14ac:dyDescent="0.25"/>
    <row r="90" s="47" customFormat="1" x14ac:dyDescent="0.25"/>
    <row r="91" s="47" customFormat="1" x14ac:dyDescent="0.25"/>
    <row r="92" s="47" customFormat="1" x14ac:dyDescent="0.25"/>
    <row r="93" s="47" customFormat="1" x14ac:dyDescent="0.25"/>
    <row r="94" s="47" customFormat="1" x14ac:dyDescent="0.25"/>
    <row r="95" s="47" customFormat="1" x14ac:dyDescent="0.25"/>
    <row r="96" s="47" customFormat="1" x14ac:dyDescent="0.25"/>
    <row r="97" spans="4:4" s="47" customFormat="1" x14ac:dyDescent="0.25"/>
    <row r="98" spans="4:4" s="47" customFormat="1" x14ac:dyDescent="0.25">
      <c r="D98" s="47" t="s">
        <v>485</v>
      </c>
    </row>
    <row r="99" spans="4:4" s="47" customFormat="1" x14ac:dyDescent="0.25">
      <c r="D99" s="28" t="s">
        <v>600</v>
      </c>
    </row>
    <row r="100" spans="4:4" s="47" customFormat="1" x14ac:dyDescent="0.25"/>
    <row r="101" spans="4:4" s="47" customFormat="1" x14ac:dyDescent="0.25">
      <c r="D101" s="47" t="s">
        <v>605</v>
      </c>
    </row>
    <row r="102" spans="4:4" s="47" customFormat="1" x14ac:dyDescent="0.25">
      <c r="D102" s="58" t="s">
        <v>606</v>
      </c>
    </row>
    <row r="103" spans="4:4" s="47" customFormat="1" x14ac:dyDescent="0.25">
      <c r="D103" s="58" t="s">
        <v>607</v>
      </c>
    </row>
    <row r="104" spans="4:4" s="47" customFormat="1" x14ac:dyDescent="0.25">
      <c r="D104" s="58" t="s">
        <v>608</v>
      </c>
    </row>
    <row r="105" spans="4:4" s="47" customFormat="1" x14ac:dyDescent="0.25"/>
    <row r="106" spans="4:4" s="47" customFormat="1" x14ac:dyDescent="0.25">
      <c r="D106" s="47" t="s">
        <v>610</v>
      </c>
    </row>
    <row r="107" spans="4:4" s="47" customFormat="1" x14ac:dyDescent="0.25"/>
    <row r="108" spans="4:4" s="47" customFormat="1" x14ac:dyDescent="0.25"/>
    <row r="109" spans="4:4" s="47" customFormat="1" x14ac:dyDescent="0.25"/>
    <row r="110" spans="4:4" s="47" customFormat="1" x14ac:dyDescent="0.25"/>
    <row r="111" spans="4:4" s="47" customFormat="1" x14ac:dyDescent="0.25"/>
    <row r="112" spans="4:4" s="47" customFormat="1" x14ac:dyDescent="0.25"/>
    <row r="113" s="47" customFormat="1" x14ac:dyDescent="0.25"/>
    <row r="114" s="47" customFormat="1" x14ac:dyDescent="0.25"/>
    <row r="115" s="47" customFormat="1" x14ac:dyDescent="0.25"/>
    <row r="116" s="47" customFormat="1" x14ac:dyDescent="0.25"/>
    <row r="117" s="47" customFormat="1" x14ac:dyDescent="0.25"/>
    <row r="118" s="47" customFormat="1" x14ac:dyDescent="0.25"/>
    <row r="119" s="47" customFormat="1" x14ac:dyDescent="0.25"/>
    <row r="120" s="47" customFormat="1" x14ac:dyDescent="0.25"/>
    <row r="121" s="47" customFormat="1" x14ac:dyDescent="0.25"/>
    <row r="122" s="47" customFormat="1" x14ac:dyDescent="0.25"/>
    <row r="123" s="47" customFormat="1" x14ac:dyDescent="0.25"/>
    <row r="124" s="47" customFormat="1" x14ac:dyDescent="0.25"/>
    <row r="125" s="47" customFormat="1" x14ac:dyDescent="0.25"/>
    <row r="126" s="47" customFormat="1" x14ac:dyDescent="0.25"/>
    <row r="127" s="47" customFormat="1" x14ac:dyDescent="0.25"/>
    <row r="128" s="47" customFormat="1" x14ac:dyDescent="0.25"/>
    <row r="129" s="47" customFormat="1" x14ac:dyDescent="0.25"/>
    <row r="130" s="47" customFormat="1" x14ac:dyDescent="0.25"/>
    <row r="131" s="47" customFormat="1" x14ac:dyDescent="0.25"/>
    <row r="132" s="47" customFormat="1" x14ac:dyDescent="0.25"/>
    <row r="133" s="47" customFormat="1" x14ac:dyDescent="0.25"/>
    <row r="134" s="47" customFormat="1" x14ac:dyDescent="0.25"/>
    <row r="135" s="47" customFormat="1" x14ac:dyDescent="0.25"/>
    <row r="136" s="47" customFormat="1" x14ac:dyDescent="0.25"/>
    <row r="137" s="47" customFormat="1" x14ac:dyDescent="0.25"/>
    <row r="138" s="47" customFormat="1" x14ac:dyDescent="0.25"/>
    <row r="139" s="47" customFormat="1" x14ac:dyDescent="0.25"/>
    <row r="140" s="47" customFormat="1" x14ac:dyDescent="0.25"/>
    <row r="141" s="47" customFormat="1" x14ac:dyDescent="0.25"/>
    <row r="142" s="47" customFormat="1" x14ac:dyDescent="0.25"/>
    <row r="143" s="47" customFormat="1" x14ac:dyDescent="0.25"/>
    <row r="144" s="47" customFormat="1" x14ac:dyDescent="0.25"/>
    <row r="145" s="47" customFormat="1" x14ac:dyDescent="0.25"/>
    <row r="146" s="47" customFormat="1" x14ac:dyDescent="0.25"/>
    <row r="147" s="47" customFormat="1" x14ac:dyDescent="0.25"/>
    <row r="148" s="47" customFormat="1" x14ac:dyDescent="0.25"/>
    <row r="149" s="47" customFormat="1" x14ac:dyDescent="0.25"/>
    <row r="150" s="47" customFormat="1" x14ac:dyDescent="0.25"/>
    <row r="151" s="47" customFormat="1" x14ac:dyDescent="0.25"/>
    <row r="152" s="47" customFormat="1" x14ac:dyDescent="0.25"/>
    <row r="153" s="47" customFormat="1" x14ac:dyDescent="0.25"/>
    <row r="154" s="47" customFormat="1" x14ac:dyDescent="0.25"/>
    <row r="155" s="47" customFormat="1" x14ac:dyDescent="0.25"/>
    <row r="156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="47" customFormat="1" x14ac:dyDescent="0.25"/>
    <row r="162" s="47" customFormat="1" x14ac:dyDescent="0.25"/>
    <row r="163" s="47" customFormat="1" x14ac:dyDescent="0.25"/>
    <row r="164" s="47" customFormat="1" x14ac:dyDescent="0.25"/>
    <row r="165" s="47" customFormat="1" x14ac:dyDescent="0.25"/>
    <row r="166" s="47" customFormat="1" x14ac:dyDescent="0.25"/>
    <row r="167" s="47" customFormat="1" x14ac:dyDescent="0.25"/>
    <row r="168" s="47" customFormat="1" x14ac:dyDescent="0.25"/>
    <row r="169" s="47" customFormat="1" x14ac:dyDescent="0.25"/>
    <row r="170" s="47" customFormat="1" x14ac:dyDescent="0.25"/>
    <row r="171" s="47" customFormat="1" x14ac:dyDescent="0.25"/>
    <row r="172" s="47" customFormat="1" x14ac:dyDescent="0.25"/>
    <row r="173" s="47" customFormat="1" x14ac:dyDescent="0.25"/>
    <row r="174" s="47" customFormat="1" x14ac:dyDescent="0.25"/>
    <row r="175" s="47" customFormat="1" x14ac:dyDescent="0.25"/>
    <row r="176" s="47" customFormat="1" x14ac:dyDescent="0.25"/>
    <row r="177" s="47" customFormat="1" x14ac:dyDescent="0.25"/>
    <row r="178" s="47" customFormat="1" x14ac:dyDescent="0.25"/>
    <row r="179" s="47" customFormat="1" x14ac:dyDescent="0.25"/>
    <row r="180" s="47" customFormat="1" x14ac:dyDescent="0.25"/>
    <row r="181" s="47" customFormat="1" x14ac:dyDescent="0.25"/>
    <row r="182" s="47" customFormat="1" x14ac:dyDescent="0.25"/>
    <row r="183" s="47" customFormat="1" x14ac:dyDescent="0.25"/>
    <row r="184" s="47" customFormat="1" x14ac:dyDescent="0.25"/>
    <row r="185" s="47" customFormat="1" x14ac:dyDescent="0.25"/>
    <row r="186" s="47" customFormat="1" x14ac:dyDescent="0.25"/>
    <row r="187" s="47" customFormat="1" x14ac:dyDescent="0.25"/>
    <row r="188" s="47" customFormat="1" x14ac:dyDescent="0.25"/>
    <row r="189" s="47" customFormat="1" x14ac:dyDescent="0.25"/>
    <row r="190" s="47" customFormat="1" x14ac:dyDescent="0.25"/>
    <row r="191" s="47" customFormat="1" x14ac:dyDescent="0.25"/>
    <row r="192" s="47" customFormat="1" x14ac:dyDescent="0.25"/>
    <row r="193" s="47" customFormat="1" x14ac:dyDescent="0.25"/>
    <row r="194" s="47" customFormat="1" x14ac:dyDescent="0.25"/>
    <row r="195" s="47" customFormat="1" x14ac:dyDescent="0.25"/>
    <row r="196" s="47" customFormat="1" x14ac:dyDescent="0.25"/>
    <row r="197" s="47" customFormat="1" x14ac:dyDescent="0.25"/>
    <row r="198" s="47" customFormat="1" x14ac:dyDescent="0.25"/>
    <row r="199" s="47" customFormat="1" x14ac:dyDescent="0.25"/>
    <row r="200" s="47" customFormat="1" x14ac:dyDescent="0.25"/>
    <row r="201" s="47" customFormat="1" x14ac:dyDescent="0.25"/>
    <row r="202" s="47" customFormat="1" x14ac:dyDescent="0.25"/>
    <row r="203" s="47" customFormat="1" x14ac:dyDescent="0.25"/>
    <row r="204" s="47" customFormat="1" x14ac:dyDescent="0.25"/>
    <row r="205" s="47" customFormat="1" x14ac:dyDescent="0.25"/>
    <row r="206" s="47" customFormat="1" x14ac:dyDescent="0.25"/>
    <row r="207" s="47" customFormat="1" x14ac:dyDescent="0.25"/>
    <row r="208" s="47" customFormat="1" x14ac:dyDescent="0.25"/>
    <row r="209" spans="4:61" s="47" customFormat="1" x14ac:dyDescent="0.25"/>
    <row r="210" spans="4:61" s="47" customFormat="1" x14ac:dyDescent="0.25"/>
    <row r="211" spans="4:61" s="47" customFormat="1" x14ac:dyDescent="0.25">
      <c r="D211" s="47" t="s">
        <v>269</v>
      </c>
      <c r="M211" s="47" t="s">
        <v>309</v>
      </c>
      <c r="V211" s="47" t="s">
        <v>602</v>
      </c>
    </row>
    <row r="212" spans="4:61" s="47" customFormat="1" x14ac:dyDescent="0.25">
      <c r="D212" s="51" t="s">
        <v>449</v>
      </c>
      <c r="M212" s="51" t="s">
        <v>577</v>
      </c>
      <c r="V212" s="51" t="s">
        <v>603</v>
      </c>
    </row>
    <row r="213" spans="4:61" s="47" customFormat="1" x14ac:dyDescent="0.25">
      <c r="M213" s="51" t="s">
        <v>578</v>
      </c>
      <c r="V213" s="51" t="s">
        <v>604</v>
      </c>
    </row>
    <row r="214" spans="4:61" s="47" customFormat="1" x14ac:dyDescent="0.25"/>
    <row r="215" spans="4:61" s="47" customFormat="1" x14ac:dyDescent="0.25">
      <c r="D215" s="56" t="s">
        <v>612</v>
      </c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</row>
    <row r="216" spans="4:61" s="47" customFormat="1" x14ac:dyDescent="0.25">
      <c r="D216" s="56" t="s">
        <v>613</v>
      </c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</row>
    <row r="217" spans="4:61" s="47" customFormat="1" x14ac:dyDescent="0.25">
      <c r="D217" s="56" t="s">
        <v>614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</row>
    <row r="218" spans="4:61" s="47" customFormat="1" x14ac:dyDescent="0.25">
      <c r="D218" s="56" t="s">
        <v>615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</row>
    <row r="219" spans="4:61" s="47" customFormat="1" x14ac:dyDescent="0.25">
      <c r="D219" s="56" t="s">
        <v>616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</row>
    <row r="220" spans="4:61" s="47" customFormat="1" x14ac:dyDescent="0.25">
      <c r="D220" s="56" t="s">
        <v>617</v>
      </c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</row>
    <row r="221" spans="4:61" s="47" customFormat="1" x14ac:dyDescent="0.25">
      <c r="D221" s="44" t="s">
        <v>618</v>
      </c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</row>
    <row r="222" spans="4:61" s="47" customFormat="1" x14ac:dyDescent="0.25">
      <c r="D222" s="56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</row>
    <row r="223" spans="4:61" s="47" customFormat="1" x14ac:dyDescent="0.25">
      <c r="D223" s="56" t="s">
        <v>619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</row>
    <row r="224" spans="4:61" s="47" customFormat="1" x14ac:dyDescent="0.25">
      <c r="D224" s="56" t="s">
        <v>2721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</row>
    <row r="225" spans="4:91" s="47" customFormat="1" x14ac:dyDescent="0.25">
      <c r="D225" s="56" t="s">
        <v>621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</row>
    <row r="226" spans="4:91" s="47" customFormat="1" x14ac:dyDescent="0.25">
      <c r="D226" s="56" t="s">
        <v>622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</row>
    <row r="227" spans="4:91" s="47" customFormat="1" x14ac:dyDescent="0.25">
      <c r="D227" s="56" t="s">
        <v>623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</row>
    <row r="228" spans="4:91" s="47" customFormat="1" x14ac:dyDescent="0.25">
      <c r="D228" s="56" t="s">
        <v>624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</row>
    <row r="229" spans="4:91" s="47" customFormat="1" x14ac:dyDescent="0.25">
      <c r="D229" s="56" t="s">
        <v>625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</row>
    <row r="230" spans="4:91" s="47" customFormat="1" x14ac:dyDescent="0.25">
      <c r="D230" s="56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</row>
    <row r="231" spans="4:91" s="47" customFormat="1" x14ac:dyDescent="0.25">
      <c r="D231" s="56" t="s">
        <v>626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</row>
    <row r="232" spans="4:91" s="47" customFormat="1" x14ac:dyDescent="0.25"/>
    <row r="233" spans="4:91" s="47" customFormat="1" x14ac:dyDescent="0.25">
      <c r="D233" s="68" t="s">
        <v>471</v>
      </c>
    </row>
    <row r="234" spans="4:91" s="47" customFormat="1" x14ac:dyDescent="0.25"/>
    <row r="235" spans="4:91" s="47" customFormat="1" x14ac:dyDescent="0.25">
      <c r="D235" s="41" t="s">
        <v>472</v>
      </c>
    </row>
    <row r="236" spans="4:91" s="47" customFormat="1" x14ac:dyDescent="0.25"/>
    <row r="237" spans="4:91" s="47" customFormat="1" x14ac:dyDescent="0.25">
      <c r="D237" s="70" t="s">
        <v>398</v>
      </c>
      <c r="AG237" s="70" t="s">
        <v>366</v>
      </c>
      <c r="BI237" s="70" t="s">
        <v>376</v>
      </c>
    </row>
    <row r="238" spans="4:91" s="47" customFormat="1" x14ac:dyDescent="0.25"/>
    <row r="239" spans="4:91" s="47" customFormat="1" x14ac:dyDescent="0.25">
      <c r="D239" s="57" t="s">
        <v>322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G239" s="57" t="s">
        <v>322</v>
      </c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  <c r="BD239" s="53"/>
      <c r="BE239" s="53"/>
      <c r="BF239" s="53"/>
      <c r="BG239" s="53"/>
      <c r="BI239" s="57" t="s">
        <v>322</v>
      </c>
      <c r="BJ239" s="53"/>
      <c r="BK239" s="53"/>
      <c r="BL239" s="53"/>
      <c r="BM239" s="53"/>
      <c r="BN239" s="53"/>
      <c r="BO239" s="53"/>
      <c r="BP239" s="53"/>
      <c r="BQ239" s="53"/>
      <c r="BR239" s="53"/>
      <c r="BS239" s="53"/>
      <c r="BT239" s="53"/>
      <c r="BU239" s="53"/>
      <c r="BV239" s="53"/>
      <c r="BW239" s="53"/>
      <c r="BX239" s="53"/>
      <c r="BY239" s="53"/>
      <c r="BZ239" s="53"/>
      <c r="CA239" s="53"/>
      <c r="CB239" s="53"/>
      <c r="CC239" s="53"/>
      <c r="CD239" s="53"/>
      <c r="CE239" s="53"/>
      <c r="CF239" s="53"/>
      <c r="CG239" s="53"/>
      <c r="CH239" s="53"/>
      <c r="CI239" s="53"/>
      <c r="CJ239" s="53"/>
      <c r="CK239" s="53"/>
      <c r="CL239" s="53"/>
      <c r="CM239" s="53"/>
    </row>
    <row r="240" spans="4:91" s="47" customFormat="1" x14ac:dyDescent="0.25">
      <c r="D240" s="57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G240" s="57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I240" s="57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  <c r="CA240" s="53"/>
      <c r="CB240" s="53"/>
      <c r="CC240" s="53"/>
      <c r="CD240" s="53"/>
      <c r="CE240" s="53"/>
      <c r="CF240" s="53"/>
      <c r="CG240" s="53"/>
      <c r="CH240" s="53"/>
      <c r="CI240" s="53"/>
      <c r="CJ240" s="53"/>
      <c r="CK240" s="53"/>
      <c r="CL240" s="53"/>
      <c r="CM240" s="53"/>
    </row>
    <row r="241" spans="4:91" s="47" customFormat="1" x14ac:dyDescent="0.25">
      <c r="D241" s="57" t="s">
        <v>384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G241" s="57" t="s">
        <v>399</v>
      </c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I241" s="57" t="s">
        <v>426</v>
      </c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</row>
    <row r="242" spans="4:91" s="47" customFormat="1" x14ac:dyDescent="0.25">
      <c r="D242" s="57" t="s">
        <v>385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G242" s="57" t="s">
        <v>400</v>
      </c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I242" s="57" t="s">
        <v>427</v>
      </c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  <c r="CA242" s="53"/>
      <c r="CB242" s="53"/>
      <c r="CC242" s="53"/>
      <c r="CD242" s="53"/>
      <c r="CE242" s="53"/>
      <c r="CF242" s="53"/>
      <c r="CG242" s="53"/>
      <c r="CH242" s="53"/>
      <c r="CI242" s="53"/>
      <c r="CJ242" s="53"/>
      <c r="CK242" s="53"/>
      <c r="CL242" s="53"/>
      <c r="CM242" s="53"/>
    </row>
    <row r="243" spans="4:91" s="47" customFormat="1" x14ac:dyDescent="0.25">
      <c r="D243" s="57" t="s">
        <v>386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G243" s="57" t="s">
        <v>401</v>
      </c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I243" s="57" t="s">
        <v>401</v>
      </c>
      <c r="BJ243" s="53"/>
      <c r="BK243" s="53"/>
      <c r="BL243" s="53"/>
      <c r="BM243" s="53"/>
      <c r="BN243" s="53"/>
      <c r="BO243" s="53"/>
      <c r="BP243" s="53"/>
      <c r="BQ243" s="53"/>
      <c r="BR243" s="53"/>
      <c r="BS243" s="53"/>
      <c r="BT243" s="53"/>
      <c r="BU243" s="53"/>
      <c r="BV243" s="53"/>
      <c r="BW243" s="53"/>
      <c r="BX243" s="53"/>
      <c r="BY243" s="53"/>
      <c r="BZ243" s="53"/>
      <c r="CA243" s="53"/>
      <c r="CB243" s="53"/>
      <c r="CC243" s="53"/>
      <c r="CD243" s="53"/>
      <c r="CE243" s="53"/>
      <c r="CF243" s="53"/>
      <c r="CG243" s="53"/>
      <c r="CH243" s="53"/>
      <c r="CI243" s="53"/>
      <c r="CJ243" s="53"/>
      <c r="CK243" s="53"/>
      <c r="CL243" s="53"/>
      <c r="CM243" s="53"/>
    </row>
    <row r="244" spans="4:91" s="47" customFormat="1" x14ac:dyDescent="0.25">
      <c r="D244" s="57" t="s">
        <v>387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G244" s="57" t="s">
        <v>402</v>
      </c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I244" s="57" t="s">
        <v>428</v>
      </c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</row>
    <row r="245" spans="4:91" s="47" customFormat="1" x14ac:dyDescent="0.25">
      <c r="D245" s="57" t="s">
        <v>278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G245" s="57" t="s">
        <v>403</v>
      </c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I245" s="57" t="s">
        <v>429</v>
      </c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  <c r="CC245" s="53"/>
      <c r="CD245" s="53"/>
      <c r="CE245" s="53"/>
      <c r="CF245" s="53"/>
      <c r="CG245" s="53"/>
      <c r="CH245" s="53"/>
      <c r="CI245" s="53"/>
      <c r="CJ245" s="53"/>
      <c r="CK245" s="53"/>
      <c r="CL245" s="53"/>
      <c r="CM245" s="53"/>
    </row>
    <row r="246" spans="4:91" s="47" customFormat="1" x14ac:dyDescent="0.25">
      <c r="D246" s="57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G246" s="57" t="s">
        <v>404</v>
      </c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I246" s="57" t="s">
        <v>403</v>
      </c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</row>
    <row r="247" spans="4:91" s="47" customFormat="1" x14ac:dyDescent="0.25">
      <c r="D247" s="57" t="s">
        <v>33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G247" s="57" t="s">
        <v>405</v>
      </c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I247" s="57" t="s">
        <v>430</v>
      </c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</row>
    <row r="248" spans="4:91" s="47" customFormat="1" x14ac:dyDescent="0.25">
      <c r="D248" s="57" t="s">
        <v>388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G248" s="57" t="s">
        <v>278</v>
      </c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I248" s="57" t="s">
        <v>431</v>
      </c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53"/>
      <c r="CE248" s="53"/>
      <c r="CF248" s="53"/>
      <c r="CG248" s="53"/>
      <c r="CH248" s="53"/>
      <c r="CI248" s="53"/>
      <c r="CJ248" s="53"/>
      <c r="CK248" s="53"/>
      <c r="CL248" s="53"/>
      <c r="CM248" s="53"/>
    </row>
    <row r="249" spans="4:91" s="47" customFormat="1" x14ac:dyDescent="0.25">
      <c r="D249" s="57" t="s">
        <v>326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G249" s="57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I249" s="57" t="s">
        <v>278</v>
      </c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  <c r="CC249" s="53"/>
      <c r="CD249" s="53"/>
      <c r="CE249" s="53"/>
      <c r="CF249" s="53"/>
      <c r="CG249" s="53"/>
      <c r="CH249" s="53"/>
      <c r="CI249" s="53"/>
      <c r="CJ249" s="53"/>
      <c r="CK249" s="53"/>
      <c r="CL249" s="53"/>
      <c r="CM249" s="53"/>
    </row>
    <row r="250" spans="4:91" s="47" customFormat="1" x14ac:dyDescent="0.25">
      <c r="D250" s="57" t="s">
        <v>450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G250" s="57" t="s">
        <v>33</v>
      </c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I250" s="57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53"/>
      <c r="CE250" s="53"/>
      <c r="CF250" s="53"/>
      <c r="CG250" s="53"/>
      <c r="CH250" s="53"/>
      <c r="CI250" s="53"/>
      <c r="CJ250" s="53"/>
      <c r="CK250" s="53"/>
      <c r="CL250" s="53"/>
      <c r="CM250" s="53"/>
    </row>
    <row r="251" spans="4:91" s="47" customFormat="1" x14ac:dyDescent="0.25">
      <c r="D251" s="57" t="s">
        <v>451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G251" s="57" t="s">
        <v>406</v>
      </c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I251" s="57" t="s">
        <v>33</v>
      </c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  <c r="CC251" s="53"/>
      <c r="CD251" s="53"/>
      <c r="CE251" s="53"/>
      <c r="CF251" s="53"/>
      <c r="CG251" s="53"/>
      <c r="CH251" s="53"/>
      <c r="CI251" s="53"/>
      <c r="CJ251" s="53"/>
      <c r="CK251" s="53"/>
      <c r="CL251" s="53"/>
      <c r="CM251" s="53"/>
    </row>
    <row r="252" spans="4:91" s="47" customFormat="1" x14ac:dyDescent="0.25">
      <c r="D252" s="56" t="s">
        <v>389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G252" s="57" t="s">
        <v>407</v>
      </c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I252" s="57" t="s">
        <v>427</v>
      </c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</row>
    <row r="253" spans="4:91" s="47" customFormat="1" x14ac:dyDescent="0.25">
      <c r="D253" s="57" t="s">
        <v>390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G253" s="57" t="s">
        <v>326</v>
      </c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I253" s="57" t="s">
        <v>401</v>
      </c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</row>
    <row r="254" spans="4:91" s="47" customFormat="1" x14ac:dyDescent="0.25">
      <c r="D254" s="38" t="s">
        <v>629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G254" s="57" t="s">
        <v>408</v>
      </c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I254" s="57" t="s">
        <v>428</v>
      </c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  <c r="CC254" s="53"/>
      <c r="CD254" s="53"/>
      <c r="CE254" s="53"/>
      <c r="CF254" s="53"/>
      <c r="CG254" s="53"/>
      <c r="CH254" s="53"/>
      <c r="CI254" s="53"/>
      <c r="CJ254" s="53"/>
      <c r="CK254" s="53"/>
      <c r="CL254" s="53"/>
      <c r="CM254" s="53"/>
    </row>
    <row r="255" spans="4:91" s="47" customFormat="1" x14ac:dyDescent="0.25">
      <c r="D255" s="56" t="s">
        <v>391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G255" s="57" t="s">
        <v>409</v>
      </c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I255" s="57" t="s">
        <v>429</v>
      </c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</row>
    <row r="256" spans="4:91" s="47" customFormat="1" x14ac:dyDescent="0.25">
      <c r="D256" s="57" t="s">
        <v>392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G256" s="57" t="s">
        <v>410</v>
      </c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I256" s="57" t="s">
        <v>403</v>
      </c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</row>
    <row r="257" spans="4:91" s="47" customFormat="1" x14ac:dyDescent="0.25">
      <c r="D257" s="57" t="s">
        <v>393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G257" s="57" t="s">
        <v>411</v>
      </c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I257" s="57" t="s">
        <v>430</v>
      </c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</row>
    <row r="258" spans="4:91" s="47" customFormat="1" x14ac:dyDescent="0.25">
      <c r="D258" s="57" t="s">
        <v>394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G258" s="57" t="s">
        <v>412</v>
      </c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I258" s="57" t="s">
        <v>431</v>
      </c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</row>
    <row r="259" spans="4:91" s="47" customFormat="1" x14ac:dyDescent="0.25">
      <c r="D259" s="57" t="s">
        <v>257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G259" s="57" t="s">
        <v>413</v>
      </c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I259" s="57" t="s">
        <v>372</v>
      </c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</row>
    <row r="260" spans="4:91" s="47" customFormat="1" x14ac:dyDescent="0.25">
      <c r="D260" s="57" t="s">
        <v>329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G260" s="57" t="s">
        <v>414</v>
      </c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I260" s="56" t="s">
        <v>631</v>
      </c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  <c r="BW260" s="52"/>
      <c r="BX260" s="52"/>
      <c r="BY260" s="52"/>
      <c r="BZ260" s="52"/>
      <c r="CA260" s="52"/>
      <c r="CB260" s="52"/>
      <c r="CC260" s="52"/>
      <c r="CD260" s="52"/>
      <c r="CE260" s="52"/>
      <c r="CF260" s="52"/>
      <c r="CG260" s="52"/>
      <c r="CH260" s="52"/>
      <c r="CI260" s="52"/>
      <c r="CJ260" s="52"/>
      <c r="CK260" s="52"/>
      <c r="CL260" s="52"/>
      <c r="CM260" s="52"/>
    </row>
    <row r="261" spans="4:91" s="47" customFormat="1" x14ac:dyDescent="0.25">
      <c r="D261" s="57" t="s">
        <v>279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G261" s="57" t="s">
        <v>415</v>
      </c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I261" s="57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</row>
    <row r="262" spans="4:91" s="47" customFormat="1" x14ac:dyDescent="0.25">
      <c r="D262" s="56" t="s">
        <v>632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G262" s="57" t="s">
        <v>416</v>
      </c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I262" s="57" t="s">
        <v>263</v>
      </c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  <c r="BT262" s="53"/>
      <c r="BU262" s="53"/>
      <c r="BV262" s="53"/>
      <c r="BW262" s="53"/>
      <c r="BX262" s="53"/>
      <c r="BY262" s="53"/>
      <c r="BZ262" s="53"/>
      <c r="CA262" s="53"/>
      <c r="CB262" s="53"/>
      <c r="CC262" s="53"/>
      <c r="CD262" s="53"/>
      <c r="CE262" s="53"/>
      <c r="CF262" s="53"/>
      <c r="CG262" s="53"/>
      <c r="CH262" s="53"/>
      <c r="CI262" s="53"/>
      <c r="CJ262" s="53"/>
      <c r="CK262" s="53"/>
      <c r="CL262" s="53"/>
      <c r="CM262" s="53"/>
    </row>
    <row r="263" spans="4:91" s="47" customFormat="1" x14ac:dyDescent="0.25">
      <c r="D263" s="57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G263" s="57" t="s">
        <v>417</v>
      </c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W263" s="53"/>
      <c r="AX263" s="53"/>
      <c r="AY263" s="53"/>
      <c r="AZ263" s="53"/>
      <c r="BA263" s="53"/>
      <c r="BB263" s="53"/>
      <c r="BC263" s="53"/>
      <c r="BD263" s="53"/>
      <c r="BE263" s="53"/>
      <c r="BF263" s="53"/>
      <c r="BG263" s="53"/>
      <c r="BI263" s="57" t="s">
        <v>264</v>
      </c>
      <c r="BJ263" s="53"/>
      <c r="BK263" s="53"/>
      <c r="BL263" s="53"/>
      <c r="BM263" s="53"/>
      <c r="BN263" s="53"/>
      <c r="BO263" s="53"/>
      <c r="BP263" s="53"/>
      <c r="BQ263" s="53"/>
      <c r="BR263" s="53"/>
      <c r="BS263" s="53"/>
      <c r="BT263" s="53"/>
      <c r="BU263" s="53"/>
      <c r="BV263" s="53"/>
      <c r="BW263" s="53"/>
      <c r="BX263" s="53"/>
      <c r="BY263" s="53"/>
      <c r="BZ263" s="53"/>
      <c r="CA263" s="53"/>
      <c r="CB263" s="53"/>
      <c r="CC263" s="53"/>
      <c r="CD263" s="53"/>
      <c r="CE263" s="53"/>
      <c r="CF263" s="53"/>
      <c r="CG263" s="53"/>
      <c r="CH263" s="53"/>
      <c r="CI263" s="53"/>
      <c r="CJ263" s="53"/>
      <c r="CK263" s="53"/>
      <c r="CL263" s="53"/>
      <c r="CM263" s="53"/>
    </row>
    <row r="264" spans="4:91" s="47" customFormat="1" x14ac:dyDescent="0.25">
      <c r="D264" s="57" t="s">
        <v>395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G264" s="57" t="s">
        <v>418</v>
      </c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  <c r="BD264" s="53"/>
      <c r="BE264" s="53"/>
      <c r="BF264" s="53"/>
      <c r="BG264" s="53"/>
    </row>
    <row r="265" spans="4:91" s="47" customFormat="1" x14ac:dyDescent="0.25">
      <c r="D265" s="57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G265" s="57" t="s">
        <v>419</v>
      </c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</row>
    <row r="266" spans="4:91" s="47" customFormat="1" x14ac:dyDescent="0.25">
      <c r="D266" s="57" t="s">
        <v>33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G266" s="57" t="s">
        <v>420</v>
      </c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</row>
    <row r="267" spans="4:91" s="47" customFormat="1" x14ac:dyDescent="0.25">
      <c r="D267" s="57" t="s">
        <v>388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G267" s="57" t="s">
        <v>421</v>
      </c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  <c r="BD267" s="53"/>
      <c r="BE267" s="53"/>
      <c r="BF267" s="53"/>
      <c r="BG267" s="53"/>
    </row>
    <row r="268" spans="4:91" s="47" customFormat="1" x14ac:dyDescent="0.25">
      <c r="D268" s="57" t="s">
        <v>326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G268" s="57" t="s">
        <v>422</v>
      </c>
      <c r="AH268" s="53"/>
      <c r="AI268" s="53"/>
      <c r="AJ268" s="53"/>
      <c r="AK268" s="53"/>
      <c r="AL268" s="53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W268" s="53"/>
      <c r="AX268" s="53"/>
      <c r="AY268" s="53"/>
      <c r="AZ268" s="53"/>
      <c r="BA268" s="53"/>
      <c r="BB268" s="53"/>
      <c r="BC268" s="53"/>
      <c r="BD268" s="53"/>
      <c r="BE268" s="53"/>
      <c r="BF268" s="53"/>
      <c r="BG268" s="53"/>
    </row>
    <row r="269" spans="4:91" s="47" customFormat="1" x14ac:dyDescent="0.25">
      <c r="D269" s="57" t="s">
        <v>450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G269" s="57" t="s">
        <v>423</v>
      </c>
      <c r="AH269" s="53"/>
      <c r="AI269" s="53"/>
      <c r="AJ269" s="53"/>
      <c r="AK269" s="53"/>
      <c r="AL269" s="53"/>
      <c r="AM269" s="53"/>
      <c r="AN269" s="53"/>
      <c r="AO269" s="53"/>
      <c r="AP269" s="53"/>
      <c r="AQ269" s="53"/>
      <c r="AR269" s="53"/>
      <c r="AS269" s="53"/>
      <c r="AT269" s="53"/>
      <c r="AU269" s="53"/>
      <c r="AV269" s="53"/>
      <c r="AW269" s="53"/>
      <c r="AX269" s="53"/>
      <c r="AY269" s="53"/>
      <c r="AZ269" s="53"/>
      <c r="BA269" s="53"/>
      <c r="BB269" s="53"/>
      <c r="BC269" s="53"/>
      <c r="BD269" s="53"/>
      <c r="BE269" s="53"/>
      <c r="BF269" s="53"/>
      <c r="BG269" s="53"/>
    </row>
    <row r="270" spans="4:91" s="47" customFormat="1" x14ac:dyDescent="0.25">
      <c r="D270" s="57" t="s">
        <v>451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G270" s="57" t="s">
        <v>390</v>
      </c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  <c r="BD270" s="53"/>
      <c r="BE270" s="53"/>
      <c r="BF270" s="53"/>
      <c r="BG270" s="53"/>
    </row>
    <row r="271" spans="4:91" s="47" customFormat="1" x14ac:dyDescent="0.25">
      <c r="D271" s="56" t="s">
        <v>396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G271" s="38" t="s">
        <v>629</v>
      </c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</row>
    <row r="272" spans="4:91" s="47" customFormat="1" x14ac:dyDescent="0.25">
      <c r="D272" s="57" t="s">
        <v>390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G272" s="56" t="s">
        <v>391</v>
      </c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</row>
    <row r="273" spans="4:59" s="47" customFormat="1" x14ac:dyDescent="0.25">
      <c r="D273" s="38" t="s">
        <v>629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G273" s="57" t="s">
        <v>392</v>
      </c>
      <c r="AH273" s="53"/>
      <c r="AI273" s="53"/>
      <c r="AJ273" s="53"/>
      <c r="AK273" s="53"/>
      <c r="AL273" s="53"/>
      <c r="AM273" s="53"/>
      <c r="AN273" s="53"/>
      <c r="AO273" s="53"/>
      <c r="AP273" s="53"/>
      <c r="AQ273" s="53"/>
      <c r="AR273" s="53"/>
      <c r="AS273" s="53"/>
      <c r="AT273" s="53"/>
      <c r="AU273" s="53"/>
      <c r="AV273" s="53"/>
      <c r="AW273" s="53"/>
      <c r="AX273" s="53"/>
      <c r="AY273" s="53"/>
      <c r="AZ273" s="53"/>
      <c r="BA273" s="53"/>
      <c r="BB273" s="53"/>
      <c r="BC273" s="53"/>
      <c r="BD273" s="53"/>
      <c r="BE273" s="53"/>
      <c r="BF273" s="53"/>
      <c r="BG273" s="53"/>
    </row>
    <row r="274" spans="4:59" s="47" customFormat="1" x14ac:dyDescent="0.25">
      <c r="D274" s="56" t="s">
        <v>391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G274" s="57" t="s">
        <v>424</v>
      </c>
      <c r="AH274" s="53"/>
      <c r="AI274" s="53"/>
      <c r="AJ274" s="53"/>
      <c r="AK274" s="53"/>
      <c r="AL274" s="53"/>
      <c r="AM274" s="53"/>
      <c r="AN274" s="53"/>
      <c r="AO274" s="53"/>
      <c r="AP274" s="53"/>
      <c r="AQ274" s="53"/>
      <c r="AR274" s="53"/>
      <c r="AS274" s="53"/>
      <c r="AT274" s="53"/>
      <c r="AU274" s="53"/>
      <c r="AV274" s="53"/>
      <c r="AW274" s="53"/>
      <c r="AX274" s="53"/>
      <c r="AY274" s="53"/>
      <c r="AZ274" s="53"/>
      <c r="BA274" s="53"/>
      <c r="BB274" s="53"/>
      <c r="BC274" s="53"/>
      <c r="BD274" s="53"/>
      <c r="BE274" s="53"/>
      <c r="BF274" s="53"/>
      <c r="BG274" s="53"/>
    </row>
    <row r="275" spans="4:59" s="47" customFormat="1" x14ac:dyDescent="0.25">
      <c r="D275" s="57" t="s">
        <v>392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G275" s="57" t="s">
        <v>425</v>
      </c>
      <c r="AH275" s="53"/>
      <c r="AI275" s="53"/>
      <c r="AJ275" s="53"/>
      <c r="AK275" s="53"/>
      <c r="AL275" s="53"/>
      <c r="AM275" s="53"/>
      <c r="AN275" s="53"/>
      <c r="AO275" s="53"/>
      <c r="AP275" s="53"/>
      <c r="AQ275" s="53"/>
      <c r="AR275" s="53"/>
      <c r="AS275" s="53"/>
      <c r="AT275" s="53"/>
      <c r="AU275" s="53"/>
      <c r="AV275" s="53"/>
      <c r="AW275" s="53"/>
      <c r="AX275" s="53"/>
      <c r="AY275" s="53"/>
      <c r="AZ275" s="53"/>
      <c r="BA275" s="53"/>
      <c r="BB275" s="53"/>
      <c r="BC275" s="53"/>
      <c r="BD275" s="53"/>
      <c r="BE275" s="53"/>
      <c r="BF275" s="53"/>
      <c r="BG275" s="53"/>
    </row>
    <row r="276" spans="4:59" s="47" customFormat="1" x14ac:dyDescent="0.25">
      <c r="D276" s="57" t="s">
        <v>393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G276" s="57" t="s">
        <v>257</v>
      </c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</row>
    <row r="277" spans="4:59" s="47" customFormat="1" x14ac:dyDescent="0.25">
      <c r="D277" s="57" t="s">
        <v>394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G277" s="57" t="s">
        <v>329</v>
      </c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</row>
    <row r="278" spans="4:59" s="47" customFormat="1" x14ac:dyDescent="0.25">
      <c r="D278" s="57" t="s">
        <v>257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G278" s="57" t="s">
        <v>279</v>
      </c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</row>
    <row r="279" spans="4:59" s="47" customFormat="1" x14ac:dyDescent="0.25">
      <c r="D279" s="57" t="s">
        <v>329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G279" s="56" t="s">
        <v>630</v>
      </c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/>
      <c r="AX279" s="52"/>
      <c r="AY279" s="52"/>
      <c r="AZ279" s="52"/>
      <c r="BA279" s="52"/>
      <c r="BB279" s="52"/>
      <c r="BC279" s="52"/>
      <c r="BD279" s="52"/>
      <c r="BE279" s="52"/>
      <c r="BF279" s="52"/>
      <c r="BG279" s="52"/>
    </row>
    <row r="280" spans="4:59" s="47" customFormat="1" x14ac:dyDescent="0.25">
      <c r="D280" s="57" t="s">
        <v>279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G280" s="57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</row>
    <row r="281" spans="4:59" s="47" customFormat="1" x14ac:dyDescent="0.25">
      <c r="D281" s="56" t="s">
        <v>632</v>
      </c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G281" s="57" t="s">
        <v>263</v>
      </c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</row>
    <row r="282" spans="4:59" s="47" customFormat="1" x14ac:dyDescent="0.25">
      <c r="D282" s="57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G282" s="57" t="s">
        <v>264</v>
      </c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</row>
    <row r="283" spans="4:59" s="47" customFormat="1" x14ac:dyDescent="0.25">
      <c r="D283" s="57" t="s">
        <v>395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</row>
    <row r="284" spans="4:59" s="47" customFormat="1" x14ac:dyDescent="0.25">
      <c r="D284" s="57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</row>
    <row r="285" spans="4:59" s="47" customFormat="1" x14ac:dyDescent="0.25">
      <c r="D285" s="57" t="s">
        <v>33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</row>
    <row r="286" spans="4:59" s="47" customFormat="1" x14ac:dyDescent="0.25">
      <c r="D286" s="57" t="s">
        <v>388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</row>
    <row r="287" spans="4:59" s="47" customFormat="1" x14ac:dyDescent="0.25">
      <c r="D287" s="57" t="s">
        <v>326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</row>
    <row r="288" spans="4:59" s="47" customFormat="1" x14ac:dyDescent="0.25">
      <c r="D288" s="57" t="s">
        <v>450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</row>
    <row r="289" spans="4:31" s="47" customFormat="1" x14ac:dyDescent="0.25">
      <c r="D289" s="57" t="s">
        <v>451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</row>
    <row r="290" spans="4:31" s="47" customFormat="1" x14ac:dyDescent="0.25">
      <c r="D290" s="56" t="s">
        <v>397</v>
      </c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</row>
    <row r="291" spans="4:31" s="47" customFormat="1" x14ac:dyDescent="0.25">
      <c r="D291" s="57" t="s">
        <v>390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</row>
    <row r="292" spans="4:31" s="47" customFormat="1" x14ac:dyDescent="0.25">
      <c r="D292" s="38" t="s">
        <v>629</v>
      </c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</row>
    <row r="293" spans="4:31" s="47" customFormat="1" x14ac:dyDescent="0.25">
      <c r="D293" s="56" t="s">
        <v>391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</row>
    <row r="294" spans="4:31" s="47" customFormat="1" x14ac:dyDescent="0.25">
      <c r="D294" s="57" t="s">
        <v>392</v>
      </c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</row>
    <row r="295" spans="4:31" s="47" customFormat="1" x14ac:dyDescent="0.25">
      <c r="D295" s="57" t="s">
        <v>393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</row>
    <row r="296" spans="4:31" s="47" customFormat="1" x14ac:dyDescent="0.25">
      <c r="D296" s="57" t="s">
        <v>394</v>
      </c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</row>
    <row r="297" spans="4:31" s="47" customFormat="1" x14ac:dyDescent="0.25">
      <c r="D297" s="57" t="s">
        <v>257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</row>
    <row r="298" spans="4:31" s="47" customFormat="1" x14ac:dyDescent="0.25">
      <c r="D298" s="57" t="s">
        <v>329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</row>
    <row r="299" spans="4:31" s="47" customFormat="1" x14ac:dyDescent="0.25">
      <c r="D299" s="57" t="s">
        <v>279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53"/>
    </row>
    <row r="300" spans="4:31" s="47" customFormat="1" x14ac:dyDescent="0.25">
      <c r="D300" s="56" t="s">
        <v>632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</row>
    <row r="301" spans="4:31" s="47" customFormat="1" x14ac:dyDescent="0.25">
      <c r="D301" s="57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</row>
    <row r="302" spans="4:31" s="47" customFormat="1" x14ac:dyDescent="0.25">
      <c r="D302" s="57" t="s">
        <v>263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</row>
    <row r="303" spans="4:31" s="47" customFormat="1" x14ac:dyDescent="0.25">
      <c r="D303" s="57" t="s">
        <v>264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</row>
    <row r="304" spans="4:31" s="47" customFormat="1" x14ac:dyDescent="0.25"/>
    <row r="305" spans="4:24" s="47" customFormat="1" x14ac:dyDescent="0.25">
      <c r="D305" s="51" t="s">
        <v>597</v>
      </c>
    </row>
    <row r="306" spans="4:24" s="47" customFormat="1" x14ac:dyDescent="0.25"/>
    <row r="307" spans="4:24" s="47" customFormat="1" x14ac:dyDescent="0.25">
      <c r="D307" s="57" t="s">
        <v>357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</row>
    <row r="308" spans="4:24" s="47" customFormat="1" x14ac:dyDescent="0.25">
      <c r="D308" s="57" t="s">
        <v>322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</row>
    <row r="309" spans="4:24" s="47" customFormat="1" x14ac:dyDescent="0.25">
      <c r="D309" s="57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</row>
    <row r="310" spans="4:24" s="47" customFormat="1" x14ac:dyDescent="0.25">
      <c r="D310" s="57" t="s">
        <v>268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</row>
    <row r="311" spans="4:24" s="47" customFormat="1" x14ac:dyDescent="0.25">
      <c r="D311" s="57" t="s">
        <v>282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</row>
    <row r="312" spans="4:24" s="47" customFormat="1" x14ac:dyDescent="0.25">
      <c r="D312" s="57" t="s">
        <v>644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</row>
    <row r="313" spans="4:24" s="47" customFormat="1" x14ac:dyDescent="0.25">
      <c r="D313" s="57" t="s">
        <v>645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</row>
    <row r="314" spans="4:24" s="47" customFormat="1" x14ac:dyDescent="0.25">
      <c r="D314" s="57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</row>
    <row r="315" spans="4:24" s="47" customFormat="1" x14ac:dyDescent="0.25">
      <c r="D315" s="57" t="s">
        <v>263</v>
      </c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</row>
    <row r="316" spans="4:24" s="47" customFormat="1" x14ac:dyDescent="0.25">
      <c r="D316" s="57" t="s">
        <v>264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</row>
    <row r="317" spans="4:24" s="47" customFormat="1" x14ac:dyDescent="0.25">
      <c r="D317" s="57" t="s">
        <v>358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</row>
    <row r="318" spans="4:24" s="47" customFormat="1" x14ac:dyDescent="0.25"/>
    <row r="319" spans="4:24" s="47" customFormat="1" x14ac:dyDescent="0.25">
      <c r="D319" s="51" t="s">
        <v>598</v>
      </c>
    </row>
    <row r="320" spans="4:24" s="47" customFormat="1" x14ac:dyDescent="0.25"/>
    <row r="321" spans="4:4" s="47" customFormat="1" x14ac:dyDescent="0.25">
      <c r="D321" s="47" t="s">
        <v>651</v>
      </c>
    </row>
    <row r="322" spans="4:4" s="47" customFormat="1" x14ac:dyDescent="0.25"/>
    <row r="323" spans="4:4" s="47" customFormat="1" x14ac:dyDescent="0.25"/>
    <row r="324" spans="4:4" s="47" customFormat="1" x14ac:dyDescent="0.25"/>
    <row r="325" spans="4:4" s="47" customFormat="1" x14ac:dyDescent="0.25"/>
    <row r="326" spans="4:4" s="47" customFormat="1" x14ac:dyDescent="0.25"/>
    <row r="327" spans="4:4" s="47" customFormat="1" x14ac:dyDescent="0.25"/>
    <row r="328" spans="4:4" s="47" customFormat="1" x14ac:dyDescent="0.25"/>
    <row r="329" spans="4:4" s="47" customFormat="1" x14ac:dyDescent="0.25"/>
    <row r="330" spans="4:4" s="47" customFormat="1" x14ac:dyDescent="0.25"/>
    <row r="331" spans="4:4" s="47" customFormat="1" x14ac:dyDescent="0.25"/>
    <row r="332" spans="4:4" s="47" customFormat="1" x14ac:dyDescent="0.25"/>
    <row r="333" spans="4:4" s="47" customFormat="1" x14ac:dyDescent="0.25"/>
    <row r="334" spans="4:4" s="47" customFormat="1" x14ac:dyDescent="0.25"/>
    <row r="335" spans="4:4" s="47" customFormat="1" x14ac:dyDescent="0.25"/>
    <row r="336" spans="4:4" s="47" customFormat="1" x14ac:dyDescent="0.25"/>
    <row r="337" s="47" customFormat="1" x14ac:dyDescent="0.25"/>
    <row r="338" s="47" customFormat="1" x14ac:dyDescent="0.25"/>
    <row r="339" s="47" customFormat="1" x14ac:dyDescent="0.25"/>
    <row r="340" s="47" customFormat="1" x14ac:dyDescent="0.25"/>
    <row r="341" s="47" customFormat="1" x14ac:dyDescent="0.25"/>
    <row r="342" s="47" customFormat="1" x14ac:dyDescent="0.25"/>
    <row r="343" s="47" customFormat="1" x14ac:dyDescent="0.25"/>
    <row r="344" s="47" customFormat="1" x14ac:dyDescent="0.25"/>
    <row r="345" s="47" customFormat="1" x14ac:dyDescent="0.25"/>
    <row r="346" s="47" customFormat="1" x14ac:dyDescent="0.25"/>
    <row r="347" s="47" customFormat="1" x14ac:dyDescent="0.25"/>
    <row r="348" s="47" customFormat="1" x14ac:dyDescent="0.25"/>
    <row r="349" s="47" customFormat="1" x14ac:dyDescent="0.25"/>
    <row r="350" s="47" customFormat="1" x14ac:dyDescent="0.25"/>
    <row r="351" s="47" customFormat="1" x14ac:dyDescent="0.25"/>
    <row r="352" s="47" customFormat="1" x14ac:dyDescent="0.25"/>
    <row r="353" s="47" customFormat="1" x14ac:dyDescent="0.25"/>
    <row r="354" s="47" customFormat="1" x14ac:dyDescent="0.25"/>
    <row r="355" s="47" customFormat="1" x14ac:dyDescent="0.25"/>
    <row r="356" s="47" customFormat="1" x14ac:dyDescent="0.25"/>
    <row r="357" s="47" customFormat="1" x14ac:dyDescent="0.25"/>
    <row r="358" s="47" customFormat="1" x14ac:dyDescent="0.25"/>
    <row r="359" s="47" customFormat="1" x14ac:dyDescent="0.25"/>
    <row r="360" s="47" customFormat="1" x14ac:dyDescent="0.25"/>
    <row r="361" s="47" customFormat="1" x14ac:dyDescent="0.25"/>
    <row r="362" s="47" customFormat="1" x14ac:dyDescent="0.25"/>
    <row r="363" s="47" customFormat="1" x14ac:dyDescent="0.25"/>
    <row r="364" s="47" customFormat="1" x14ac:dyDescent="0.25"/>
    <row r="365" s="47" customFormat="1" x14ac:dyDescent="0.25"/>
    <row r="366" s="47" customFormat="1" x14ac:dyDescent="0.25"/>
    <row r="367" s="47" customFormat="1" x14ac:dyDescent="0.25"/>
    <row r="368" s="47" customFormat="1" x14ac:dyDescent="0.25"/>
    <row r="369" s="47" customFormat="1" x14ac:dyDescent="0.25"/>
    <row r="370" s="47" customFormat="1" x14ac:dyDescent="0.25"/>
    <row r="371" s="47" customFormat="1" x14ac:dyDescent="0.25"/>
    <row r="372" s="47" customFormat="1" x14ac:dyDescent="0.25"/>
    <row r="373" s="47" customFormat="1" x14ac:dyDescent="0.25"/>
    <row r="374" s="47" customFormat="1" x14ac:dyDescent="0.25"/>
    <row r="375" s="47" customFormat="1" x14ac:dyDescent="0.25"/>
    <row r="376" s="47" customFormat="1" x14ac:dyDescent="0.25"/>
    <row r="377" s="47" customFormat="1" x14ac:dyDescent="0.25"/>
    <row r="378" s="47" customFormat="1" x14ac:dyDescent="0.25"/>
    <row r="379" s="47" customFormat="1" x14ac:dyDescent="0.25"/>
    <row r="380" s="47" customFormat="1" x14ac:dyDescent="0.25"/>
    <row r="381" s="47" customFormat="1" x14ac:dyDescent="0.25"/>
    <row r="382" s="47" customFormat="1" x14ac:dyDescent="0.25"/>
    <row r="383" s="47" customFormat="1" x14ac:dyDescent="0.25"/>
    <row r="384" s="47" customFormat="1" x14ac:dyDescent="0.25"/>
    <row r="385" s="47" customFormat="1" x14ac:dyDescent="0.25"/>
    <row r="386" s="47" customFormat="1" x14ac:dyDescent="0.25"/>
    <row r="387" s="47" customFormat="1" x14ac:dyDescent="0.25"/>
    <row r="388" s="47" customFormat="1" x14ac:dyDescent="0.25"/>
    <row r="389" s="47" customFormat="1" x14ac:dyDescent="0.25"/>
    <row r="390" s="47" customFormat="1" x14ac:dyDescent="0.25"/>
    <row r="391" s="47" customFormat="1" x14ac:dyDescent="0.25"/>
    <row r="392" s="47" customFormat="1" x14ac:dyDescent="0.25"/>
    <row r="393" s="47" customFormat="1" x14ac:dyDescent="0.25"/>
    <row r="394" s="47" customFormat="1" x14ac:dyDescent="0.25"/>
    <row r="395" s="47" customFormat="1" x14ac:dyDescent="0.25"/>
    <row r="396" s="47" customFormat="1" x14ac:dyDescent="0.25"/>
    <row r="397" s="47" customFormat="1" x14ac:dyDescent="0.25"/>
    <row r="398" s="47" customFormat="1" x14ac:dyDescent="0.25"/>
    <row r="399" s="47" customFormat="1" x14ac:dyDescent="0.25"/>
    <row r="400" s="47" customFormat="1" x14ac:dyDescent="0.25"/>
    <row r="401" spans="4:33" s="47" customFormat="1" x14ac:dyDescent="0.25"/>
    <row r="402" spans="4:33" s="47" customFormat="1" x14ac:dyDescent="0.25"/>
    <row r="403" spans="4:33" s="47" customFormat="1" x14ac:dyDescent="0.25"/>
    <row r="404" spans="4:33" s="47" customFormat="1" x14ac:dyDescent="0.25"/>
    <row r="405" spans="4:33" s="47" customFormat="1" x14ac:dyDescent="0.25"/>
    <row r="406" spans="4:33" s="47" customFormat="1" x14ac:dyDescent="0.25"/>
    <row r="407" spans="4:33" s="47" customFormat="1" x14ac:dyDescent="0.25"/>
    <row r="408" spans="4:33" s="47" customFormat="1" x14ac:dyDescent="0.25"/>
    <row r="409" spans="4:33" s="47" customFormat="1" x14ac:dyDescent="0.25"/>
    <row r="410" spans="4:33" s="47" customFormat="1" x14ac:dyDescent="0.25">
      <c r="D410" s="47" t="s">
        <v>656</v>
      </c>
    </row>
    <row r="411" spans="4:33" s="47" customFormat="1" x14ac:dyDescent="0.25"/>
    <row r="412" spans="4:33" s="47" customFormat="1" x14ac:dyDescent="0.25">
      <c r="D412" s="56" t="s">
        <v>492</v>
      </c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AA412" s="51" t="s">
        <v>675</v>
      </c>
      <c r="AB412" s="51" t="s">
        <v>676</v>
      </c>
    </row>
    <row r="413" spans="4:33" s="47" customFormat="1" x14ac:dyDescent="0.25">
      <c r="D413" s="56" t="s">
        <v>657</v>
      </c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AA413" s="47" t="s">
        <v>677</v>
      </c>
      <c r="AB413" s="47" t="s">
        <v>678</v>
      </c>
      <c r="AG413" s="47" t="str">
        <f t="shared" ref="AG413:AG423" si="0">"select '" &amp; TRIM(AA413) &amp; "' BrandCode, '" &amp; TRIM(AB413) &amp; "' ModelCode union all"</f>
        <v>select 'V-001' BrandCode, 'C71L' ModelCode union all</v>
      </c>
    </row>
    <row r="414" spans="4:33" s="47" customFormat="1" x14ac:dyDescent="0.25">
      <c r="D414" s="56" t="s">
        <v>658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AA414" s="47" t="s">
        <v>677</v>
      </c>
      <c r="AB414" s="47" t="s">
        <v>679</v>
      </c>
      <c r="AG414" s="47" t="str">
        <f t="shared" si="0"/>
        <v>select 'V-001' BrandCode, 'C73' ModelCode union all</v>
      </c>
    </row>
    <row r="415" spans="4:33" s="47" customFormat="1" x14ac:dyDescent="0.25">
      <c r="D415" s="56" t="s">
        <v>659</v>
      </c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AA415" s="47" t="s">
        <v>677</v>
      </c>
      <c r="AB415" s="47" t="s">
        <v>680</v>
      </c>
      <c r="AG415" s="47" t="str">
        <f t="shared" si="0"/>
        <v>select 'V-001' BrandCode, 'C74' ModelCode union all</v>
      </c>
    </row>
    <row r="416" spans="4:33" s="47" customFormat="1" x14ac:dyDescent="0.25">
      <c r="D416" s="56" t="s">
        <v>660</v>
      </c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AA416" s="47" t="s">
        <v>677</v>
      </c>
      <c r="AB416" s="47" t="s">
        <v>681</v>
      </c>
      <c r="AG416" s="47" t="str">
        <f t="shared" si="0"/>
        <v>select 'V-001' BrandCode, 'C74HD' ModelCode union all</v>
      </c>
    </row>
    <row r="417" spans="4:33" s="47" customFormat="1" x14ac:dyDescent="0.25">
      <c r="D417" s="56" t="s">
        <v>661</v>
      </c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AA417" s="47" t="s">
        <v>677</v>
      </c>
      <c r="AB417" s="47" t="s">
        <v>682</v>
      </c>
      <c r="AG417" s="47" t="str">
        <f t="shared" si="0"/>
        <v>select 'V-001' BrandCode, 'C74HDS' ModelCode union all</v>
      </c>
    </row>
    <row r="418" spans="4:33" s="47" customFormat="1" x14ac:dyDescent="0.25">
      <c r="D418" s="56" t="s">
        <v>37</v>
      </c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AA418" s="47" t="s">
        <v>677</v>
      </c>
      <c r="AB418" s="47" t="s">
        <v>683</v>
      </c>
      <c r="AG418" s="47" t="str">
        <f t="shared" si="0"/>
        <v>select 'V-001' BrandCode, 'C74L' ModelCode union all</v>
      </c>
    </row>
    <row r="419" spans="4:33" s="47" customFormat="1" x14ac:dyDescent="0.25">
      <c r="D419" s="56" t="s">
        <v>662</v>
      </c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AA419" s="47" t="s">
        <v>677</v>
      </c>
      <c r="AB419" s="47" t="s">
        <v>684</v>
      </c>
      <c r="AG419" s="47" t="str">
        <f t="shared" si="0"/>
        <v>select 'V-001' BrandCode, 'C84G' ModelCode union all</v>
      </c>
    </row>
    <row r="420" spans="4:33" s="47" customFormat="1" x14ac:dyDescent="0.25">
      <c r="D420" s="56" t="s">
        <v>663</v>
      </c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AA420" s="47" t="s">
        <v>677</v>
      </c>
      <c r="AB420" s="47" t="s">
        <v>685</v>
      </c>
      <c r="AG420" s="47" t="str">
        <f t="shared" si="0"/>
        <v>select 'V-001' BrandCode, 'C84GS' ModelCode union all</v>
      </c>
    </row>
    <row r="421" spans="4:33" s="47" customFormat="1" x14ac:dyDescent="0.25">
      <c r="D421" s="56" t="s">
        <v>664</v>
      </c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AA421" s="47" t="s">
        <v>677</v>
      </c>
      <c r="AB421" s="47" t="s">
        <v>686</v>
      </c>
      <c r="AG421" s="47" t="str">
        <f t="shared" si="0"/>
        <v>select 'V-001' BrandCode, 'C84SHDX' ModelCode union all</v>
      </c>
    </row>
    <row r="422" spans="4:33" s="47" customFormat="1" x14ac:dyDescent="0.25">
      <c r="D422" s="56" t="s">
        <v>665</v>
      </c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AA422" s="47" t="s">
        <v>677</v>
      </c>
      <c r="AB422" s="47" t="s">
        <v>687</v>
      </c>
      <c r="AG422" s="47" t="str">
        <f t="shared" si="0"/>
        <v>select 'V-001' BrandCode, 'C75SHDX' ModelCode union all</v>
      </c>
    </row>
    <row r="423" spans="4:33" s="47" customFormat="1" x14ac:dyDescent="0.25">
      <c r="D423" s="56" t="s">
        <v>666</v>
      </c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AA423" s="47" t="s">
        <v>677</v>
      </c>
      <c r="AB423" s="47" t="s">
        <v>686</v>
      </c>
      <c r="AG423" s="47" t="str">
        <f t="shared" si="0"/>
        <v>select 'V-001' BrandCode, 'C84SHDX' ModelCode union all</v>
      </c>
    </row>
    <row r="424" spans="4:33" s="47" customFormat="1" x14ac:dyDescent="0.25">
      <c r="D424" s="56" t="s">
        <v>667</v>
      </c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</row>
    <row r="425" spans="4:33" s="47" customFormat="1" x14ac:dyDescent="0.25">
      <c r="D425" s="56" t="s">
        <v>668</v>
      </c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</row>
    <row r="426" spans="4:33" s="47" customFormat="1" x14ac:dyDescent="0.25">
      <c r="D426" s="56" t="s">
        <v>669</v>
      </c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</row>
    <row r="427" spans="4:33" s="47" customFormat="1" x14ac:dyDescent="0.25">
      <c r="D427" s="56" t="s">
        <v>670</v>
      </c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</row>
    <row r="428" spans="4:33" s="47" customFormat="1" x14ac:dyDescent="0.25">
      <c r="D428" s="56" t="s">
        <v>671</v>
      </c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</row>
    <row r="429" spans="4:33" s="47" customFormat="1" x14ac:dyDescent="0.25">
      <c r="D429" s="56" t="s">
        <v>265</v>
      </c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</row>
    <row r="430" spans="4:33" s="47" customFormat="1" x14ac:dyDescent="0.25">
      <c r="D430" s="56" t="s">
        <v>672</v>
      </c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</row>
    <row r="431" spans="4:33" s="47" customFormat="1" x14ac:dyDescent="0.25">
      <c r="D431" s="56" t="s">
        <v>654</v>
      </c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</row>
    <row r="432" spans="4:33" s="47" customFormat="1" x14ac:dyDescent="0.25">
      <c r="D432" s="56" t="s">
        <v>655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</row>
    <row r="433" spans="4:25" s="47" customFormat="1" x14ac:dyDescent="0.25">
      <c r="D433" s="56" t="s">
        <v>278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</row>
    <row r="434" spans="4:25" s="47" customFormat="1" x14ac:dyDescent="0.25">
      <c r="D434" s="56" t="s">
        <v>673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</row>
    <row r="435" spans="4:25" s="47" customFormat="1" x14ac:dyDescent="0.25">
      <c r="D435" s="56" t="s">
        <v>674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</row>
    <row r="436" spans="4:25" s="47" customFormat="1" x14ac:dyDescent="0.25"/>
    <row r="437" spans="4:25" s="47" customFormat="1" x14ac:dyDescent="0.25">
      <c r="D437" s="51" t="s">
        <v>641</v>
      </c>
    </row>
    <row r="438" spans="4:25" s="47" customFormat="1" x14ac:dyDescent="0.25"/>
    <row r="439" spans="4:25" s="47" customFormat="1" x14ac:dyDescent="0.25">
      <c r="D439" s="47" t="s">
        <v>651</v>
      </c>
    </row>
    <row r="440" spans="4:25" s="47" customFormat="1" x14ac:dyDescent="0.25"/>
    <row r="441" spans="4:25" s="47" customFormat="1" x14ac:dyDescent="0.25"/>
    <row r="442" spans="4:25" s="47" customFormat="1" x14ac:dyDescent="0.25"/>
    <row r="443" spans="4:25" s="47" customFormat="1" x14ac:dyDescent="0.25"/>
    <row r="444" spans="4:25" s="47" customFormat="1" x14ac:dyDescent="0.25"/>
    <row r="445" spans="4:25" s="47" customFormat="1" x14ac:dyDescent="0.25"/>
    <row r="446" spans="4:25" s="47" customFormat="1" x14ac:dyDescent="0.25"/>
    <row r="447" spans="4:25" s="47" customFormat="1" x14ac:dyDescent="0.25"/>
    <row r="448" spans="4:25" s="47" customFormat="1" x14ac:dyDescent="0.25"/>
    <row r="449" s="47" customFormat="1" x14ac:dyDescent="0.25"/>
    <row r="450" s="47" customFormat="1" x14ac:dyDescent="0.25"/>
    <row r="451" s="47" customFormat="1" x14ac:dyDescent="0.25"/>
    <row r="452" s="47" customFormat="1" x14ac:dyDescent="0.25"/>
    <row r="453" s="47" customFormat="1" x14ac:dyDescent="0.25"/>
    <row r="454" s="47" customFormat="1" x14ac:dyDescent="0.25"/>
    <row r="455" s="47" customFormat="1" x14ac:dyDescent="0.25"/>
    <row r="456" s="47" customFormat="1" x14ac:dyDescent="0.25"/>
    <row r="457" s="47" customFormat="1" x14ac:dyDescent="0.25"/>
    <row r="458" s="47" customFormat="1" x14ac:dyDescent="0.25"/>
    <row r="459" s="47" customFormat="1" x14ac:dyDescent="0.25"/>
    <row r="460" s="47" customFormat="1" x14ac:dyDescent="0.25"/>
    <row r="461" s="47" customFormat="1" x14ac:dyDescent="0.25"/>
    <row r="462" s="47" customFormat="1" x14ac:dyDescent="0.25"/>
    <row r="463" s="47" customFormat="1" x14ac:dyDescent="0.25"/>
    <row r="464" s="47" customFormat="1" x14ac:dyDescent="0.25"/>
    <row r="465" spans="4:4" s="47" customFormat="1" x14ac:dyDescent="0.25"/>
    <row r="466" spans="4:4" s="47" customFormat="1" x14ac:dyDescent="0.25"/>
    <row r="467" spans="4:4" s="47" customFormat="1" x14ac:dyDescent="0.25"/>
    <row r="468" spans="4:4" s="47" customFormat="1" x14ac:dyDescent="0.25">
      <c r="D468" s="51" t="s">
        <v>642</v>
      </c>
    </row>
    <row r="469" spans="4:4" s="47" customFormat="1" x14ac:dyDescent="0.25"/>
    <row r="470" spans="4:4" s="47" customFormat="1" x14ac:dyDescent="0.25">
      <c r="D470" s="47" t="s">
        <v>651</v>
      </c>
    </row>
    <row r="471" spans="4:4" s="47" customFormat="1" x14ac:dyDescent="0.25"/>
    <row r="472" spans="4:4" s="47" customFormat="1" x14ac:dyDescent="0.25"/>
    <row r="473" spans="4:4" s="47" customFormat="1" x14ac:dyDescent="0.25"/>
    <row r="474" spans="4:4" s="47" customFormat="1" x14ac:dyDescent="0.25"/>
    <row r="475" spans="4:4" s="47" customFormat="1" x14ac:dyDescent="0.25"/>
    <row r="476" spans="4:4" s="47" customFormat="1" x14ac:dyDescent="0.25"/>
    <row r="477" spans="4:4" s="47" customFormat="1" x14ac:dyDescent="0.25"/>
    <row r="478" spans="4:4" s="47" customFormat="1" x14ac:dyDescent="0.25"/>
    <row r="479" spans="4:4" s="47" customFormat="1" x14ac:dyDescent="0.25"/>
    <row r="480" spans="4:4" s="47" customFormat="1" x14ac:dyDescent="0.25"/>
    <row r="481" s="47" customFormat="1" x14ac:dyDescent="0.25"/>
    <row r="482" s="47" customFormat="1" x14ac:dyDescent="0.25"/>
    <row r="483" s="47" customFormat="1" x14ac:dyDescent="0.25"/>
    <row r="484" s="47" customFormat="1" x14ac:dyDescent="0.25"/>
    <row r="485" s="47" customFormat="1" x14ac:dyDescent="0.25"/>
    <row r="486" s="47" customFormat="1" x14ac:dyDescent="0.25"/>
    <row r="487" s="47" customFormat="1" x14ac:dyDescent="0.25"/>
    <row r="488" s="47" customFormat="1" x14ac:dyDescent="0.25"/>
    <row r="489" s="47" customFormat="1" x14ac:dyDescent="0.25"/>
    <row r="490" s="47" customFormat="1" x14ac:dyDescent="0.25"/>
    <row r="491" s="47" customFormat="1" x14ac:dyDescent="0.25"/>
    <row r="492" s="47" customFormat="1" x14ac:dyDescent="0.25"/>
    <row r="493" s="47" customFormat="1" x14ac:dyDescent="0.25"/>
    <row r="494" s="47" customFormat="1" x14ac:dyDescent="0.25"/>
    <row r="495" s="47" customFormat="1" x14ac:dyDescent="0.25"/>
    <row r="496" s="47" customFormat="1" x14ac:dyDescent="0.25"/>
    <row r="497" s="47" customFormat="1" x14ac:dyDescent="0.25"/>
    <row r="498" s="47" customFormat="1" x14ac:dyDescent="0.25"/>
    <row r="499" s="47" customFormat="1" x14ac:dyDescent="0.25"/>
    <row r="500" s="47" customFormat="1" x14ac:dyDescent="0.25"/>
    <row r="501" s="47" customFormat="1" x14ac:dyDescent="0.25"/>
    <row r="502" s="47" customFormat="1" x14ac:dyDescent="0.25"/>
    <row r="503" s="47" customFormat="1" x14ac:dyDescent="0.25"/>
    <row r="504" s="47" customFormat="1" x14ac:dyDescent="0.25"/>
    <row r="505" s="47" customFormat="1" x14ac:dyDescent="0.25"/>
    <row r="506" s="47" customFormat="1" x14ac:dyDescent="0.25"/>
    <row r="507" s="47" customFormat="1" x14ac:dyDescent="0.25"/>
    <row r="508" s="47" customFormat="1" x14ac:dyDescent="0.25"/>
    <row r="509" s="47" customFormat="1" x14ac:dyDescent="0.25"/>
    <row r="510" s="47" customFormat="1" x14ac:dyDescent="0.25"/>
    <row r="511" s="47" customFormat="1" x14ac:dyDescent="0.25"/>
    <row r="512" s="47" customFormat="1" x14ac:dyDescent="0.25"/>
    <row r="513" s="47" customFormat="1" x14ac:dyDescent="0.25"/>
    <row r="514" s="47" customFormat="1" x14ac:dyDescent="0.25"/>
    <row r="515" s="47" customFormat="1" x14ac:dyDescent="0.25"/>
    <row r="516" s="47" customFormat="1" x14ac:dyDescent="0.25"/>
    <row r="517" s="47" customFormat="1" x14ac:dyDescent="0.25"/>
    <row r="518" s="47" customFormat="1" x14ac:dyDescent="0.25"/>
    <row r="519" s="47" customFormat="1" x14ac:dyDescent="0.25"/>
    <row r="520" s="47" customFormat="1" x14ac:dyDescent="0.25"/>
    <row r="521" s="47" customFormat="1" x14ac:dyDescent="0.25"/>
    <row r="522" s="47" customFormat="1" x14ac:dyDescent="0.25"/>
    <row r="523" s="47" customFormat="1" x14ac:dyDescent="0.25"/>
    <row r="524" s="47" customFormat="1" x14ac:dyDescent="0.25"/>
    <row r="525" s="47" customFormat="1" x14ac:dyDescent="0.25"/>
    <row r="526" s="47" customFormat="1" x14ac:dyDescent="0.25"/>
    <row r="527" s="47" customFormat="1" x14ac:dyDescent="0.25"/>
    <row r="528" s="47" customFormat="1" x14ac:dyDescent="0.25"/>
    <row r="529" s="47" customFormat="1" x14ac:dyDescent="0.25"/>
    <row r="530" s="47" customFormat="1" x14ac:dyDescent="0.25"/>
    <row r="531" s="47" customFormat="1" x14ac:dyDescent="0.25"/>
    <row r="532" s="47" customFormat="1" x14ac:dyDescent="0.25"/>
    <row r="533" s="47" customFormat="1" x14ac:dyDescent="0.25"/>
    <row r="534" s="47" customFormat="1" x14ac:dyDescent="0.25"/>
    <row r="535" s="47" customFormat="1" x14ac:dyDescent="0.25"/>
    <row r="536" s="47" customFormat="1" x14ac:dyDescent="0.25"/>
    <row r="537" s="47" customFormat="1" x14ac:dyDescent="0.25"/>
    <row r="538" s="47" customFormat="1" x14ac:dyDescent="0.25"/>
    <row r="539" s="47" customFormat="1" x14ac:dyDescent="0.25"/>
    <row r="540" s="47" customFormat="1" x14ac:dyDescent="0.25"/>
    <row r="541" s="47" customFormat="1" x14ac:dyDescent="0.25"/>
    <row r="542" s="47" customFormat="1" x14ac:dyDescent="0.25"/>
    <row r="543" s="47" customFormat="1" x14ac:dyDescent="0.25"/>
    <row r="544" s="47" customFormat="1" x14ac:dyDescent="0.25"/>
    <row r="545" spans="4:4" s="47" customFormat="1" x14ac:dyDescent="0.25"/>
    <row r="546" spans="4:4" s="47" customFormat="1" x14ac:dyDescent="0.25"/>
    <row r="547" spans="4:4" s="47" customFormat="1" x14ac:dyDescent="0.25"/>
    <row r="548" spans="4:4" s="47" customFormat="1" x14ac:dyDescent="0.25"/>
    <row r="549" spans="4:4" s="47" customFormat="1" x14ac:dyDescent="0.25"/>
    <row r="550" spans="4:4" s="47" customFormat="1" x14ac:dyDescent="0.25"/>
    <row r="551" spans="4:4" s="47" customFormat="1" x14ac:dyDescent="0.25"/>
    <row r="552" spans="4:4" s="47" customFormat="1" x14ac:dyDescent="0.25"/>
    <row r="553" spans="4:4" s="47" customFormat="1" x14ac:dyDescent="0.25">
      <c r="D553" s="51" t="s">
        <v>689</v>
      </c>
    </row>
    <row r="554" spans="4:4" s="47" customFormat="1" x14ac:dyDescent="0.25"/>
    <row r="555" spans="4:4" s="47" customFormat="1" x14ac:dyDescent="0.25">
      <c r="D555" s="47" t="s">
        <v>651</v>
      </c>
    </row>
    <row r="556" spans="4:4" s="47" customFormat="1" x14ac:dyDescent="0.25"/>
    <row r="557" spans="4:4" s="47" customFormat="1" x14ac:dyDescent="0.25"/>
    <row r="558" spans="4:4" s="47" customFormat="1" x14ac:dyDescent="0.25"/>
    <row r="559" spans="4:4" s="47" customFormat="1" x14ac:dyDescent="0.25"/>
    <row r="560" spans="4:4" s="47" customFormat="1" x14ac:dyDescent="0.25"/>
    <row r="561" spans="4:35" s="47" customFormat="1" x14ac:dyDescent="0.25"/>
    <row r="562" spans="4:35" s="47" customFormat="1" x14ac:dyDescent="0.25"/>
    <row r="563" spans="4:35" s="47" customFormat="1" x14ac:dyDescent="0.25"/>
    <row r="564" spans="4:35" s="47" customFormat="1" x14ac:dyDescent="0.25"/>
    <row r="565" spans="4:35" s="47" customFormat="1" x14ac:dyDescent="0.25"/>
    <row r="566" spans="4:35" s="47" customFormat="1" x14ac:dyDescent="0.25"/>
    <row r="567" spans="4:35" s="47" customFormat="1" x14ac:dyDescent="0.25"/>
    <row r="568" spans="4:35" s="47" customFormat="1" x14ac:dyDescent="0.25">
      <c r="D568" s="47" t="s">
        <v>703</v>
      </c>
    </row>
    <row r="569" spans="4:35" s="47" customFormat="1" x14ac:dyDescent="0.25"/>
    <row r="570" spans="4:35" s="47" customFormat="1" x14ac:dyDescent="0.25">
      <c r="D570" s="56" t="s">
        <v>704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52"/>
    </row>
    <row r="571" spans="4:35" s="47" customFormat="1" x14ac:dyDescent="0.25"/>
    <row r="572" spans="4:35" s="47" customFormat="1" x14ac:dyDescent="0.25">
      <c r="D572" s="51" t="s">
        <v>691</v>
      </c>
    </row>
    <row r="573" spans="4:35" s="47" customFormat="1" x14ac:dyDescent="0.25"/>
    <row r="574" spans="4:35" s="47" customFormat="1" x14ac:dyDescent="0.25">
      <c r="D574" s="56" t="s">
        <v>744</v>
      </c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</row>
    <row r="575" spans="4:35" s="47" customFormat="1" x14ac:dyDescent="0.25">
      <c r="D575" s="56" t="s">
        <v>37</v>
      </c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</row>
    <row r="576" spans="4:35" s="47" customFormat="1" x14ac:dyDescent="0.25">
      <c r="D576" s="56" t="s">
        <v>364</v>
      </c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</row>
    <row r="577" spans="4:26" s="47" customFormat="1" x14ac:dyDescent="0.25">
      <c r="D577" s="56" t="s">
        <v>745</v>
      </c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</row>
    <row r="578" spans="4:26" s="47" customFormat="1" x14ac:dyDescent="0.25">
      <c r="D578" s="56" t="s">
        <v>745</v>
      </c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</row>
    <row r="579" spans="4:26" s="47" customFormat="1" x14ac:dyDescent="0.25">
      <c r="D579" s="56" t="s">
        <v>746</v>
      </c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</row>
    <row r="580" spans="4:26" s="47" customFormat="1" x14ac:dyDescent="0.25">
      <c r="D580" s="56" t="s">
        <v>747</v>
      </c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</row>
    <row r="581" spans="4:26" s="47" customFormat="1" x14ac:dyDescent="0.25">
      <c r="D581" s="56" t="s">
        <v>747</v>
      </c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</row>
    <row r="582" spans="4:26" s="47" customFormat="1" x14ac:dyDescent="0.25">
      <c r="D582" s="56" t="s">
        <v>747</v>
      </c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</row>
    <row r="583" spans="4:26" s="47" customFormat="1" x14ac:dyDescent="0.25">
      <c r="D583" s="56" t="s">
        <v>748</v>
      </c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</row>
    <row r="584" spans="4:26" s="47" customFormat="1" x14ac:dyDescent="0.25">
      <c r="D584" s="56" t="s">
        <v>748</v>
      </c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</row>
    <row r="585" spans="4:26" s="47" customFormat="1" x14ac:dyDescent="0.25">
      <c r="D585" s="56" t="s">
        <v>748</v>
      </c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</row>
    <row r="586" spans="4:26" s="47" customFormat="1" x14ac:dyDescent="0.25">
      <c r="D586" s="56" t="s">
        <v>749</v>
      </c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</row>
    <row r="587" spans="4:26" s="47" customFormat="1" x14ac:dyDescent="0.25">
      <c r="D587" s="56" t="s">
        <v>748</v>
      </c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</row>
    <row r="588" spans="4:26" s="47" customFormat="1" x14ac:dyDescent="0.25">
      <c r="D588" s="56" t="s">
        <v>750</v>
      </c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</row>
    <row r="589" spans="4:26" s="47" customFormat="1" x14ac:dyDescent="0.25">
      <c r="D589" s="56" t="s">
        <v>751</v>
      </c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</row>
    <row r="590" spans="4:26" s="47" customFormat="1" x14ac:dyDescent="0.25">
      <c r="D590" s="56" t="s">
        <v>749</v>
      </c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T590" s="47" t="s">
        <v>759</v>
      </c>
      <c r="Z590" s="47" t="s">
        <v>760</v>
      </c>
    </row>
    <row r="591" spans="4:26" s="47" customFormat="1" x14ac:dyDescent="0.25">
      <c r="D591" s="56" t="s">
        <v>748</v>
      </c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T591" s="51" t="s">
        <v>678</v>
      </c>
    </row>
    <row r="592" spans="4:26" s="47" customFormat="1" x14ac:dyDescent="0.25">
      <c r="D592" s="56" t="s">
        <v>748</v>
      </c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</row>
    <row r="593" spans="4:34" s="47" customFormat="1" x14ac:dyDescent="0.25">
      <c r="D593" s="56" t="s">
        <v>752</v>
      </c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T593" s="47" t="s">
        <v>761</v>
      </c>
      <c r="Z593" s="51" t="s">
        <v>677</v>
      </c>
      <c r="AH593" s="51" t="s">
        <v>677</v>
      </c>
    </row>
    <row r="594" spans="4:34" s="47" customFormat="1" x14ac:dyDescent="0.25">
      <c r="D594" s="56" t="s">
        <v>747</v>
      </c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T594" s="47" t="s">
        <v>762</v>
      </c>
      <c r="Z594" s="51" t="s">
        <v>767</v>
      </c>
      <c r="AH594" s="51" t="s">
        <v>767</v>
      </c>
    </row>
    <row r="595" spans="4:34" s="47" customFormat="1" x14ac:dyDescent="0.25">
      <c r="D595" s="56" t="s">
        <v>747</v>
      </c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T595" s="47" t="s">
        <v>763</v>
      </c>
      <c r="Z595" s="51" t="s">
        <v>678</v>
      </c>
      <c r="AH595" s="51" t="s">
        <v>678</v>
      </c>
    </row>
    <row r="596" spans="4:34" s="47" customFormat="1" x14ac:dyDescent="0.25">
      <c r="D596" s="56" t="s">
        <v>747</v>
      </c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T596" s="47" t="s">
        <v>634</v>
      </c>
      <c r="Z596" s="51" t="s">
        <v>764</v>
      </c>
      <c r="AH596" s="51" t="s">
        <v>764</v>
      </c>
    </row>
    <row r="597" spans="4:34" s="47" customFormat="1" x14ac:dyDescent="0.25">
      <c r="D597" s="56" t="s">
        <v>753</v>
      </c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T597" s="47" t="s">
        <v>765</v>
      </c>
      <c r="Z597" s="28" t="s">
        <v>766</v>
      </c>
      <c r="AH597" s="28" t="s">
        <v>766</v>
      </c>
    </row>
    <row r="598" spans="4:34" s="47" customFormat="1" x14ac:dyDescent="0.25">
      <c r="D598" s="56" t="s">
        <v>750</v>
      </c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T598" s="47" t="s">
        <v>768</v>
      </c>
      <c r="Z598" s="51" t="s">
        <v>769</v>
      </c>
      <c r="AH598" s="51" t="s">
        <v>772</v>
      </c>
    </row>
    <row r="599" spans="4:34" s="47" customFormat="1" x14ac:dyDescent="0.25">
      <c r="D599" s="56" t="s">
        <v>749</v>
      </c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T599" s="47" t="s">
        <v>770</v>
      </c>
      <c r="Z599" s="51" t="s">
        <v>771</v>
      </c>
      <c r="AH599" s="51" t="s">
        <v>773</v>
      </c>
    </row>
    <row r="600" spans="4:34" s="47" customFormat="1" x14ac:dyDescent="0.25">
      <c r="D600" s="56" t="s">
        <v>749</v>
      </c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</row>
    <row r="601" spans="4:34" s="47" customFormat="1" x14ac:dyDescent="0.25">
      <c r="D601" s="56" t="s">
        <v>754</v>
      </c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</row>
    <row r="602" spans="4:34" s="47" customFormat="1" x14ac:dyDescent="0.25">
      <c r="D602" s="56" t="s">
        <v>748</v>
      </c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</row>
    <row r="603" spans="4:34" s="47" customFormat="1" x14ac:dyDescent="0.25">
      <c r="D603" s="56" t="s">
        <v>748</v>
      </c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</row>
    <row r="604" spans="4:34" s="47" customFormat="1" x14ac:dyDescent="0.25">
      <c r="D604" s="56" t="s">
        <v>750</v>
      </c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</row>
    <row r="605" spans="4:34" s="47" customFormat="1" x14ac:dyDescent="0.25">
      <c r="D605" s="56" t="s">
        <v>747</v>
      </c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</row>
    <row r="606" spans="4:34" s="47" customFormat="1" x14ac:dyDescent="0.25">
      <c r="D606" s="56" t="s">
        <v>747</v>
      </c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</row>
    <row r="607" spans="4:34" s="47" customFormat="1" x14ac:dyDescent="0.25">
      <c r="D607" s="56" t="s">
        <v>745</v>
      </c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</row>
    <row r="608" spans="4:34" s="47" customFormat="1" x14ac:dyDescent="0.25">
      <c r="D608" s="56" t="s">
        <v>752</v>
      </c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</row>
    <row r="609" spans="4:18" s="47" customFormat="1" x14ac:dyDescent="0.25">
      <c r="D609" s="56" t="s">
        <v>746</v>
      </c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</row>
    <row r="610" spans="4:18" s="47" customFormat="1" x14ac:dyDescent="0.25">
      <c r="D610" s="56" t="s">
        <v>755</v>
      </c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</row>
    <row r="611" spans="4:18" s="47" customFormat="1" x14ac:dyDescent="0.25">
      <c r="D611" s="56" t="s">
        <v>747</v>
      </c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</row>
    <row r="612" spans="4:18" s="47" customFormat="1" x14ac:dyDescent="0.25">
      <c r="D612" s="56" t="s">
        <v>755</v>
      </c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</row>
    <row r="613" spans="4:18" s="47" customFormat="1" x14ac:dyDescent="0.25">
      <c r="D613" s="56" t="s">
        <v>750</v>
      </c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</row>
    <row r="614" spans="4:18" s="47" customFormat="1" x14ac:dyDescent="0.25">
      <c r="D614" s="56" t="s">
        <v>751</v>
      </c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</row>
    <row r="615" spans="4:18" s="47" customFormat="1" x14ac:dyDescent="0.25">
      <c r="D615" s="56" t="s">
        <v>749</v>
      </c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</row>
    <row r="616" spans="4:18" s="47" customFormat="1" x14ac:dyDescent="0.25">
      <c r="D616" s="56" t="s">
        <v>749</v>
      </c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</row>
    <row r="617" spans="4:18" s="47" customFormat="1" x14ac:dyDescent="0.25">
      <c r="D617" s="56" t="s">
        <v>747</v>
      </c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</row>
    <row r="618" spans="4:18" s="47" customFormat="1" x14ac:dyDescent="0.25">
      <c r="D618" s="56" t="s">
        <v>747</v>
      </c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</row>
    <row r="619" spans="4:18" s="47" customFormat="1" x14ac:dyDescent="0.25">
      <c r="D619" s="56" t="s">
        <v>747</v>
      </c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</row>
    <row r="620" spans="4:18" s="47" customFormat="1" x14ac:dyDescent="0.25">
      <c r="D620" s="56" t="s">
        <v>756</v>
      </c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</row>
    <row r="621" spans="4:18" s="47" customFormat="1" x14ac:dyDescent="0.25">
      <c r="D621" s="56" t="s">
        <v>700</v>
      </c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</row>
    <row r="622" spans="4:18" s="47" customFormat="1" x14ac:dyDescent="0.25">
      <c r="D622" s="56" t="s">
        <v>757</v>
      </c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</row>
    <row r="623" spans="4:18" s="47" customFormat="1" x14ac:dyDescent="0.25">
      <c r="D623" s="56" t="s">
        <v>758</v>
      </c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</row>
    <row r="624" spans="4:18" s="47" customFormat="1" x14ac:dyDescent="0.25"/>
    <row r="625" spans="4:4" s="47" customFormat="1" x14ac:dyDescent="0.25">
      <c r="D625" s="51" t="s">
        <v>691</v>
      </c>
    </row>
    <row r="626" spans="4:4" s="47" customFormat="1" x14ac:dyDescent="0.25"/>
    <row r="627" spans="4:4" s="47" customFormat="1" x14ac:dyDescent="0.25">
      <c r="D627" s="47" t="s">
        <v>651</v>
      </c>
    </row>
    <row r="628" spans="4:4" s="47" customFormat="1" x14ac:dyDescent="0.25"/>
    <row r="629" spans="4:4" s="47" customFormat="1" x14ac:dyDescent="0.25"/>
    <row r="630" spans="4:4" s="47" customFormat="1" x14ac:dyDescent="0.25"/>
    <row r="631" spans="4:4" s="47" customFormat="1" x14ac:dyDescent="0.25"/>
    <row r="632" spans="4:4" s="47" customFormat="1" x14ac:dyDescent="0.25"/>
    <row r="633" spans="4:4" s="47" customFormat="1" x14ac:dyDescent="0.25"/>
    <row r="634" spans="4:4" s="47" customFormat="1" x14ac:dyDescent="0.25"/>
    <row r="635" spans="4:4" s="47" customFormat="1" x14ac:dyDescent="0.25"/>
    <row r="636" spans="4:4" s="47" customFormat="1" x14ac:dyDescent="0.25"/>
    <row r="637" spans="4:4" s="47" customFormat="1" x14ac:dyDescent="0.25"/>
    <row r="638" spans="4:4" s="47" customFormat="1" x14ac:dyDescent="0.25"/>
    <row r="639" spans="4:4" s="47" customFormat="1" x14ac:dyDescent="0.25"/>
    <row r="640" spans="4:4" s="47" customFormat="1" x14ac:dyDescent="0.25"/>
    <row r="641" s="47" customFormat="1" x14ac:dyDescent="0.25"/>
    <row r="642" s="47" customFormat="1" x14ac:dyDescent="0.25"/>
    <row r="643" s="47" customFormat="1" x14ac:dyDescent="0.25"/>
    <row r="644" s="47" customFormat="1" x14ac:dyDescent="0.25"/>
    <row r="645" s="47" customFormat="1" x14ac:dyDescent="0.25"/>
    <row r="646" s="47" customFormat="1" x14ac:dyDescent="0.25"/>
    <row r="647" s="47" customFormat="1" x14ac:dyDescent="0.25"/>
    <row r="648" s="47" customFormat="1" x14ac:dyDescent="0.25"/>
    <row r="649" s="47" customFormat="1" x14ac:dyDescent="0.25"/>
    <row r="650" s="47" customFormat="1" x14ac:dyDescent="0.25"/>
    <row r="651" s="47" customFormat="1" x14ac:dyDescent="0.25"/>
    <row r="652" s="47" customFormat="1" x14ac:dyDescent="0.25"/>
    <row r="653" s="47" customFormat="1" x14ac:dyDescent="0.25"/>
    <row r="654" s="47" customFormat="1" x14ac:dyDescent="0.25"/>
    <row r="655" s="47" customFormat="1" x14ac:dyDescent="0.25"/>
    <row r="656" s="47" customFormat="1" x14ac:dyDescent="0.25"/>
    <row r="657" spans="4:4" s="47" customFormat="1" x14ac:dyDescent="0.25"/>
    <row r="658" spans="4:4" s="47" customFormat="1" x14ac:dyDescent="0.25"/>
    <row r="659" spans="4:4" s="47" customFormat="1" x14ac:dyDescent="0.25"/>
    <row r="660" spans="4:4" s="47" customFormat="1" x14ac:dyDescent="0.25"/>
    <row r="661" spans="4:4" s="47" customFormat="1" x14ac:dyDescent="0.25"/>
    <row r="662" spans="4:4" s="47" customFormat="1" x14ac:dyDescent="0.25">
      <c r="D662" s="51" t="s">
        <v>785</v>
      </c>
    </row>
    <row r="663" spans="4:4" s="47" customFormat="1" x14ac:dyDescent="0.25"/>
    <row r="664" spans="4:4" s="47" customFormat="1" x14ac:dyDescent="0.25">
      <c r="D664" s="47" t="s">
        <v>840</v>
      </c>
    </row>
    <row r="665" spans="4:4" s="47" customFormat="1" x14ac:dyDescent="0.25"/>
    <row r="666" spans="4:4" s="47" customFormat="1" x14ac:dyDescent="0.25"/>
    <row r="667" spans="4:4" s="47" customFormat="1" x14ac:dyDescent="0.25"/>
    <row r="668" spans="4:4" s="47" customFormat="1" x14ac:dyDescent="0.25"/>
    <row r="669" spans="4:4" s="47" customFormat="1" x14ac:dyDescent="0.25"/>
    <row r="670" spans="4:4" s="47" customFormat="1" x14ac:dyDescent="0.25"/>
    <row r="671" spans="4:4" s="47" customFormat="1" x14ac:dyDescent="0.25"/>
    <row r="672" spans="4:4" s="47" customFormat="1" x14ac:dyDescent="0.25"/>
    <row r="673" s="47" customFormat="1" x14ac:dyDescent="0.25"/>
    <row r="674" s="47" customFormat="1" x14ac:dyDescent="0.25"/>
    <row r="675" s="47" customFormat="1" x14ac:dyDescent="0.25"/>
    <row r="676" s="47" customFormat="1" x14ac:dyDescent="0.25"/>
    <row r="677" s="47" customFormat="1" x14ac:dyDescent="0.25"/>
    <row r="678" s="47" customFormat="1" x14ac:dyDescent="0.25"/>
    <row r="679" s="47" customFormat="1" x14ac:dyDescent="0.25"/>
    <row r="680" s="47" customFormat="1" x14ac:dyDescent="0.25"/>
    <row r="681" s="47" customFormat="1" x14ac:dyDescent="0.25"/>
    <row r="682" s="47" customFormat="1" x14ac:dyDescent="0.25"/>
    <row r="683" s="47" customFormat="1" x14ac:dyDescent="0.25"/>
    <row r="684" s="47" customFormat="1" x14ac:dyDescent="0.25"/>
    <row r="685" s="47" customFormat="1" x14ac:dyDescent="0.25"/>
    <row r="686" s="47" customFormat="1" x14ac:dyDescent="0.25"/>
    <row r="687" s="47" customFormat="1" x14ac:dyDescent="0.25"/>
    <row r="688" s="47" customFormat="1" x14ac:dyDescent="0.25"/>
    <row r="689" spans="4:26" s="47" customFormat="1" x14ac:dyDescent="0.25"/>
    <row r="690" spans="4:26" s="47" customFormat="1" x14ac:dyDescent="0.25"/>
    <row r="691" spans="4:26" s="47" customFormat="1" x14ac:dyDescent="0.25"/>
    <row r="692" spans="4:26" s="47" customFormat="1" x14ac:dyDescent="0.25"/>
    <row r="693" spans="4:26" s="47" customFormat="1" x14ac:dyDescent="0.25"/>
    <row r="694" spans="4:26" s="47" customFormat="1" x14ac:dyDescent="0.25"/>
    <row r="695" spans="4:26" s="47" customFormat="1" x14ac:dyDescent="0.25"/>
    <row r="696" spans="4:26" s="47" customFormat="1" x14ac:dyDescent="0.25"/>
    <row r="697" spans="4:26" s="47" customFormat="1" x14ac:dyDescent="0.25">
      <c r="D697" s="47" t="s">
        <v>309</v>
      </c>
      <c r="M697" s="47" t="s">
        <v>646</v>
      </c>
      <c r="T697" s="47" t="s">
        <v>647</v>
      </c>
    </row>
    <row r="698" spans="4:26" s="47" customFormat="1" x14ac:dyDescent="0.25">
      <c r="D698" s="51" t="s">
        <v>577</v>
      </c>
      <c r="M698" s="28" t="s">
        <v>843</v>
      </c>
      <c r="T698" s="28" t="s">
        <v>846</v>
      </c>
    </row>
    <row r="699" spans="4:26" s="47" customFormat="1" x14ac:dyDescent="0.25"/>
    <row r="700" spans="4:26" s="47" customFormat="1" x14ac:dyDescent="0.25">
      <c r="D700" s="56" t="s">
        <v>342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</row>
    <row r="701" spans="4:26" s="47" customFormat="1" x14ac:dyDescent="0.25">
      <c r="D701" s="56" t="s">
        <v>842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</row>
    <row r="702" spans="4:26" s="47" customFormat="1" x14ac:dyDescent="0.25">
      <c r="D702" s="56" t="s">
        <v>839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</row>
    <row r="703" spans="4:26" s="47" customFormat="1" x14ac:dyDescent="0.25">
      <c r="D703" s="56" t="s">
        <v>828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</row>
    <row r="704" spans="4:26" s="47" customFormat="1" x14ac:dyDescent="0.25">
      <c r="D704" s="56" t="s">
        <v>841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</row>
    <row r="705" spans="4:15" s="47" customFormat="1" x14ac:dyDescent="0.25"/>
    <row r="706" spans="4:15" s="47" customFormat="1" x14ac:dyDescent="0.25">
      <c r="D706" s="57" t="s">
        <v>357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</row>
    <row r="707" spans="4:15" s="47" customFormat="1" x14ac:dyDescent="0.25">
      <c r="D707" s="57" t="s">
        <v>322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</row>
    <row r="708" spans="4:15" s="47" customFormat="1" x14ac:dyDescent="0.25">
      <c r="D708" s="57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</row>
    <row r="709" spans="4:15" s="47" customFormat="1" x14ac:dyDescent="0.25">
      <c r="D709" s="57" t="s">
        <v>829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</row>
    <row r="710" spans="4:15" s="47" customFormat="1" x14ac:dyDescent="0.25">
      <c r="D710" s="57" t="s">
        <v>282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</row>
    <row r="711" spans="4:15" s="47" customFormat="1" x14ac:dyDescent="0.25">
      <c r="D711" s="57" t="s">
        <v>844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</row>
    <row r="712" spans="4:15" s="47" customFormat="1" x14ac:dyDescent="0.25">
      <c r="D712" s="57" t="s">
        <v>847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</row>
    <row r="713" spans="4:15" s="47" customFormat="1" x14ac:dyDescent="0.25">
      <c r="D713" s="57" t="s">
        <v>845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</row>
    <row r="714" spans="4:15" s="47" customFormat="1" x14ac:dyDescent="0.25">
      <c r="D714" s="57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</row>
    <row r="715" spans="4:15" s="47" customFormat="1" x14ac:dyDescent="0.25">
      <c r="D715" s="57" t="s">
        <v>263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</row>
    <row r="716" spans="4:15" s="47" customFormat="1" x14ac:dyDescent="0.25">
      <c r="D716" s="57" t="s">
        <v>264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</row>
    <row r="717" spans="4:15" s="47" customFormat="1" x14ac:dyDescent="0.25">
      <c r="D717" s="57" t="s">
        <v>358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</row>
    <row r="718" spans="4:15" s="47" customFormat="1" x14ac:dyDescent="0.25"/>
    <row r="719" spans="4:15" s="47" customFormat="1" x14ac:dyDescent="0.25">
      <c r="D719" s="47" t="s">
        <v>610</v>
      </c>
    </row>
    <row r="720" spans="4:15" s="47" customFormat="1" x14ac:dyDescent="0.25"/>
    <row r="721" spans="4:4" s="47" customFormat="1" x14ac:dyDescent="0.25"/>
    <row r="722" spans="4:4" s="47" customFormat="1" x14ac:dyDescent="0.25"/>
    <row r="723" spans="4:4" s="47" customFormat="1" x14ac:dyDescent="0.25"/>
    <row r="724" spans="4:4" s="47" customFormat="1" x14ac:dyDescent="0.25"/>
    <row r="725" spans="4:4" s="47" customFormat="1" x14ac:dyDescent="0.25"/>
    <row r="726" spans="4:4" s="47" customFormat="1" x14ac:dyDescent="0.25"/>
    <row r="727" spans="4:4" s="47" customFormat="1" x14ac:dyDescent="0.25"/>
    <row r="728" spans="4:4" s="47" customFormat="1" x14ac:dyDescent="0.25"/>
    <row r="729" spans="4:4" s="47" customFormat="1" x14ac:dyDescent="0.25"/>
    <row r="730" spans="4:4" s="47" customFormat="1" x14ac:dyDescent="0.25"/>
    <row r="731" spans="4:4" s="47" customFormat="1" x14ac:dyDescent="0.25"/>
    <row r="732" spans="4:4" s="47" customFormat="1" x14ac:dyDescent="0.25"/>
    <row r="733" spans="4:4" s="47" customFormat="1" x14ac:dyDescent="0.25"/>
    <row r="734" spans="4:4" s="47" customFormat="1" x14ac:dyDescent="0.25"/>
    <row r="735" spans="4:4" s="47" customFormat="1" x14ac:dyDescent="0.25">
      <c r="D735" s="51" t="s">
        <v>2605</v>
      </c>
    </row>
    <row r="736" spans="4:4" s="47" customFormat="1" x14ac:dyDescent="0.25"/>
    <row r="737" spans="4:4" x14ac:dyDescent="0.25">
      <c r="D737" s="285" t="s">
        <v>651</v>
      </c>
    </row>
    <row r="751" spans="4:4" x14ac:dyDescent="0.25">
      <c r="D751" s="51" t="s">
        <v>2606</v>
      </c>
    </row>
    <row r="785" spans="4:23" x14ac:dyDescent="0.25">
      <c r="D785" s="285" t="s">
        <v>309</v>
      </c>
    </row>
    <row r="786" spans="4:23" x14ac:dyDescent="0.25">
      <c r="D786" s="51" t="s">
        <v>578</v>
      </c>
    </row>
    <row r="792" spans="4:23" x14ac:dyDescent="0.25">
      <c r="D792" s="51" t="s">
        <v>2658</v>
      </c>
    </row>
    <row r="794" spans="4:23" x14ac:dyDescent="0.25">
      <c r="D794" s="56" t="s">
        <v>2729</v>
      </c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</row>
    <row r="795" spans="4:23" x14ac:dyDescent="0.25">
      <c r="D795" s="56" t="s">
        <v>2730</v>
      </c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</row>
    <row r="796" spans="4:23" x14ac:dyDescent="0.25">
      <c r="D796" s="56" t="s">
        <v>2731</v>
      </c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</row>
    <row r="797" spans="4:23" x14ac:dyDescent="0.25">
      <c r="D797" s="56" t="s">
        <v>2732</v>
      </c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</row>
    <row r="798" spans="4:23" x14ac:dyDescent="0.25">
      <c r="D798" s="56" t="s">
        <v>2733</v>
      </c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</row>
    <row r="799" spans="4:23" x14ac:dyDescent="0.25">
      <c r="D799" s="56" t="s">
        <v>2734</v>
      </c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</row>
    <row r="800" spans="4:23" x14ac:dyDescent="0.25">
      <c r="D800" s="56" t="s">
        <v>2735</v>
      </c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</row>
    <row r="801" spans="4:24" x14ac:dyDescent="0.25">
      <c r="D801" s="56" t="s">
        <v>2736</v>
      </c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</row>
    <row r="802" spans="4:24" x14ac:dyDescent="0.25">
      <c r="D802" s="56" t="s">
        <v>2737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</row>
    <row r="804" spans="4:24" x14ac:dyDescent="0.25">
      <c r="D804" s="57" t="s">
        <v>357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</row>
    <row r="805" spans="4:24" x14ac:dyDescent="0.25">
      <c r="D805" s="57" t="s">
        <v>322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</row>
    <row r="806" spans="4:24" x14ac:dyDescent="0.25">
      <c r="D806" s="57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</row>
    <row r="807" spans="4:24" x14ac:dyDescent="0.25">
      <c r="D807" s="57" t="s">
        <v>2722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</row>
    <row r="808" spans="4:24" x14ac:dyDescent="0.25">
      <c r="D808" s="57" t="s">
        <v>34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</row>
    <row r="809" spans="4:24" x14ac:dyDescent="0.25">
      <c r="D809" s="57" t="s">
        <v>2723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</row>
    <row r="810" spans="4:24" x14ac:dyDescent="0.25">
      <c r="D810" s="57" t="s">
        <v>2724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</row>
    <row r="811" spans="4:24" x14ac:dyDescent="0.25">
      <c r="D811" s="57" t="s">
        <v>364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</row>
    <row r="812" spans="4:24" x14ac:dyDescent="0.25">
      <c r="D812" s="57" t="s">
        <v>2725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</row>
    <row r="813" spans="4:24" x14ac:dyDescent="0.25">
      <c r="D813" s="57" t="s">
        <v>2726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</row>
    <row r="814" spans="4:24" x14ac:dyDescent="0.25">
      <c r="D814" s="57" t="s">
        <v>2727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</row>
    <row r="815" spans="4:24" x14ac:dyDescent="0.25">
      <c r="D815" s="57" t="s">
        <v>2728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</row>
    <row r="816" spans="4:24" x14ac:dyDescent="0.25">
      <c r="D816" s="57" t="s">
        <v>259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</row>
    <row r="817" spans="4:24" x14ac:dyDescent="0.25">
      <c r="D817" s="57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</row>
    <row r="818" spans="4:24" x14ac:dyDescent="0.25">
      <c r="D818" s="57" t="s">
        <v>263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</row>
    <row r="819" spans="4:24" x14ac:dyDescent="0.25">
      <c r="D819" s="57" t="s">
        <v>264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</row>
    <row r="820" spans="4:24" x14ac:dyDescent="0.25">
      <c r="D820" s="57" t="s">
        <v>358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</row>
    <row r="822" spans="4:24" x14ac:dyDescent="0.25">
      <c r="D822" s="285" t="s">
        <v>651</v>
      </c>
    </row>
    <row r="849" spans="4:4" x14ac:dyDescent="0.25">
      <c r="D849" s="51" t="s">
        <v>2659</v>
      </c>
    </row>
    <row r="851" spans="4:4" x14ac:dyDescent="0.25">
      <c r="D851" s="285" t="s">
        <v>651</v>
      </c>
    </row>
    <row r="915" spans="4:4" x14ac:dyDescent="0.25">
      <c r="D915" s="51" t="s">
        <v>3013</v>
      </c>
    </row>
    <row r="917" spans="4:4" x14ac:dyDescent="0.25">
      <c r="D917" s="285" t="s">
        <v>651</v>
      </c>
    </row>
    <row r="953" spans="2:4" x14ac:dyDescent="0.25">
      <c r="B953" s="49">
        <v>0</v>
      </c>
      <c r="D953" s="51" t="s">
        <v>2710</v>
      </c>
    </row>
    <row r="954" spans="2:4" x14ac:dyDescent="0.25">
      <c r="D954" s="59" t="s">
        <v>305</v>
      </c>
    </row>
    <row r="955" spans="2:4" x14ac:dyDescent="0.25">
      <c r="D955" s="55" t="s">
        <v>35</v>
      </c>
    </row>
    <row r="1371" spans="2:4" x14ac:dyDescent="0.25">
      <c r="B1371" s="50">
        <v>0</v>
      </c>
      <c r="D1371" s="51" t="s">
        <v>2866</v>
      </c>
    </row>
    <row r="1372" spans="2:4" x14ac:dyDescent="0.25">
      <c r="D1372" s="59" t="s">
        <v>304</v>
      </c>
    </row>
    <row r="1373" spans="2:4" x14ac:dyDescent="0.25">
      <c r="D1373" s="55" t="s">
        <v>35</v>
      </c>
    </row>
    <row r="1516" spans="2:4" x14ac:dyDescent="0.25">
      <c r="B1516" s="50">
        <v>0</v>
      </c>
      <c r="D1516" s="51" t="s">
        <v>2867</v>
      </c>
    </row>
    <row r="1517" spans="2:4" x14ac:dyDescent="0.25">
      <c r="D1517" s="59" t="s">
        <v>304</v>
      </c>
    </row>
    <row r="1519" spans="2:4" x14ac:dyDescent="0.25">
      <c r="D1519" s="285" t="s">
        <v>36</v>
      </c>
    </row>
    <row r="1520" spans="2:4" x14ac:dyDescent="0.25">
      <c r="D1520" s="54" t="s">
        <v>2889</v>
      </c>
    </row>
    <row r="1522" spans="4:4" x14ac:dyDescent="0.25">
      <c r="D1522" s="285" t="s">
        <v>2807</v>
      </c>
    </row>
    <row r="1565" spans="4:4" x14ac:dyDescent="0.25">
      <c r="D1565" s="285" t="s">
        <v>2854</v>
      </c>
    </row>
    <row r="1604" spans="4:69" x14ac:dyDescent="0.25">
      <c r="D1604" s="285" t="s">
        <v>484</v>
      </c>
    </row>
    <row r="1605" spans="4:69" x14ac:dyDescent="0.25">
      <c r="D1605" s="28" t="s">
        <v>2855</v>
      </c>
    </row>
    <row r="1607" spans="4:69" x14ac:dyDescent="0.25">
      <c r="D1607" s="51" t="s">
        <v>2808</v>
      </c>
      <c r="M1607" s="51" t="s">
        <v>2809</v>
      </c>
      <c r="X1607" s="51" t="s">
        <v>2810</v>
      </c>
      <c r="AG1607" s="51" t="s">
        <v>888</v>
      </c>
      <c r="AK1607" s="51" t="s">
        <v>768</v>
      </c>
      <c r="AT1607" s="51" t="s">
        <v>770</v>
      </c>
      <c r="BA1607" s="51" t="s">
        <v>852</v>
      </c>
      <c r="BF1607" s="51" t="s">
        <v>2811</v>
      </c>
      <c r="BQ1607" s="51" t="s">
        <v>2812</v>
      </c>
    </row>
    <row r="1608" spans="4:69" x14ac:dyDescent="0.25">
      <c r="D1608" s="285" t="s">
        <v>2813</v>
      </c>
      <c r="M1608" s="285" t="s">
        <v>2814</v>
      </c>
      <c r="X1608" s="285" t="s">
        <v>2815</v>
      </c>
      <c r="AG1608" s="58" t="s">
        <v>766</v>
      </c>
      <c r="AK1608" s="285" t="s">
        <v>2816</v>
      </c>
      <c r="AT1608" s="285" t="s">
        <v>2817</v>
      </c>
      <c r="BA1608" s="285" t="s">
        <v>2818</v>
      </c>
      <c r="BF1608" s="295" t="s">
        <v>2852</v>
      </c>
      <c r="BQ1608" s="295" t="s">
        <v>2853</v>
      </c>
    </row>
    <row r="1609" spans="4:69" x14ac:dyDescent="0.25">
      <c r="D1609" s="285" t="s">
        <v>2813</v>
      </c>
      <c r="M1609" s="285" t="s">
        <v>2814</v>
      </c>
      <c r="X1609" s="285" t="s">
        <v>2815</v>
      </c>
      <c r="AG1609" s="58" t="s">
        <v>766</v>
      </c>
      <c r="AK1609" s="285" t="s">
        <v>2819</v>
      </c>
      <c r="AT1609" s="285" t="s">
        <v>2820</v>
      </c>
      <c r="BA1609" s="285" t="s">
        <v>2821</v>
      </c>
      <c r="BF1609" s="295" t="s">
        <v>2852</v>
      </c>
      <c r="BQ1609" s="295" t="s">
        <v>2853</v>
      </c>
    </row>
    <row r="1610" spans="4:69" x14ac:dyDescent="0.25">
      <c r="D1610" s="285" t="s">
        <v>2813</v>
      </c>
      <c r="M1610" s="285" t="s">
        <v>2814</v>
      </c>
      <c r="X1610" s="285" t="s">
        <v>2815</v>
      </c>
      <c r="AG1610" s="58" t="s">
        <v>766</v>
      </c>
      <c r="AK1610" s="285" t="s">
        <v>2822</v>
      </c>
      <c r="AT1610" s="285" t="s">
        <v>2823</v>
      </c>
      <c r="BA1610" s="285" t="s">
        <v>2824</v>
      </c>
      <c r="BF1610" s="295" t="s">
        <v>2852</v>
      </c>
      <c r="BQ1610" s="295" t="s">
        <v>2853</v>
      </c>
    </row>
    <row r="1611" spans="4:69" x14ac:dyDescent="0.25">
      <c r="D1611" s="285" t="s">
        <v>2813</v>
      </c>
      <c r="M1611" s="285" t="s">
        <v>2814</v>
      </c>
      <c r="X1611" s="285" t="s">
        <v>2815</v>
      </c>
      <c r="AG1611" s="58" t="s">
        <v>766</v>
      </c>
      <c r="AK1611" s="285" t="s">
        <v>2825</v>
      </c>
      <c r="AT1611" s="285" t="s">
        <v>2826</v>
      </c>
      <c r="BA1611" s="285" t="s">
        <v>2827</v>
      </c>
      <c r="BF1611" s="295" t="s">
        <v>2852</v>
      </c>
      <c r="BQ1611" s="295" t="s">
        <v>2853</v>
      </c>
    </row>
    <row r="1612" spans="4:69" x14ac:dyDescent="0.25">
      <c r="D1612" s="285" t="s">
        <v>2813</v>
      </c>
      <c r="M1612" s="285" t="s">
        <v>2814</v>
      </c>
      <c r="X1612" s="285" t="s">
        <v>2815</v>
      </c>
      <c r="AG1612" s="58" t="s">
        <v>766</v>
      </c>
      <c r="AK1612" s="285" t="s">
        <v>2828</v>
      </c>
      <c r="AT1612" s="285" t="s">
        <v>2829</v>
      </c>
      <c r="BA1612" s="285" t="s">
        <v>2830</v>
      </c>
      <c r="BF1612" s="295" t="s">
        <v>2852</v>
      </c>
      <c r="BQ1612" s="295" t="s">
        <v>2853</v>
      </c>
    </row>
    <row r="1613" spans="4:69" x14ac:dyDescent="0.25">
      <c r="D1613" s="285" t="s">
        <v>2813</v>
      </c>
      <c r="M1613" s="285" t="s">
        <v>2814</v>
      </c>
      <c r="X1613" s="285" t="s">
        <v>2815</v>
      </c>
      <c r="AG1613" s="58" t="s">
        <v>766</v>
      </c>
      <c r="AK1613" s="285" t="s">
        <v>2831</v>
      </c>
      <c r="AT1613" s="285" t="s">
        <v>2832</v>
      </c>
      <c r="BA1613" s="285" t="s">
        <v>2833</v>
      </c>
      <c r="BF1613" s="295" t="s">
        <v>2852</v>
      </c>
      <c r="BQ1613" s="295" t="s">
        <v>2853</v>
      </c>
    </row>
    <row r="1614" spans="4:69" x14ac:dyDescent="0.25">
      <c r="D1614" s="285" t="s">
        <v>2813</v>
      </c>
      <c r="M1614" s="285" t="s">
        <v>2814</v>
      </c>
      <c r="X1614" s="285" t="s">
        <v>2815</v>
      </c>
      <c r="AG1614" s="58" t="s">
        <v>766</v>
      </c>
      <c r="AK1614" s="285" t="s">
        <v>2834</v>
      </c>
      <c r="AT1614" s="285" t="s">
        <v>2835</v>
      </c>
      <c r="BA1614" s="285" t="s">
        <v>2836</v>
      </c>
      <c r="BF1614" s="295" t="s">
        <v>2852</v>
      </c>
      <c r="BQ1614" s="295" t="s">
        <v>2853</v>
      </c>
    </row>
    <row r="1615" spans="4:69" x14ac:dyDescent="0.25">
      <c r="D1615" s="285" t="s">
        <v>2813</v>
      </c>
      <c r="M1615" s="285" t="s">
        <v>2814</v>
      </c>
      <c r="X1615" s="285" t="s">
        <v>2815</v>
      </c>
      <c r="AG1615" s="58" t="s">
        <v>766</v>
      </c>
      <c r="AK1615" s="285" t="s">
        <v>2837</v>
      </c>
      <c r="AT1615" s="285" t="s">
        <v>2838</v>
      </c>
      <c r="BA1615" s="285" t="s">
        <v>2839</v>
      </c>
      <c r="BF1615" s="295" t="s">
        <v>2852</v>
      </c>
      <c r="BQ1615" s="295" t="s">
        <v>2853</v>
      </c>
    </row>
    <row r="1616" spans="4:69" x14ac:dyDescent="0.25">
      <c r="D1616" s="285" t="s">
        <v>2813</v>
      </c>
      <c r="M1616" s="285" t="s">
        <v>2814</v>
      </c>
      <c r="X1616" s="285" t="s">
        <v>2815</v>
      </c>
      <c r="AG1616" s="58" t="s">
        <v>766</v>
      </c>
      <c r="AK1616" s="285" t="s">
        <v>2840</v>
      </c>
      <c r="AT1616" s="285" t="s">
        <v>2841</v>
      </c>
      <c r="BA1616" s="285" t="s">
        <v>2842</v>
      </c>
      <c r="BF1616" s="295" t="s">
        <v>2852</v>
      </c>
      <c r="BQ1616" s="295" t="s">
        <v>2853</v>
      </c>
    </row>
    <row r="1617" spans="4:80" x14ac:dyDescent="0.25">
      <c r="D1617" s="285" t="s">
        <v>2813</v>
      </c>
      <c r="M1617" s="285" t="s">
        <v>2814</v>
      </c>
      <c r="X1617" s="285" t="s">
        <v>2815</v>
      </c>
      <c r="AG1617" s="58" t="s">
        <v>766</v>
      </c>
      <c r="AK1617" s="285" t="s">
        <v>2843</v>
      </c>
      <c r="AT1617" s="285" t="s">
        <v>2844</v>
      </c>
      <c r="BA1617" s="285" t="s">
        <v>2845</v>
      </c>
      <c r="BF1617" s="295" t="s">
        <v>2852</v>
      </c>
      <c r="BQ1617" s="295" t="s">
        <v>2853</v>
      </c>
    </row>
    <row r="1618" spans="4:80" x14ac:dyDescent="0.25">
      <c r="D1618" s="285" t="s">
        <v>2813</v>
      </c>
      <c r="M1618" s="285" t="s">
        <v>2814</v>
      </c>
      <c r="X1618" s="285" t="s">
        <v>2815</v>
      </c>
      <c r="AG1618" s="58" t="s">
        <v>766</v>
      </c>
      <c r="AK1618" s="285" t="s">
        <v>2846</v>
      </c>
      <c r="AT1618" s="285" t="s">
        <v>2847</v>
      </c>
      <c r="BA1618" s="285" t="s">
        <v>2848</v>
      </c>
      <c r="BF1618" s="295" t="s">
        <v>2852</v>
      </c>
      <c r="BQ1618" s="295" t="s">
        <v>2853</v>
      </c>
    </row>
    <row r="1619" spans="4:80" x14ac:dyDescent="0.25">
      <c r="D1619" s="285" t="s">
        <v>2813</v>
      </c>
      <c r="M1619" s="285" t="s">
        <v>2814</v>
      </c>
      <c r="X1619" s="285" t="s">
        <v>2815</v>
      </c>
      <c r="AG1619" s="58" t="s">
        <v>766</v>
      </c>
      <c r="AK1619" s="285" t="s">
        <v>2849</v>
      </c>
      <c r="AT1619" s="285" t="s">
        <v>2850</v>
      </c>
      <c r="BA1619" s="285" t="s">
        <v>2851</v>
      </c>
      <c r="BF1619" s="295" t="s">
        <v>2852</v>
      </c>
      <c r="BQ1619" s="295" t="s">
        <v>2853</v>
      </c>
    </row>
    <row r="1622" spans="4:80" x14ac:dyDescent="0.25">
      <c r="D1622" s="56" t="s">
        <v>521</v>
      </c>
      <c r="E1622" s="52"/>
      <c r="F1622" s="52"/>
      <c r="G1622" s="52"/>
      <c r="H1622" s="52"/>
      <c r="I1622" s="52"/>
      <c r="J1622" s="52"/>
      <c r="K1622" s="52"/>
      <c r="L1622" s="52"/>
      <c r="M1622" s="52"/>
      <c r="N1622" s="52"/>
      <c r="O1622" s="52"/>
      <c r="P1622" s="52"/>
      <c r="Q1622" s="52"/>
      <c r="R1622" s="52"/>
      <c r="S1622" s="52"/>
      <c r="T1622" s="52"/>
      <c r="U1622" s="52"/>
      <c r="V1622" s="52"/>
      <c r="W1622" s="52"/>
      <c r="X1622" s="52"/>
      <c r="Y1622" s="52"/>
      <c r="Z1622" s="52"/>
      <c r="AA1622" s="52"/>
      <c r="AB1622" s="52"/>
      <c r="AC1622" s="52"/>
      <c r="AD1622" s="52"/>
      <c r="AE1622" s="52"/>
      <c r="AF1622" s="52"/>
      <c r="AG1622" s="52"/>
      <c r="AH1622" s="52"/>
      <c r="AI1622" s="52"/>
      <c r="AJ1622" s="52"/>
      <c r="AK1622" s="52"/>
      <c r="AL1622" s="52"/>
      <c r="AM1622" s="52"/>
      <c r="AN1622" s="52"/>
      <c r="AO1622" s="52"/>
      <c r="AP1622" s="52"/>
      <c r="AQ1622" s="52"/>
      <c r="AR1622" s="52"/>
      <c r="AS1622" s="52"/>
      <c r="AT1622" s="52"/>
      <c r="AU1622" s="52"/>
      <c r="AV1622" s="52"/>
      <c r="AW1622" s="52"/>
      <c r="AX1622" s="52"/>
      <c r="AY1622" s="52"/>
      <c r="AZ1622" s="52"/>
      <c r="BA1622" s="52"/>
      <c r="BB1622" s="52"/>
      <c r="BC1622" s="52"/>
      <c r="BD1622" s="52"/>
      <c r="BE1622" s="52"/>
      <c r="BF1622" s="52"/>
      <c r="BG1622" s="52"/>
      <c r="BH1622" s="52"/>
      <c r="BI1622" s="52"/>
      <c r="BJ1622" s="52"/>
      <c r="BK1622" s="52"/>
      <c r="BL1622" s="52"/>
      <c r="BM1622" s="52"/>
      <c r="BN1622" s="52"/>
      <c r="BO1622" s="52"/>
      <c r="BP1622" s="52"/>
      <c r="BQ1622" s="52"/>
      <c r="BR1622" s="52"/>
      <c r="BS1622" s="52"/>
      <c r="BT1622" s="52"/>
      <c r="BU1622" s="52"/>
      <c r="BV1622" s="52"/>
      <c r="BW1622" s="52"/>
      <c r="BX1622" s="52"/>
      <c r="BY1622" s="52"/>
      <c r="BZ1622" s="52"/>
      <c r="CA1622" s="52"/>
      <c r="CB1622" s="52"/>
    </row>
    <row r="1623" spans="4:80" x14ac:dyDescent="0.25">
      <c r="D1623" s="56"/>
      <c r="E1623" s="52"/>
      <c r="F1623" s="52"/>
      <c r="G1623" s="52"/>
      <c r="H1623" s="52"/>
      <c r="I1623" s="52"/>
      <c r="J1623" s="52"/>
      <c r="K1623" s="52"/>
      <c r="L1623" s="52"/>
      <c r="M1623" s="52"/>
      <c r="N1623" s="52"/>
      <c r="O1623" s="52"/>
      <c r="P1623" s="52"/>
      <c r="Q1623" s="52"/>
      <c r="R1623" s="52"/>
      <c r="S1623" s="52"/>
      <c r="T1623" s="52"/>
      <c r="U1623" s="52"/>
      <c r="V1623" s="52"/>
      <c r="W1623" s="52"/>
      <c r="X1623" s="52"/>
      <c r="Y1623" s="52"/>
      <c r="Z1623" s="52"/>
      <c r="AA1623" s="52"/>
      <c r="AB1623" s="52"/>
      <c r="AC1623" s="52"/>
      <c r="AD1623" s="52"/>
      <c r="AE1623" s="52"/>
      <c r="AF1623" s="52"/>
      <c r="AG1623" s="52"/>
      <c r="AH1623" s="52"/>
      <c r="AI1623" s="52"/>
      <c r="AJ1623" s="52"/>
      <c r="AK1623" s="52"/>
      <c r="AL1623" s="52"/>
      <c r="AM1623" s="52"/>
      <c r="AN1623" s="52"/>
      <c r="AO1623" s="52"/>
      <c r="AP1623" s="52"/>
      <c r="AQ1623" s="52"/>
      <c r="AR1623" s="52"/>
      <c r="AS1623" s="52"/>
      <c r="AT1623" s="52"/>
      <c r="AU1623" s="52"/>
      <c r="AV1623" s="52"/>
      <c r="AW1623" s="52"/>
      <c r="AX1623" s="52"/>
      <c r="AY1623" s="52"/>
      <c r="AZ1623" s="52"/>
      <c r="BA1623" s="52"/>
      <c r="BB1623" s="52"/>
      <c r="BC1623" s="52"/>
      <c r="BD1623" s="52"/>
      <c r="BE1623" s="52"/>
      <c r="BF1623" s="52"/>
      <c r="BG1623" s="52"/>
      <c r="BH1623" s="52"/>
      <c r="BI1623" s="52"/>
      <c r="BJ1623" s="52"/>
      <c r="BK1623" s="52"/>
      <c r="BL1623" s="52"/>
      <c r="BM1623" s="52"/>
      <c r="BN1623" s="52"/>
      <c r="BO1623" s="52"/>
      <c r="BP1623" s="52"/>
      <c r="BQ1623" s="52"/>
      <c r="BR1623" s="52"/>
      <c r="BS1623" s="52"/>
      <c r="BT1623" s="52"/>
      <c r="BU1623" s="52"/>
      <c r="BV1623" s="52"/>
      <c r="BW1623" s="52"/>
      <c r="BX1623" s="52"/>
      <c r="BY1623" s="52"/>
      <c r="BZ1623" s="52"/>
      <c r="CA1623" s="52"/>
      <c r="CB1623" s="52"/>
    </row>
    <row r="1624" spans="4:80" x14ac:dyDescent="0.25">
      <c r="D1624" s="56" t="s">
        <v>37</v>
      </c>
      <c r="E1624" s="52"/>
      <c r="F1624" s="52"/>
      <c r="G1624" s="52"/>
      <c r="H1624" s="52"/>
      <c r="I1624" s="52"/>
      <c r="J1624" s="52"/>
      <c r="K1624" s="52"/>
      <c r="L1624" s="52"/>
      <c r="M1624" s="52"/>
      <c r="N1624" s="52"/>
      <c r="O1624" s="52"/>
      <c r="P1624" s="52"/>
      <c r="Q1624" s="52"/>
      <c r="R1624" s="52"/>
      <c r="S1624" s="52"/>
      <c r="T1624" s="52"/>
      <c r="U1624" s="52"/>
      <c r="V1624" s="52"/>
      <c r="W1624" s="52"/>
      <c r="X1624" s="52"/>
      <c r="Y1624" s="52"/>
      <c r="Z1624" s="52"/>
      <c r="AA1624" s="52"/>
      <c r="AB1624" s="52"/>
      <c r="AC1624" s="52"/>
      <c r="AD1624" s="52"/>
      <c r="AE1624" s="52"/>
      <c r="AF1624" s="52"/>
      <c r="AG1624" s="52"/>
      <c r="AH1624" s="52"/>
      <c r="AI1624" s="52"/>
      <c r="AJ1624" s="52"/>
      <c r="AK1624" s="52"/>
      <c r="AL1624" s="52"/>
      <c r="AM1624" s="52"/>
      <c r="AN1624" s="52"/>
      <c r="AO1624" s="52"/>
      <c r="AP1624" s="52"/>
      <c r="AQ1624" s="52"/>
      <c r="AR1624" s="52"/>
      <c r="AS1624" s="52"/>
      <c r="AT1624" s="52"/>
      <c r="AU1624" s="52"/>
      <c r="AV1624" s="52"/>
      <c r="AW1624" s="52"/>
      <c r="AX1624" s="52"/>
      <c r="AY1624" s="52"/>
      <c r="AZ1624" s="52"/>
      <c r="BA1624" s="52"/>
      <c r="BB1624" s="52"/>
      <c r="BC1624" s="52"/>
      <c r="BD1624" s="52"/>
      <c r="BE1624" s="52"/>
      <c r="BF1624" s="52"/>
      <c r="BG1624" s="52"/>
      <c r="BH1624" s="52"/>
      <c r="BI1624" s="52"/>
      <c r="BJ1624" s="52"/>
      <c r="BK1624" s="52"/>
      <c r="BL1624" s="52"/>
      <c r="BM1624" s="52"/>
      <c r="BN1624" s="52"/>
      <c r="BO1624" s="52"/>
      <c r="BP1624" s="52"/>
      <c r="BQ1624" s="52"/>
      <c r="BR1624" s="52"/>
      <c r="BS1624" s="52"/>
      <c r="BT1624" s="52"/>
      <c r="BU1624" s="52"/>
      <c r="BV1624" s="52"/>
      <c r="BW1624" s="52"/>
      <c r="BX1624" s="52"/>
      <c r="BY1624" s="52"/>
      <c r="BZ1624" s="52"/>
      <c r="CA1624" s="52"/>
      <c r="CB1624" s="52"/>
    </row>
    <row r="1625" spans="4:80" x14ac:dyDescent="0.25">
      <c r="D1625" s="56" t="s">
        <v>364</v>
      </c>
      <c r="E1625" s="52"/>
      <c r="F1625" s="52"/>
      <c r="G1625" s="52"/>
      <c r="H1625" s="52"/>
      <c r="I1625" s="52"/>
      <c r="J1625" s="52"/>
      <c r="K1625" s="52"/>
      <c r="L1625" s="52"/>
      <c r="M1625" s="52"/>
      <c r="N1625" s="52"/>
      <c r="O1625" s="52"/>
      <c r="P1625" s="52"/>
      <c r="Q1625" s="52"/>
      <c r="R1625" s="52"/>
      <c r="S1625" s="52"/>
      <c r="T1625" s="52"/>
      <c r="U1625" s="52"/>
      <c r="V1625" s="52"/>
      <c r="W1625" s="52"/>
      <c r="X1625" s="52"/>
      <c r="Y1625" s="52"/>
      <c r="Z1625" s="52"/>
      <c r="AA1625" s="52"/>
      <c r="AB1625" s="52"/>
      <c r="AC1625" s="52"/>
      <c r="AD1625" s="52"/>
      <c r="AE1625" s="52"/>
      <c r="AF1625" s="52"/>
      <c r="AG1625" s="52"/>
      <c r="AH1625" s="52"/>
      <c r="AI1625" s="52"/>
      <c r="AJ1625" s="52"/>
      <c r="AK1625" s="52"/>
      <c r="AL1625" s="52"/>
      <c r="AM1625" s="52"/>
      <c r="AN1625" s="52"/>
      <c r="AO1625" s="52"/>
      <c r="AP1625" s="52"/>
      <c r="AQ1625" s="52"/>
      <c r="AR1625" s="52"/>
      <c r="AS1625" s="52"/>
      <c r="AT1625" s="52"/>
      <c r="AU1625" s="52"/>
      <c r="AV1625" s="52"/>
      <c r="AW1625" s="52"/>
      <c r="AX1625" s="52"/>
      <c r="AY1625" s="52"/>
      <c r="AZ1625" s="52"/>
      <c r="BA1625" s="52"/>
      <c r="BB1625" s="52"/>
      <c r="BC1625" s="52"/>
      <c r="BD1625" s="52"/>
      <c r="BE1625" s="52"/>
      <c r="BF1625" s="52"/>
      <c r="BG1625" s="52"/>
      <c r="BH1625" s="52"/>
      <c r="BI1625" s="52"/>
      <c r="BJ1625" s="52"/>
      <c r="BK1625" s="52"/>
      <c r="BL1625" s="52"/>
      <c r="BM1625" s="52"/>
      <c r="BN1625" s="52"/>
      <c r="BO1625" s="52"/>
      <c r="BP1625" s="52"/>
      <c r="BQ1625" s="52"/>
      <c r="BR1625" s="52"/>
      <c r="BS1625" s="52"/>
      <c r="BT1625" s="52"/>
      <c r="BU1625" s="52"/>
      <c r="BV1625" s="52"/>
      <c r="BW1625" s="52"/>
      <c r="BX1625" s="52"/>
      <c r="BY1625" s="52"/>
      <c r="BZ1625" s="52"/>
      <c r="CA1625" s="52"/>
      <c r="CB1625" s="52"/>
    </row>
    <row r="1626" spans="4:80" x14ac:dyDescent="0.25">
      <c r="D1626" s="37" t="s">
        <v>529</v>
      </c>
      <c r="E1626" s="53"/>
      <c r="F1626" s="53"/>
      <c r="G1626" s="53"/>
      <c r="H1626" s="53"/>
      <c r="I1626" s="53"/>
      <c r="J1626" s="53"/>
      <c r="K1626" s="53"/>
      <c r="L1626" s="53"/>
      <c r="M1626" s="53"/>
      <c r="N1626" s="53"/>
      <c r="O1626" s="53"/>
      <c r="P1626" s="53"/>
      <c r="Q1626" s="53"/>
      <c r="R1626" s="53"/>
      <c r="S1626" s="53"/>
      <c r="T1626" s="53"/>
      <c r="U1626" s="53"/>
      <c r="V1626" s="53"/>
      <c r="W1626" s="53"/>
      <c r="X1626" s="53"/>
      <c r="Y1626" s="53"/>
      <c r="Z1626" s="53"/>
      <c r="AA1626" s="53"/>
      <c r="AB1626" s="53"/>
      <c r="AC1626" s="53"/>
      <c r="AD1626" s="53"/>
      <c r="AE1626" s="53"/>
      <c r="AF1626" s="53"/>
      <c r="AG1626" s="53"/>
      <c r="AH1626" s="53"/>
      <c r="AI1626" s="53"/>
      <c r="AJ1626" s="53"/>
      <c r="AK1626" s="53"/>
      <c r="AL1626" s="53"/>
      <c r="AM1626" s="53"/>
      <c r="AN1626" s="53"/>
      <c r="AO1626" s="53"/>
      <c r="AP1626" s="53"/>
      <c r="AQ1626" s="53"/>
      <c r="AR1626" s="53"/>
      <c r="AS1626" s="53"/>
      <c r="AT1626" s="53"/>
      <c r="AU1626" s="53"/>
      <c r="AV1626" s="53"/>
      <c r="AW1626" s="53"/>
      <c r="AX1626" s="53"/>
      <c r="AY1626" s="53"/>
      <c r="AZ1626" s="53"/>
      <c r="BA1626" s="53"/>
      <c r="BB1626" s="53"/>
      <c r="BC1626" s="53"/>
      <c r="BD1626" s="53"/>
      <c r="BE1626" s="53"/>
      <c r="BF1626" s="53"/>
      <c r="BG1626" s="53"/>
      <c r="BH1626" s="53"/>
      <c r="BI1626" s="53"/>
      <c r="BJ1626" s="53"/>
      <c r="BK1626" s="53"/>
      <c r="BL1626" s="53"/>
      <c r="BM1626" s="53"/>
      <c r="BN1626" s="53"/>
      <c r="BO1626" s="53"/>
      <c r="BP1626" s="53"/>
      <c r="BQ1626" s="53"/>
      <c r="BR1626" s="53"/>
      <c r="BS1626" s="53"/>
      <c r="BT1626" s="53"/>
      <c r="BU1626" s="53"/>
      <c r="BV1626" s="53"/>
      <c r="BW1626" s="53"/>
      <c r="BX1626" s="53"/>
      <c r="BY1626" s="53"/>
      <c r="BZ1626" s="53"/>
      <c r="CA1626" s="53"/>
      <c r="CB1626" s="53"/>
    </row>
    <row r="1627" spans="4:80" x14ac:dyDescent="0.25">
      <c r="D1627" s="57" t="str">
        <f t="shared" ref="D1627:D1638" si="1">"select '" &amp; TRIM(D1608) &amp; "' AgreementNumber, '" &amp; TRIM(AK1608) &amp; "' ChassisNumber, '" &amp; TRIM(AT1608) &amp; "' EngineNumber, '" &amp; TRIM(BA1608) &amp; "' PoliceNumber, '" &amp; TEXT(BQ1608, "yyyy-mm-dd") &amp; "' EndKEUR union all"</f>
        <v>select '0000152/4/03/07/2022' AgreementNumber, 'MHCPHR54CNJ437262' ChassisNumber, 'E437262' EngineNumber, 'DD8401UA' PoliceNumber, '2023-06-21' EndKEUR union all</v>
      </c>
      <c r="E1627" s="53"/>
      <c r="F1627" s="53"/>
      <c r="G1627" s="53"/>
      <c r="H1627" s="53"/>
      <c r="I1627" s="53"/>
      <c r="J1627" s="53"/>
      <c r="K1627" s="53"/>
      <c r="L1627" s="53"/>
      <c r="M1627" s="53"/>
      <c r="N1627" s="53"/>
      <c r="O1627" s="53"/>
      <c r="P1627" s="53"/>
      <c r="Q1627" s="53"/>
      <c r="R1627" s="53"/>
      <c r="S1627" s="53"/>
      <c r="T1627" s="53"/>
      <c r="U1627" s="53"/>
      <c r="V1627" s="53"/>
      <c r="W1627" s="53"/>
      <c r="X1627" s="53"/>
      <c r="Y1627" s="53"/>
      <c r="Z1627" s="53"/>
      <c r="AA1627" s="53"/>
      <c r="AB1627" s="53"/>
      <c r="AC1627" s="53"/>
      <c r="AD1627" s="53"/>
      <c r="AE1627" s="53"/>
      <c r="AF1627" s="53"/>
      <c r="AG1627" s="53"/>
      <c r="AH1627" s="53"/>
      <c r="AI1627" s="53"/>
      <c r="AJ1627" s="53"/>
      <c r="AK1627" s="53"/>
      <c r="AL1627" s="53"/>
      <c r="AM1627" s="53"/>
      <c r="AN1627" s="53"/>
      <c r="AO1627" s="53"/>
      <c r="AP1627" s="53"/>
      <c r="AQ1627" s="53"/>
      <c r="AR1627" s="53"/>
      <c r="AS1627" s="53"/>
      <c r="AT1627" s="53"/>
      <c r="AU1627" s="53"/>
      <c r="AV1627" s="53"/>
      <c r="AW1627" s="53"/>
      <c r="AX1627" s="53"/>
      <c r="AY1627" s="53"/>
      <c r="AZ1627" s="53"/>
      <c r="BA1627" s="53"/>
      <c r="BB1627" s="53"/>
      <c r="BC1627" s="53"/>
      <c r="BD1627" s="53"/>
      <c r="BE1627" s="53"/>
      <c r="BF1627" s="53"/>
      <c r="BG1627" s="53"/>
      <c r="BH1627" s="53"/>
      <c r="BI1627" s="53"/>
      <c r="BJ1627" s="53"/>
      <c r="BK1627" s="53"/>
      <c r="BL1627" s="53"/>
      <c r="BM1627" s="53"/>
      <c r="BN1627" s="53"/>
      <c r="BO1627" s="53"/>
      <c r="BP1627" s="53"/>
      <c r="BQ1627" s="53"/>
      <c r="BR1627" s="53"/>
      <c r="BS1627" s="53"/>
      <c r="BT1627" s="53"/>
      <c r="BU1627" s="53"/>
      <c r="BV1627" s="53"/>
      <c r="BW1627" s="53"/>
      <c r="BX1627" s="53"/>
      <c r="BY1627" s="53"/>
      <c r="BZ1627" s="53"/>
      <c r="CA1627" s="53"/>
      <c r="CB1627" s="53"/>
    </row>
    <row r="1628" spans="4:80" x14ac:dyDescent="0.25">
      <c r="D1628" s="57" t="str">
        <f t="shared" si="1"/>
        <v>select '0000152/4/03/07/2022' AgreementNumber, 'MHCPHR54CNJ437258' ChassisNumber, 'E437258' EngineNumber, 'DD8408UA' PoliceNumber, '2023-06-21' EndKEUR union all</v>
      </c>
      <c r="E1628" s="53"/>
      <c r="F1628" s="53"/>
      <c r="G1628" s="53"/>
      <c r="H1628" s="53"/>
      <c r="I1628" s="53"/>
      <c r="J1628" s="53"/>
      <c r="K1628" s="53"/>
      <c r="L1628" s="53"/>
      <c r="M1628" s="53"/>
      <c r="N1628" s="53"/>
      <c r="O1628" s="53"/>
      <c r="P1628" s="53"/>
      <c r="Q1628" s="53"/>
      <c r="R1628" s="53"/>
      <c r="S1628" s="53"/>
      <c r="T1628" s="53"/>
      <c r="U1628" s="53"/>
      <c r="V1628" s="53"/>
      <c r="W1628" s="53"/>
      <c r="X1628" s="53"/>
      <c r="Y1628" s="53"/>
      <c r="Z1628" s="53"/>
      <c r="AA1628" s="53"/>
      <c r="AB1628" s="53"/>
      <c r="AC1628" s="53"/>
      <c r="AD1628" s="53"/>
      <c r="AE1628" s="53"/>
      <c r="AF1628" s="53"/>
      <c r="AG1628" s="53"/>
      <c r="AH1628" s="53"/>
      <c r="AI1628" s="53"/>
      <c r="AJ1628" s="53"/>
      <c r="AK1628" s="53"/>
      <c r="AL1628" s="53"/>
      <c r="AM1628" s="53"/>
      <c r="AN1628" s="53"/>
      <c r="AO1628" s="53"/>
      <c r="AP1628" s="53"/>
      <c r="AQ1628" s="53"/>
      <c r="AR1628" s="53"/>
      <c r="AS1628" s="53"/>
      <c r="AT1628" s="53"/>
      <c r="AU1628" s="53"/>
      <c r="AV1628" s="53"/>
      <c r="AW1628" s="53"/>
      <c r="AX1628" s="53"/>
      <c r="AY1628" s="53"/>
      <c r="AZ1628" s="53"/>
      <c r="BA1628" s="53"/>
      <c r="BB1628" s="53"/>
      <c r="BC1628" s="53"/>
      <c r="BD1628" s="53"/>
      <c r="BE1628" s="53"/>
      <c r="BF1628" s="53"/>
      <c r="BG1628" s="53"/>
      <c r="BH1628" s="53"/>
      <c r="BI1628" s="53"/>
      <c r="BJ1628" s="53"/>
      <c r="BK1628" s="53"/>
      <c r="BL1628" s="53"/>
      <c r="BM1628" s="53"/>
      <c r="BN1628" s="53"/>
      <c r="BO1628" s="53"/>
      <c r="BP1628" s="53"/>
      <c r="BQ1628" s="53"/>
      <c r="BR1628" s="53"/>
      <c r="BS1628" s="53"/>
      <c r="BT1628" s="53"/>
      <c r="BU1628" s="53"/>
      <c r="BV1628" s="53"/>
      <c r="BW1628" s="53"/>
      <c r="BX1628" s="53"/>
      <c r="BY1628" s="53"/>
      <c r="BZ1628" s="53"/>
      <c r="CA1628" s="53"/>
      <c r="CB1628" s="53"/>
    </row>
    <row r="1629" spans="4:80" x14ac:dyDescent="0.25">
      <c r="D1629" s="57" t="str">
        <f t="shared" si="1"/>
        <v>select '0000152/4/03/07/2022' AgreementNumber, 'MHCPHR54CNJ437329' ChassisNumber, 'E437329' EngineNumber, 'DD8404UA' PoliceNumber, '2023-06-21' EndKEUR union all</v>
      </c>
      <c r="E1629" s="53"/>
      <c r="F1629" s="53"/>
      <c r="G1629" s="53"/>
      <c r="H1629" s="53"/>
      <c r="I1629" s="53"/>
      <c r="J1629" s="53"/>
      <c r="K1629" s="53"/>
      <c r="L1629" s="53"/>
      <c r="M1629" s="53"/>
      <c r="N1629" s="53"/>
      <c r="O1629" s="53"/>
      <c r="P1629" s="53"/>
      <c r="Q1629" s="53"/>
      <c r="R1629" s="53"/>
      <c r="S1629" s="53"/>
      <c r="T1629" s="53"/>
      <c r="U1629" s="53"/>
      <c r="V1629" s="53"/>
      <c r="W1629" s="53"/>
      <c r="X1629" s="53"/>
      <c r="Y1629" s="53"/>
      <c r="Z1629" s="53"/>
      <c r="AA1629" s="53"/>
      <c r="AB1629" s="53"/>
      <c r="AC1629" s="53"/>
      <c r="AD1629" s="53"/>
      <c r="AE1629" s="53"/>
      <c r="AF1629" s="53"/>
      <c r="AG1629" s="53"/>
      <c r="AH1629" s="53"/>
      <c r="AI1629" s="53"/>
      <c r="AJ1629" s="53"/>
      <c r="AK1629" s="53"/>
      <c r="AL1629" s="53"/>
      <c r="AM1629" s="53"/>
      <c r="AN1629" s="53"/>
      <c r="AO1629" s="53"/>
      <c r="AP1629" s="53"/>
      <c r="AQ1629" s="53"/>
      <c r="AR1629" s="53"/>
      <c r="AS1629" s="53"/>
      <c r="AT1629" s="53"/>
      <c r="AU1629" s="53"/>
      <c r="AV1629" s="53"/>
      <c r="AW1629" s="53"/>
      <c r="AX1629" s="53"/>
      <c r="AY1629" s="53"/>
      <c r="AZ1629" s="53"/>
      <c r="BA1629" s="53"/>
      <c r="BB1629" s="53"/>
      <c r="BC1629" s="53"/>
      <c r="BD1629" s="53"/>
      <c r="BE1629" s="53"/>
      <c r="BF1629" s="53"/>
      <c r="BG1629" s="53"/>
      <c r="BH1629" s="53"/>
      <c r="BI1629" s="53"/>
      <c r="BJ1629" s="53"/>
      <c r="BK1629" s="53"/>
      <c r="BL1629" s="53"/>
      <c r="BM1629" s="53"/>
      <c r="BN1629" s="53"/>
      <c r="BO1629" s="53"/>
      <c r="BP1629" s="53"/>
      <c r="BQ1629" s="53"/>
      <c r="BR1629" s="53"/>
      <c r="BS1629" s="53"/>
      <c r="BT1629" s="53"/>
      <c r="BU1629" s="53"/>
      <c r="BV1629" s="53"/>
      <c r="BW1629" s="53"/>
      <c r="BX1629" s="53"/>
      <c r="BY1629" s="53"/>
      <c r="BZ1629" s="53"/>
      <c r="CA1629" s="53"/>
      <c r="CB1629" s="53"/>
    </row>
    <row r="1630" spans="4:80" x14ac:dyDescent="0.25">
      <c r="D1630" s="57" t="str">
        <f t="shared" si="1"/>
        <v>select '0000152/4/03/07/2022' AgreementNumber, 'MHCPHR54CNJ437318' ChassisNumber, 'E437318' EngineNumber, 'DD8399UA' PoliceNumber, '2023-06-21' EndKEUR union all</v>
      </c>
      <c r="E1630" s="53"/>
      <c r="F1630" s="53"/>
      <c r="G1630" s="53"/>
      <c r="H1630" s="53"/>
      <c r="I1630" s="53"/>
      <c r="J1630" s="53"/>
      <c r="K1630" s="53"/>
      <c r="L1630" s="53"/>
      <c r="M1630" s="53"/>
      <c r="N1630" s="53"/>
      <c r="O1630" s="53"/>
      <c r="P1630" s="53"/>
      <c r="Q1630" s="53"/>
      <c r="R1630" s="53"/>
      <c r="S1630" s="53"/>
      <c r="T1630" s="53"/>
      <c r="U1630" s="53"/>
      <c r="V1630" s="53"/>
      <c r="W1630" s="53"/>
      <c r="X1630" s="53"/>
      <c r="Y1630" s="53"/>
      <c r="Z1630" s="53"/>
      <c r="AA1630" s="53"/>
      <c r="AB1630" s="53"/>
      <c r="AC1630" s="53"/>
      <c r="AD1630" s="53"/>
      <c r="AE1630" s="53"/>
      <c r="AF1630" s="53"/>
      <c r="AG1630" s="53"/>
      <c r="AH1630" s="53"/>
      <c r="AI1630" s="53"/>
      <c r="AJ1630" s="53"/>
      <c r="AK1630" s="53"/>
      <c r="AL1630" s="53"/>
      <c r="AM1630" s="53"/>
      <c r="AN1630" s="53"/>
      <c r="AO1630" s="53"/>
      <c r="AP1630" s="53"/>
      <c r="AQ1630" s="53"/>
      <c r="AR1630" s="53"/>
      <c r="AS1630" s="53"/>
      <c r="AT1630" s="53"/>
      <c r="AU1630" s="53"/>
      <c r="AV1630" s="53"/>
      <c r="AW1630" s="53"/>
      <c r="AX1630" s="53"/>
      <c r="AY1630" s="53"/>
      <c r="AZ1630" s="53"/>
      <c r="BA1630" s="53"/>
      <c r="BB1630" s="53"/>
      <c r="BC1630" s="53"/>
      <c r="BD1630" s="53"/>
      <c r="BE1630" s="53"/>
      <c r="BF1630" s="53"/>
      <c r="BG1630" s="53"/>
      <c r="BH1630" s="53"/>
      <c r="BI1630" s="53"/>
      <c r="BJ1630" s="53"/>
      <c r="BK1630" s="53"/>
      <c r="BL1630" s="53"/>
      <c r="BM1630" s="53"/>
      <c r="BN1630" s="53"/>
      <c r="BO1630" s="53"/>
      <c r="BP1630" s="53"/>
      <c r="BQ1630" s="53"/>
      <c r="BR1630" s="53"/>
      <c r="BS1630" s="53"/>
      <c r="BT1630" s="53"/>
      <c r="BU1630" s="53"/>
      <c r="BV1630" s="53"/>
      <c r="BW1630" s="53"/>
      <c r="BX1630" s="53"/>
      <c r="BY1630" s="53"/>
      <c r="BZ1630" s="53"/>
      <c r="CA1630" s="53"/>
      <c r="CB1630" s="53"/>
    </row>
    <row r="1631" spans="4:80" x14ac:dyDescent="0.25">
      <c r="D1631" s="57" t="str">
        <f t="shared" si="1"/>
        <v>select '0000152/4/03/07/2022' AgreementNumber, 'MHCPHR54CNJ437330' ChassisNumber, 'E437330' EngineNumber, 'DD8407UA' PoliceNumber, '2023-06-21' EndKEUR union all</v>
      </c>
      <c r="E1631" s="53"/>
      <c r="F1631" s="53"/>
      <c r="G1631" s="53"/>
      <c r="H1631" s="53"/>
      <c r="I1631" s="53"/>
      <c r="J1631" s="53"/>
      <c r="K1631" s="53"/>
      <c r="L1631" s="53"/>
      <c r="M1631" s="53"/>
      <c r="N1631" s="53"/>
      <c r="O1631" s="53"/>
      <c r="P1631" s="53"/>
      <c r="Q1631" s="53"/>
      <c r="R1631" s="53"/>
      <c r="S1631" s="53"/>
      <c r="T1631" s="53"/>
      <c r="U1631" s="53"/>
      <c r="V1631" s="53"/>
      <c r="W1631" s="53"/>
      <c r="X1631" s="53"/>
      <c r="Y1631" s="53"/>
      <c r="Z1631" s="53"/>
      <c r="AA1631" s="53"/>
      <c r="AB1631" s="53"/>
      <c r="AC1631" s="53"/>
      <c r="AD1631" s="53"/>
      <c r="AE1631" s="53"/>
      <c r="AF1631" s="53"/>
      <c r="AG1631" s="53"/>
      <c r="AH1631" s="53"/>
      <c r="AI1631" s="53"/>
      <c r="AJ1631" s="53"/>
      <c r="AK1631" s="53"/>
      <c r="AL1631" s="53"/>
      <c r="AM1631" s="53"/>
      <c r="AN1631" s="53"/>
      <c r="AO1631" s="53"/>
      <c r="AP1631" s="53"/>
      <c r="AQ1631" s="53"/>
      <c r="AR1631" s="53"/>
      <c r="AS1631" s="53"/>
      <c r="AT1631" s="53"/>
      <c r="AU1631" s="53"/>
      <c r="AV1631" s="53"/>
      <c r="AW1631" s="53"/>
      <c r="AX1631" s="53"/>
      <c r="AY1631" s="53"/>
      <c r="AZ1631" s="53"/>
      <c r="BA1631" s="53"/>
      <c r="BB1631" s="53"/>
      <c r="BC1631" s="53"/>
      <c r="BD1631" s="53"/>
      <c r="BE1631" s="53"/>
      <c r="BF1631" s="53"/>
      <c r="BG1631" s="53"/>
      <c r="BH1631" s="53"/>
      <c r="BI1631" s="53"/>
      <c r="BJ1631" s="53"/>
      <c r="BK1631" s="53"/>
      <c r="BL1631" s="53"/>
      <c r="BM1631" s="53"/>
      <c r="BN1631" s="53"/>
      <c r="BO1631" s="53"/>
      <c r="BP1631" s="53"/>
      <c r="BQ1631" s="53"/>
      <c r="BR1631" s="53"/>
      <c r="BS1631" s="53"/>
      <c r="BT1631" s="53"/>
      <c r="BU1631" s="53"/>
      <c r="BV1631" s="53"/>
      <c r="BW1631" s="53"/>
      <c r="BX1631" s="53"/>
      <c r="BY1631" s="53"/>
      <c r="BZ1631" s="53"/>
      <c r="CA1631" s="53"/>
      <c r="CB1631" s="53"/>
    </row>
    <row r="1632" spans="4:80" x14ac:dyDescent="0.25">
      <c r="D1632" s="57" t="str">
        <f t="shared" si="1"/>
        <v>select '0000152/4/03/07/2022' AgreementNumber, 'MHCPHR54CNJ437261' ChassisNumber, 'E437261' EngineNumber, 'DD8406UA' PoliceNumber, '2023-06-21' EndKEUR union all</v>
      </c>
      <c r="E1632" s="53"/>
      <c r="F1632" s="53"/>
      <c r="G1632" s="53"/>
      <c r="H1632" s="53"/>
      <c r="I1632" s="53"/>
      <c r="J1632" s="53"/>
      <c r="K1632" s="53"/>
      <c r="L1632" s="53"/>
      <c r="M1632" s="53"/>
      <c r="N1632" s="53"/>
      <c r="O1632" s="53"/>
      <c r="P1632" s="53"/>
      <c r="Q1632" s="53"/>
      <c r="R1632" s="53"/>
      <c r="S1632" s="53"/>
      <c r="T1632" s="53"/>
      <c r="U1632" s="53"/>
      <c r="V1632" s="53"/>
      <c r="W1632" s="53"/>
      <c r="X1632" s="53"/>
      <c r="Y1632" s="53"/>
      <c r="Z1632" s="53"/>
      <c r="AA1632" s="53"/>
      <c r="AB1632" s="53"/>
      <c r="AC1632" s="53"/>
      <c r="AD1632" s="53"/>
      <c r="AE1632" s="53"/>
      <c r="AF1632" s="53"/>
      <c r="AG1632" s="53"/>
      <c r="AH1632" s="53"/>
      <c r="AI1632" s="53"/>
      <c r="AJ1632" s="53"/>
      <c r="AK1632" s="53"/>
      <c r="AL1632" s="53"/>
      <c r="AM1632" s="53"/>
      <c r="AN1632" s="53"/>
      <c r="AO1632" s="53"/>
      <c r="AP1632" s="53"/>
      <c r="AQ1632" s="53"/>
      <c r="AR1632" s="53"/>
      <c r="AS1632" s="53"/>
      <c r="AT1632" s="53"/>
      <c r="AU1632" s="53"/>
      <c r="AV1632" s="53"/>
      <c r="AW1632" s="53"/>
      <c r="AX1632" s="53"/>
      <c r="AY1632" s="53"/>
      <c r="AZ1632" s="53"/>
      <c r="BA1632" s="53"/>
      <c r="BB1632" s="53"/>
      <c r="BC1632" s="53"/>
      <c r="BD1632" s="53"/>
      <c r="BE1632" s="53"/>
      <c r="BF1632" s="53"/>
      <c r="BG1632" s="53"/>
      <c r="BH1632" s="53"/>
      <c r="BI1632" s="53"/>
      <c r="BJ1632" s="53"/>
      <c r="BK1632" s="53"/>
      <c r="BL1632" s="53"/>
      <c r="BM1632" s="53"/>
      <c r="BN1632" s="53"/>
      <c r="BO1632" s="53"/>
      <c r="BP1632" s="53"/>
      <c r="BQ1632" s="53"/>
      <c r="BR1632" s="53"/>
      <c r="BS1632" s="53"/>
      <c r="BT1632" s="53"/>
      <c r="BU1632" s="53"/>
      <c r="BV1632" s="53"/>
      <c r="BW1632" s="53"/>
      <c r="BX1632" s="53"/>
      <c r="BY1632" s="53"/>
      <c r="BZ1632" s="53"/>
      <c r="CA1632" s="53"/>
      <c r="CB1632" s="53"/>
    </row>
    <row r="1633" spans="4:80" x14ac:dyDescent="0.25">
      <c r="D1633" s="57" t="str">
        <f t="shared" si="1"/>
        <v>select '0000152/4/03/07/2022' AgreementNumber, 'MHCPHR54CNJ437327' ChassisNumber, 'E437327' EngineNumber, 'DD8394UA' PoliceNumber, '2023-06-21' EndKEUR union all</v>
      </c>
      <c r="E1633" s="53"/>
      <c r="F1633" s="53"/>
      <c r="G1633" s="53"/>
      <c r="H1633" s="53"/>
      <c r="I1633" s="53"/>
      <c r="J1633" s="53"/>
      <c r="K1633" s="53"/>
      <c r="L1633" s="53"/>
      <c r="M1633" s="53"/>
      <c r="N1633" s="53"/>
      <c r="O1633" s="53"/>
      <c r="P1633" s="53"/>
      <c r="Q1633" s="53"/>
      <c r="R1633" s="53"/>
      <c r="S1633" s="53"/>
      <c r="T1633" s="53"/>
      <c r="U1633" s="53"/>
      <c r="V1633" s="53"/>
      <c r="W1633" s="53"/>
      <c r="X1633" s="53"/>
      <c r="Y1633" s="53"/>
      <c r="Z1633" s="53"/>
      <c r="AA1633" s="53"/>
      <c r="AB1633" s="53"/>
      <c r="AC1633" s="53"/>
      <c r="AD1633" s="53"/>
      <c r="AE1633" s="53"/>
      <c r="AF1633" s="53"/>
      <c r="AG1633" s="53"/>
      <c r="AH1633" s="53"/>
      <c r="AI1633" s="53"/>
      <c r="AJ1633" s="53"/>
      <c r="AK1633" s="53"/>
      <c r="AL1633" s="53"/>
      <c r="AM1633" s="53"/>
      <c r="AN1633" s="53"/>
      <c r="AO1633" s="53"/>
      <c r="AP1633" s="53"/>
      <c r="AQ1633" s="53"/>
      <c r="AR1633" s="53"/>
      <c r="AS1633" s="53"/>
      <c r="AT1633" s="53"/>
      <c r="AU1633" s="53"/>
      <c r="AV1633" s="53"/>
      <c r="AW1633" s="53"/>
      <c r="AX1633" s="53"/>
      <c r="AY1633" s="53"/>
      <c r="AZ1633" s="53"/>
      <c r="BA1633" s="53"/>
      <c r="BB1633" s="53"/>
      <c r="BC1633" s="53"/>
      <c r="BD1633" s="53"/>
      <c r="BE1633" s="53"/>
      <c r="BF1633" s="53"/>
      <c r="BG1633" s="53"/>
      <c r="BH1633" s="53"/>
      <c r="BI1633" s="53"/>
      <c r="BJ1633" s="53"/>
      <c r="BK1633" s="53"/>
      <c r="BL1633" s="53"/>
      <c r="BM1633" s="53"/>
      <c r="BN1633" s="53"/>
      <c r="BO1633" s="53"/>
      <c r="BP1633" s="53"/>
      <c r="BQ1633" s="53"/>
      <c r="BR1633" s="53"/>
      <c r="BS1633" s="53"/>
      <c r="BT1633" s="53"/>
      <c r="BU1633" s="53"/>
      <c r="BV1633" s="53"/>
      <c r="BW1633" s="53"/>
      <c r="BX1633" s="53"/>
      <c r="BY1633" s="53"/>
      <c r="BZ1633" s="53"/>
      <c r="CA1633" s="53"/>
      <c r="CB1633" s="53"/>
    </row>
    <row r="1634" spans="4:80" x14ac:dyDescent="0.25">
      <c r="D1634" s="57" t="str">
        <f t="shared" si="1"/>
        <v>select '0000152/4/03/07/2022' AgreementNumber, 'MHCPHR54CNJ437331' ChassisNumber, 'E437331' EngineNumber, 'DD8995SP' PoliceNumber, '2023-06-21' EndKEUR union all</v>
      </c>
      <c r="E1634" s="53"/>
      <c r="F1634" s="53"/>
      <c r="G1634" s="53"/>
      <c r="H1634" s="53"/>
      <c r="I1634" s="53"/>
      <c r="J1634" s="53"/>
      <c r="K1634" s="53"/>
      <c r="L1634" s="53"/>
      <c r="M1634" s="53"/>
      <c r="N1634" s="53"/>
      <c r="O1634" s="53"/>
      <c r="P1634" s="53"/>
      <c r="Q1634" s="53"/>
      <c r="R1634" s="53"/>
      <c r="S1634" s="53"/>
      <c r="T1634" s="53"/>
      <c r="U1634" s="53"/>
      <c r="V1634" s="53"/>
      <c r="W1634" s="53"/>
      <c r="X1634" s="53"/>
      <c r="Y1634" s="53"/>
      <c r="Z1634" s="53"/>
      <c r="AA1634" s="53"/>
      <c r="AB1634" s="53"/>
      <c r="AC1634" s="53"/>
      <c r="AD1634" s="53"/>
      <c r="AE1634" s="53"/>
      <c r="AF1634" s="53"/>
      <c r="AG1634" s="53"/>
      <c r="AH1634" s="53"/>
      <c r="AI1634" s="53"/>
      <c r="AJ1634" s="53"/>
      <c r="AK1634" s="53"/>
      <c r="AL1634" s="53"/>
      <c r="AM1634" s="53"/>
      <c r="AN1634" s="53"/>
      <c r="AO1634" s="53"/>
      <c r="AP1634" s="53"/>
      <c r="AQ1634" s="53"/>
      <c r="AR1634" s="53"/>
      <c r="AS1634" s="53"/>
      <c r="AT1634" s="53"/>
      <c r="AU1634" s="53"/>
      <c r="AV1634" s="53"/>
      <c r="AW1634" s="53"/>
      <c r="AX1634" s="53"/>
      <c r="AY1634" s="53"/>
      <c r="AZ1634" s="53"/>
      <c r="BA1634" s="53"/>
      <c r="BB1634" s="53"/>
      <c r="BC1634" s="53"/>
      <c r="BD1634" s="53"/>
      <c r="BE1634" s="53"/>
      <c r="BF1634" s="53"/>
      <c r="BG1634" s="53"/>
      <c r="BH1634" s="53"/>
      <c r="BI1634" s="53"/>
      <c r="BJ1634" s="53"/>
      <c r="BK1634" s="53"/>
      <c r="BL1634" s="53"/>
      <c r="BM1634" s="53"/>
      <c r="BN1634" s="53"/>
      <c r="BO1634" s="53"/>
      <c r="BP1634" s="53"/>
      <c r="BQ1634" s="53"/>
      <c r="BR1634" s="53"/>
      <c r="BS1634" s="53"/>
      <c r="BT1634" s="53"/>
      <c r="BU1634" s="53"/>
      <c r="BV1634" s="53"/>
      <c r="BW1634" s="53"/>
      <c r="BX1634" s="53"/>
      <c r="BY1634" s="53"/>
      <c r="BZ1634" s="53"/>
      <c r="CA1634" s="53"/>
      <c r="CB1634" s="53"/>
    </row>
    <row r="1635" spans="4:80" x14ac:dyDescent="0.25">
      <c r="D1635" s="57" t="str">
        <f t="shared" si="1"/>
        <v>select '0000152/4/03/07/2022' AgreementNumber, 'MHCPHR54CNJ437260' ChassisNumber, 'E437260' EngineNumber, 'DD8397UA' PoliceNumber, '2023-06-21' EndKEUR union all</v>
      </c>
      <c r="E1635" s="53"/>
      <c r="F1635" s="53"/>
      <c r="G1635" s="53"/>
      <c r="H1635" s="53"/>
      <c r="I1635" s="53"/>
      <c r="J1635" s="53"/>
      <c r="K1635" s="53"/>
      <c r="L1635" s="53"/>
      <c r="M1635" s="53"/>
      <c r="N1635" s="53"/>
      <c r="O1635" s="53"/>
      <c r="P1635" s="53"/>
      <c r="Q1635" s="53"/>
      <c r="R1635" s="53"/>
      <c r="S1635" s="53"/>
      <c r="T1635" s="53"/>
      <c r="U1635" s="53"/>
      <c r="V1635" s="53"/>
      <c r="W1635" s="53"/>
      <c r="X1635" s="53"/>
      <c r="Y1635" s="53"/>
      <c r="Z1635" s="53"/>
      <c r="AA1635" s="53"/>
      <c r="AB1635" s="53"/>
      <c r="AC1635" s="53"/>
      <c r="AD1635" s="53"/>
      <c r="AE1635" s="53"/>
      <c r="AF1635" s="53"/>
      <c r="AG1635" s="53"/>
      <c r="AH1635" s="53"/>
      <c r="AI1635" s="53"/>
      <c r="AJ1635" s="53"/>
      <c r="AK1635" s="53"/>
      <c r="AL1635" s="53"/>
      <c r="AM1635" s="53"/>
      <c r="AN1635" s="53"/>
      <c r="AO1635" s="53"/>
      <c r="AP1635" s="53"/>
      <c r="AQ1635" s="53"/>
      <c r="AR1635" s="53"/>
      <c r="AS1635" s="53"/>
      <c r="AT1635" s="53"/>
      <c r="AU1635" s="53"/>
      <c r="AV1635" s="53"/>
      <c r="AW1635" s="53"/>
      <c r="AX1635" s="53"/>
      <c r="AY1635" s="53"/>
      <c r="AZ1635" s="53"/>
      <c r="BA1635" s="53"/>
      <c r="BB1635" s="53"/>
      <c r="BC1635" s="53"/>
      <c r="BD1635" s="53"/>
      <c r="BE1635" s="53"/>
      <c r="BF1635" s="53"/>
      <c r="BG1635" s="53"/>
      <c r="BH1635" s="53"/>
      <c r="BI1635" s="53"/>
      <c r="BJ1635" s="53"/>
      <c r="BK1635" s="53"/>
      <c r="BL1635" s="53"/>
      <c r="BM1635" s="53"/>
      <c r="BN1635" s="53"/>
      <c r="BO1635" s="53"/>
      <c r="BP1635" s="53"/>
      <c r="BQ1635" s="53"/>
      <c r="BR1635" s="53"/>
      <c r="BS1635" s="53"/>
      <c r="BT1635" s="53"/>
      <c r="BU1635" s="53"/>
      <c r="BV1635" s="53"/>
      <c r="BW1635" s="53"/>
      <c r="BX1635" s="53"/>
      <c r="BY1635" s="53"/>
      <c r="BZ1635" s="53"/>
      <c r="CA1635" s="53"/>
      <c r="CB1635" s="53"/>
    </row>
    <row r="1636" spans="4:80" x14ac:dyDescent="0.25">
      <c r="D1636" s="57" t="str">
        <f t="shared" si="1"/>
        <v>select '0000152/4/03/07/2022' AgreementNumber, 'MHCPHR54CNJ437328' ChassisNumber, 'E437328' EngineNumber, 'DD8398UA' PoliceNumber, '2023-06-21' EndKEUR union all</v>
      </c>
      <c r="E1636" s="53"/>
      <c r="F1636" s="53"/>
      <c r="G1636" s="53"/>
      <c r="H1636" s="53"/>
      <c r="I1636" s="53"/>
      <c r="J1636" s="53"/>
      <c r="K1636" s="53"/>
      <c r="L1636" s="53"/>
      <c r="M1636" s="53"/>
      <c r="N1636" s="53"/>
      <c r="O1636" s="53"/>
      <c r="P1636" s="53"/>
      <c r="Q1636" s="53"/>
      <c r="R1636" s="53"/>
      <c r="S1636" s="53"/>
      <c r="T1636" s="53"/>
      <c r="U1636" s="53"/>
      <c r="V1636" s="53"/>
      <c r="W1636" s="53"/>
      <c r="X1636" s="53"/>
      <c r="Y1636" s="53"/>
      <c r="Z1636" s="53"/>
      <c r="AA1636" s="53"/>
      <c r="AB1636" s="53"/>
      <c r="AC1636" s="53"/>
      <c r="AD1636" s="53"/>
      <c r="AE1636" s="53"/>
      <c r="AF1636" s="53"/>
      <c r="AG1636" s="53"/>
      <c r="AH1636" s="53"/>
      <c r="AI1636" s="53"/>
      <c r="AJ1636" s="53"/>
      <c r="AK1636" s="53"/>
      <c r="AL1636" s="53"/>
      <c r="AM1636" s="53"/>
      <c r="AN1636" s="53"/>
      <c r="AO1636" s="53"/>
      <c r="AP1636" s="53"/>
      <c r="AQ1636" s="53"/>
      <c r="AR1636" s="53"/>
      <c r="AS1636" s="53"/>
      <c r="AT1636" s="53"/>
      <c r="AU1636" s="53"/>
      <c r="AV1636" s="53"/>
      <c r="AW1636" s="53"/>
      <c r="AX1636" s="53"/>
      <c r="AY1636" s="53"/>
      <c r="AZ1636" s="53"/>
      <c r="BA1636" s="53"/>
      <c r="BB1636" s="53"/>
      <c r="BC1636" s="53"/>
      <c r="BD1636" s="53"/>
      <c r="BE1636" s="53"/>
      <c r="BF1636" s="53"/>
      <c r="BG1636" s="53"/>
      <c r="BH1636" s="53"/>
      <c r="BI1636" s="53"/>
      <c r="BJ1636" s="53"/>
      <c r="BK1636" s="53"/>
      <c r="BL1636" s="53"/>
      <c r="BM1636" s="53"/>
      <c r="BN1636" s="53"/>
      <c r="BO1636" s="53"/>
      <c r="BP1636" s="53"/>
      <c r="BQ1636" s="53"/>
      <c r="BR1636" s="53"/>
      <c r="BS1636" s="53"/>
      <c r="BT1636" s="53"/>
      <c r="BU1636" s="53"/>
      <c r="BV1636" s="53"/>
      <c r="BW1636" s="53"/>
      <c r="BX1636" s="53"/>
      <c r="BY1636" s="53"/>
      <c r="BZ1636" s="53"/>
      <c r="CA1636" s="53"/>
      <c r="CB1636" s="53"/>
    </row>
    <row r="1637" spans="4:80" x14ac:dyDescent="0.25">
      <c r="D1637" s="57" t="str">
        <f t="shared" si="1"/>
        <v>select '0000152/4/03/07/2022' AgreementNumber, 'MHCPHR54CNJ437340' ChassisNumber, 'E 437340' EngineNumber, 'DD8388UA' PoliceNumber, '2023-06-21' EndKEUR union all</v>
      </c>
      <c r="E1637" s="53"/>
      <c r="F1637" s="53"/>
      <c r="G1637" s="53"/>
      <c r="H1637" s="53"/>
      <c r="I1637" s="53"/>
      <c r="J1637" s="53"/>
      <c r="K1637" s="53"/>
      <c r="L1637" s="53"/>
      <c r="M1637" s="53"/>
      <c r="N1637" s="53"/>
      <c r="O1637" s="53"/>
      <c r="P1637" s="53"/>
      <c r="Q1637" s="53"/>
      <c r="R1637" s="53"/>
      <c r="S1637" s="53"/>
      <c r="T1637" s="53"/>
      <c r="U1637" s="53"/>
      <c r="V1637" s="53"/>
      <c r="W1637" s="53"/>
      <c r="X1637" s="53"/>
      <c r="Y1637" s="53"/>
      <c r="Z1637" s="53"/>
      <c r="AA1637" s="53"/>
      <c r="AB1637" s="53"/>
      <c r="AC1637" s="53"/>
      <c r="AD1637" s="53"/>
      <c r="AE1637" s="53"/>
      <c r="AF1637" s="53"/>
      <c r="AG1637" s="53"/>
      <c r="AH1637" s="53"/>
      <c r="AI1637" s="53"/>
      <c r="AJ1637" s="53"/>
      <c r="AK1637" s="53"/>
      <c r="AL1637" s="53"/>
      <c r="AM1637" s="53"/>
      <c r="AN1637" s="53"/>
      <c r="AO1637" s="53"/>
      <c r="AP1637" s="53"/>
      <c r="AQ1637" s="53"/>
      <c r="AR1637" s="53"/>
      <c r="AS1637" s="53"/>
      <c r="AT1637" s="53"/>
      <c r="AU1637" s="53"/>
      <c r="AV1637" s="53"/>
      <c r="AW1637" s="53"/>
      <c r="AX1637" s="53"/>
      <c r="AY1637" s="53"/>
      <c r="AZ1637" s="53"/>
      <c r="BA1637" s="53"/>
      <c r="BB1637" s="53"/>
      <c r="BC1637" s="53"/>
      <c r="BD1637" s="53"/>
      <c r="BE1637" s="53"/>
      <c r="BF1637" s="53"/>
      <c r="BG1637" s="53"/>
      <c r="BH1637" s="53"/>
      <c r="BI1637" s="53"/>
      <c r="BJ1637" s="53"/>
      <c r="BK1637" s="53"/>
      <c r="BL1637" s="53"/>
      <c r="BM1637" s="53"/>
      <c r="BN1637" s="53"/>
      <c r="BO1637" s="53"/>
      <c r="BP1637" s="53"/>
      <c r="BQ1637" s="53"/>
      <c r="BR1637" s="53"/>
      <c r="BS1637" s="53"/>
      <c r="BT1637" s="53"/>
      <c r="BU1637" s="53"/>
      <c r="BV1637" s="53"/>
      <c r="BW1637" s="53"/>
      <c r="BX1637" s="53"/>
      <c r="BY1637" s="53"/>
      <c r="BZ1637" s="53"/>
      <c r="CA1637" s="53"/>
      <c r="CB1637" s="53"/>
    </row>
    <row r="1638" spans="4:80" x14ac:dyDescent="0.25">
      <c r="D1638" s="57" t="str">
        <f t="shared" si="1"/>
        <v>select '0000152/4/03/07/2022' AgreementNumber, 'MHCPHR54CNJ437320' ChassisNumber, 'E437320' EngineNumber, 'DD8396UA' PoliceNumber, '2023-06-21' EndKEUR union all</v>
      </c>
      <c r="E1638" s="53"/>
      <c r="F1638" s="53"/>
      <c r="G1638" s="53"/>
      <c r="H1638" s="53"/>
      <c r="I1638" s="53"/>
      <c r="J1638" s="53"/>
      <c r="K1638" s="53"/>
      <c r="L1638" s="53"/>
      <c r="M1638" s="53"/>
      <c r="N1638" s="53"/>
      <c r="O1638" s="53"/>
      <c r="P1638" s="53"/>
      <c r="Q1638" s="53"/>
      <c r="R1638" s="53"/>
      <c r="S1638" s="53"/>
      <c r="T1638" s="53"/>
      <c r="U1638" s="53"/>
      <c r="V1638" s="53"/>
      <c r="W1638" s="53"/>
      <c r="X1638" s="53"/>
      <c r="Y1638" s="53"/>
      <c r="Z1638" s="53"/>
      <c r="AA1638" s="53"/>
      <c r="AB1638" s="53"/>
      <c r="AC1638" s="53"/>
      <c r="AD1638" s="53"/>
      <c r="AE1638" s="53"/>
      <c r="AF1638" s="53"/>
      <c r="AG1638" s="53"/>
      <c r="AH1638" s="53"/>
      <c r="AI1638" s="53"/>
      <c r="AJ1638" s="53"/>
      <c r="AK1638" s="53"/>
      <c r="AL1638" s="53"/>
      <c r="AM1638" s="53"/>
      <c r="AN1638" s="53"/>
      <c r="AO1638" s="53"/>
      <c r="AP1638" s="53"/>
      <c r="AQ1638" s="53"/>
      <c r="AR1638" s="53"/>
      <c r="AS1638" s="53"/>
      <c r="AT1638" s="53"/>
      <c r="AU1638" s="53"/>
      <c r="AV1638" s="53"/>
      <c r="AW1638" s="53"/>
      <c r="AX1638" s="53"/>
      <c r="AY1638" s="53"/>
      <c r="AZ1638" s="53"/>
      <c r="BA1638" s="53"/>
      <c r="BB1638" s="53"/>
      <c r="BC1638" s="53"/>
      <c r="BD1638" s="53"/>
      <c r="BE1638" s="53"/>
      <c r="BF1638" s="53"/>
      <c r="BG1638" s="53"/>
      <c r="BH1638" s="53"/>
      <c r="BI1638" s="53"/>
      <c r="BJ1638" s="53"/>
      <c r="BK1638" s="53"/>
      <c r="BL1638" s="53"/>
      <c r="BM1638" s="53"/>
      <c r="BN1638" s="53"/>
      <c r="BO1638" s="53"/>
      <c r="BP1638" s="53"/>
      <c r="BQ1638" s="53"/>
      <c r="BR1638" s="53"/>
      <c r="BS1638" s="53"/>
      <c r="BT1638" s="53"/>
      <c r="BU1638" s="53"/>
      <c r="BV1638" s="53"/>
      <c r="BW1638" s="53"/>
      <c r="BX1638" s="53"/>
      <c r="BY1638" s="53"/>
      <c r="BZ1638" s="53"/>
      <c r="CA1638" s="53"/>
      <c r="CB1638" s="53"/>
    </row>
    <row r="1639" spans="4:80" x14ac:dyDescent="0.25">
      <c r="D1639" s="56" t="s">
        <v>351</v>
      </c>
      <c r="E1639" s="52"/>
      <c r="F1639" s="52"/>
      <c r="G1639" s="52"/>
      <c r="H1639" s="52"/>
      <c r="I1639" s="52"/>
      <c r="J1639" s="52"/>
      <c r="K1639" s="52"/>
      <c r="L1639" s="52"/>
      <c r="M1639" s="52"/>
      <c r="N1639" s="52"/>
      <c r="O1639" s="52"/>
      <c r="P1639" s="52"/>
      <c r="Q1639" s="52"/>
      <c r="R1639" s="52"/>
      <c r="S1639" s="52"/>
      <c r="T1639" s="52"/>
      <c r="U1639" s="52"/>
      <c r="V1639" s="52"/>
      <c r="W1639" s="52"/>
      <c r="X1639" s="52"/>
      <c r="Y1639" s="52"/>
      <c r="Z1639" s="52"/>
      <c r="AA1639" s="52"/>
      <c r="AB1639" s="52"/>
      <c r="AC1639" s="52"/>
      <c r="AD1639" s="52"/>
      <c r="AE1639" s="52"/>
      <c r="AF1639" s="52"/>
      <c r="AG1639" s="52"/>
      <c r="AH1639" s="52"/>
      <c r="AI1639" s="52"/>
      <c r="AJ1639" s="52"/>
      <c r="AK1639" s="52"/>
      <c r="AL1639" s="52"/>
      <c r="AM1639" s="52"/>
      <c r="AN1639" s="52"/>
      <c r="AO1639" s="52"/>
      <c r="AP1639" s="52"/>
      <c r="AQ1639" s="52"/>
      <c r="AR1639" s="52"/>
      <c r="AS1639" s="52"/>
      <c r="AT1639" s="52"/>
      <c r="AU1639" s="52"/>
      <c r="AV1639" s="52"/>
      <c r="AW1639" s="52"/>
      <c r="AX1639" s="52"/>
      <c r="AY1639" s="52"/>
      <c r="AZ1639" s="52"/>
      <c r="BA1639" s="52"/>
      <c r="BB1639" s="52"/>
      <c r="BC1639" s="52"/>
      <c r="BD1639" s="52"/>
      <c r="BE1639" s="52"/>
      <c r="BF1639" s="52"/>
      <c r="BG1639" s="52"/>
      <c r="BH1639" s="52"/>
      <c r="BI1639" s="52"/>
      <c r="BJ1639" s="52"/>
      <c r="BK1639" s="52"/>
      <c r="BL1639" s="52"/>
      <c r="BM1639" s="52"/>
      <c r="BN1639" s="52"/>
      <c r="BO1639" s="52"/>
      <c r="BP1639" s="52"/>
      <c r="BQ1639" s="52"/>
      <c r="BR1639" s="52"/>
      <c r="BS1639" s="52"/>
      <c r="BT1639" s="52"/>
      <c r="BU1639" s="52"/>
      <c r="BV1639" s="52"/>
      <c r="BW1639" s="52"/>
      <c r="BX1639" s="52"/>
      <c r="BY1639" s="52"/>
      <c r="BZ1639" s="52"/>
      <c r="CA1639" s="52"/>
      <c r="CB1639" s="52"/>
    </row>
    <row r="1640" spans="4:80" x14ac:dyDescent="0.25">
      <c r="D1640" s="56"/>
      <c r="E1640" s="52"/>
      <c r="F1640" s="52"/>
      <c r="G1640" s="52"/>
      <c r="H1640" s="52"/>
      <c r="I1640" s="52"/>
      <c r="J1640" s="52"/>
      <c r="K1640" s="52"/>
      <c r="L1640" s="52"/>
      <c r="M1640" s="52"/>
      <c r="N1640" s="52"/>
      <c r="O1640" s="52"/>
      <c r="P1640" s="52"/>
      <c r="Q1640" s="52"/>
      <c r="R1640" s="52"/>
      <c r="S1640" s="52"/>
      <c r="T1640" s="52"/>
      <c r="U1640" s="52"/>
      <c r="V1640" s="52"/>
      <c r="W1640" s="52"/>
      <c r="X1640" s="52"/>
      <c r="Y1640" s="52"/>
      <c r="Z1640" s="52"/>
      <c r="AA1640" s="52"/>
      <c r="AB1640" s="52"/>
      <c r="AC1640" s="52"/>
      <c r="AD1640" s="52"/>
      <c r="AE1640" s="52"/>
      <c r="AF1640" s="52"/>
      <c r="AG1640" s="52"/>
      <c r="AH1640" s="52"/>
      <c r="AI1640" s="52"/>
      <c r="AJ1640" s="52"/>
      <c r="AK1640" s="52"/>
      <c r="AL1640" s="52"/>
      <c r="AM1640" s="52"/>
      <c r="AN1640" s="52"/>
      <c r="AO1640" s="52"/>
      <c r="AP1640" s="52"/>
      <c r="AQ1640" s="52"/>
      <c r="AR1640" s="52"/>
      <c r="AS1640" s="52"/>
      <c r="AT1640" s="52"/>
      <c r="AU1640" s="52"/>
      <c r="AV1640" s="52"/>
      <c r="AW1640" s="52"/>
      <c r="AX1640" s="52"/>
      <c r="AY1640" s="52"/>
      <c r="AZ1640" s="52"/>
      <c r="BA1640" s="52"/>
      <c r="BB1640" s="52"/>
      <c r="BC1640" s="52"/>
      <c r="BD1640" s="52"/>
      <c r="BE1640" s="52"/>
      <c r="BF1640" s="52"/>
      <c r="BG1640" s="52"/>
      <c r="BH1640" s="52"/>
      <c r="BI1640" s="52"/>
      <c r="BJ1640" s="52"/>
      <c r="BK1640" s="52"/>
      <c r="BL1640" s="52"/>
      <c r="BM1640" s="52"/>
      <c r="BN1640" s="52"/>
      <c r="BO1640" s="52"/>
      <c r="BP1640" s="52"/>
      <c r="BQ1640" s="52"/>
      <c r="BR1640" s="52"/>
      <c r="BS1640" s="52"/>
      <c r="BT1640" s="52"/>
      <c r="BU1640" s="52"/>
      <c r="BV1640" s="52"/>
      <c r="BW1640" s="52"/>
      <c r="BX1640" s="52"/>
      <c r="BY1640" s="52"/>
      <c r="BZ1640" s="52"/>
      <c r="CA1640" s="52"/>
      <c r="CB1640" s="52"/>
    </row>
    <row r="1641" spans="4:80" x14ac:dyDescent="0.25">
      <c r="D1641" s="56" t="s">
        <v>463</v>
      </c>
      <c r="E1641" s="52"/>
      <c r="F1641" s="52"/>
      <c r="G1641" s="52"/>
      <c r="H1641" s="52"/>
      <c r="I1641" s="52"/>
      <c r="J1641" s="52"/>
      <c r="K1641" s="52"/>
      <c r="L1641" s="52"/>
      <c r="M1641" s="52"/>
      <c r="N1641" s="52"/>
      <c r="O1641" s="52"/>
      <c r="P1641" s="52"/>
      <c r="Q1641" s="52"/>
      <c r="R1641" s="52"/>
      <c r="S1641" s="52"/>
      <c r="T1641" s="52"/>
      <c r="U1641" s="52"/>
      <c r="V1641" s="52"/>
      <c r="W1641" s="52"/>
      <c r="X1641" s="52"/>
      <c r="Y1641" s="52"/>
      <c r="Z1641" s="52"/>
      <c r="AA1641" s="52"/>
      <c r="AB1641" s="52"/>
      <c r="AC1641" s="52"/>
      <c r="AD1641" s="52"/>
      <c r="AE1641" s="52"/>
      <c r="AF1641" s="52"/>
      <c r="AG1641" s="52"/>
      <c r="AH1641" s="52"/>
      <c r="AI1641" s="52"/>
      <c r="AJ1641" s="52"/>
      <c r="AK1641" s="52"/>
      <c r="AL1641" s="52"/>
      <c r="AM1641" s="52"/>
      <c r="AN1641" s="52"/>
      <c r="AO1641" s="52"/>
      <c r="AP1641" s="52"/>
      <c r="AQ1641" s="52"/>
      <c r="AR1641" s="52"/>
      <c r="AS1641" s="52"/>
      <c r="AT1641" s="52"/>
      <c r="AU1641" s="52"/>
      <c r="AV1641" s="52"/>
      <c r="AW1641" s="52"/>
      <c r="AX1641" s="52"/>
      <c r="AY1641" s="52"/>
      <c r="AZ1641" s="52"/>
      <c r="BA1641" s="52"/>
      <c r="BB1641" s="52"/>
      <c r="BC1641" s="52"/>
      <c r="BD1641" s="52"/>
      <c r="BE1641" s="52"/>
      <c r="BF1641" s="52"/>
      <c r="BG1641" s="52"/>
      <c r="BH1641" s="52"/>
      <c r="BI1641" s="52"/>
      <c r="BJ1641" s="52"/>
      <c r="BK1641" s="52"/>
      <c r="BL1641" s="52"/>
      <c r="BM1641" s="52"/>
      <c r="BN1641" s="52"/>
      <c r="BO1641" s="52"/>
      <c r="BP1641" s="52"/>
      <c r="BQ1641" s="52"/>
      <c r="BR1641" s="52"/>
      <c r="BS1641" s="52"/>
      <c r="BT1641" s="52"/>
      <c r="BU1641" s="52"/>
      <c r="BV1641" s="52"/>
      <c r="BW1641" s="52"/>
      <c r="BX1641" s="52"/>
      <c r="BY1641" s="52"/>
      <c r="BZ1641" s="52"/>
      <c r="CA1641" s="52"/>
      <c r="CB1641" s="52"/>
    </row>
    <row r="1642" spans="4:80" x14ac:dyDescent="0.25">
      <c r="D1642" s="56" t="s">
        <v>364</v>
      </c>
      <c r="E1642" s="52"/>
      <c r="F1642" s="52"/>
      <c r="G1642" s="52"/>
      <c r="H1642" s="52"/>
      <c r="I1642" s="52"/>
      <c r="J1642" s="52"/>
      <c r="K1642" s="52"/>
      <c r="L1642" s="52"/>
      <c r="M1642" s="52"/>
      <c r="N1642" s="52"/>
      <c r="O1642" s="52"/>
      <c r="P1642" s="52"/>
      <c r="Q1642" s="52"/>
      <c r="R1642" s="52"/>
      <c r="S1642" s="52"/>
      <c r="T1642" s="52"/>
      <c r="U1642" s="52"/>
      <c r="V1642" s="52"/>
      <c r="W1642" s="52"/>
      <c r="X1642" s="52"/>
      <c r="Y1642" s="52"/>
      <c r="Z1642" s="52"/>
      <c r="AA1642" s="52"/>
      <c r="AB1642" s="52"/>
      <c r="AC1642" s="52"/>
      <c r="AD1642" s="52"/>
      <c r="AE1642" s="52"/>
      <c r="AF1642" s="52"/>
      <c r="AG1642" s="52"/>
      <c r="AH1642" s="52"/>
      <c r="AI1642" s="52"/>
      <c r="AJ1642" s="52"/>
      <c r="AK1642" s="52"/>
      <c r="AL1642" s="52"/>
      <c r="AM1642" s="52"/>
      <c r="AN1642" s="52"/>
      <c r="AO1642" s="52"/>
      <c r="AP1642" s="52"/>
      <c r="AQ1642" s="52"/>
      <c r="AR1642" s="52"/>
      <c r="AS1642" s="52"/>
      <c r="AT1642" s="52"/>
      <c r="AU1642" s="52"/>
      <c r="AV1642" s="52"/>
      <c r="AW1642" s="52"/>
      <c r="AX1642" s="52"/>
      <c r="AY1642" s="52"/>
      <c r="AZ1642" s="52"/>
      <c r="BA1642" s="52"/>
      <c r="BB1642" s="52"/>
      <c r="BC1642" s="52"/>
      <c r="BD1642" s="52"/>
      <c r="BE1642" s="52"/>
      <c r="BF1642" s="52"/>
      <c r="BG1642" s="52"/>
      <c r="BH1642" s="52"/>
      <c r="BI1642" s="52"/>
      <c r="BJ1642" s="52"/>
      <c r="BK1642" s="52"/>
      <c r="BL1642" s="52"/>
      <c r="BM1642" s="52"/>
      <c r="BN1642" s="52"/>
      <c r="BO1642" s="52"/>
      <c r="BP1642" s="52"/>
      <c r="BQ1642" s="52"/>
      <c r="BR1642" s="52"/>
      <c r="BS1642" s="52"/>
      <c r="BT1642" s="52"/>
      <c r="BU1642" s="52"/>
      <c r="BV1642" s="52"/>
      <c r="BW1642" s="52"/>
      <c r="BX1642" s="52"/>
      <c r="BY1642" s="52"/>
      <c r="BZ1642" s="52"/>
      <c r="CA1642" s="52"/>
      <c r="CB1642" s="52"/>
    </row>
    <row r="1643" spans="4:80" x14ac:dyDescent="0.25">
      <c r="D1643" s="57" t="s">
        <v>354</v>
      </c>
      <c r="E1643" s="53"/>
      <c r="F1643" s="53"/>
      <c r="G1643" s="53"/>
      <c r="H1643" s="53"/>
      <c r="I1643" s="53"/>
      <c r="J1643" s="53"/>
      <c r="K1643" s="53"/>
      <c r="L1643" s="53"/>
      <c r="M1643" s="53"/>
      <c r="N1643" s="53"/>
      <c r="O1643" s="53"/>
      <c r="P1643" s="53"/>
      <c r="Q1643" s="53"/>
      <c r="R1643" s="53"/>
      <c r="S1643" s="53"/>
      <c r="T1643" s="53"/>
      <c r="U1643" s="53"/>
      <c r="V1643" s="53"/>
      <c r="W1643" s="53"/>
      <c r="X1643" s="53"/>
      <c r="Y1643" s="53"/>
      <c r="Z1643" s="53"/>
      <c r="AA1643" s="53"/>
      <c r="AB1643" s="53"/>
      <c r="AC1643" s="53"/>
      <c r="AD1643" s="53"/>
      <c r="AE1643" s="53"/>
      <c r="AF1643" s="53"/>
      <c r="AG1643" s="53"/>
      <c r="AH1643" s="53"/>
      <c r="AI1643" s="53"/>
      <c r="AJ1643" s="53"/>
      <c r="AK1643" s="53"/>
      <c r="AL1643" s="53"/>
      <c r="AM1643" s="53"/>
      <c r="AN1643" s="53"/>
      <c r="AO1643" s="53"/>
      <c r="AP1643" s="53"/>
      <c r="AQ1643" s="53"/>
      <c r="AR1643" s="53"/>
      <c r="AS1643" s="53"/>
      <c r="AT1643" s="53"/>
      <c r="AU1643" s="53"/>
      <c r="AV1643" s="53"/>
      <c r="AW1643" s="53"/>
      <c r="AX1643" s="53"/>
      <c r="AY1643" s="53"/>
      <c r="AZ1643" s="53"/>
      <c r="BA1643" s="53"/>
      <c r="BB1643" s="53"/>
      <c r="BC1643" s="53"/>
      <c r="BD1643" s="53"/>
      <c r="BE1643" s="53"/>
      <c r="BF1643" s="53"/>
      <c r="BG1643" s="53"/>
      <c r="BH1643" s="53"/>
      <c r="BI1643" s="53"/>
      <c r="BJ1643" s="53"/>
      <c r="BK1643" s="53"/>
      <c r="BL1643" s="53"/>
      <c r="BM1643" s="53"/>
      <c r="BN1643" s="53"/>
      <c r="BO1643" s="53"/>
      <c r="BP1643" s="53"/>
      <c r="BQ1643" s="53"/>
      <c r="BR1643" s="53"/>
      <c r="BS1643" s="53"/>
      <c r="BT1643" s="53"/>
      <c r="BU1643" s="53"/>
      <c r="BV1643" s="53"/>
      <c r="BW1643" s="53"/>
      <c r="BX1643" s="53"/>
      <c r="BY1643" s="53"/>
      <c r="BZ1643" s="53"/>
      <c r="CA1643" s="53"/>
      <c r="CB1643" s="53"/>
    </row>
    <row r="1644" spans="4:80" x14ac:dyDescent="0.25">
      <c r="D1644" s="37" t="s">
        <v>453</v>
      </c>
      <c r="E1644" s="53"/>
      <c r="F1644" s="53"/>
      <c r="G1644" s="53"/>
      <c r="H1644" s="53"/>
      <c r="I1644" s="53"/>
      <c r="J1644" s="53"/>
      <c r="K1644" s="53"/>
      <c r="L1644" s="53"/>
      <c r="M1644" s="53"/>
      <c r="N1644" s="53"/>
      <c r="O1644" s="53"/>
      <c r="P1644" s="53"/>
      <c r="Q1644" s="53"/>
      <c r="R1644" s="53"/>
      <c r="S1644" s="53"/>
      <c r="T1644" s="53"/>
      <c r="U1644" s="53"/>
      <c r="V1644" s="53"/>
      <c r="W1644" s="53"/>
      <c r="X1644" s="53"/>
      <c r="Y1644" s="53"/>
      <c r="Z1644" s="53"/>
      <c r="AA1644" s="53"/>
      <c r="AB1644" s="53"/>
      <c r="AC1644" s="53"/>
      <c r="AD1644" s="53"/>
      <c r="AE1644" s="53"/>
      <c r="AF1644" s="53"/>
      <c r="AG1644" s="53"/>
      <c r="AH1644" s="53"/>
      <c r="AI1644" s="53"/>
      <c r="AJ1644" s="53"/>
      <c r="AK1644" s="53"/>
      <c r="AL1644" s="53"/>
      <c r="AM1644" s="53"/>
      <c r="AN1644" s="53"/>
      <c r="AO1644" s="53"/>
      <c r="AP1644" s="53"/>
      <c r="AQ1644" s="53"/>
      <c r="AR1644" s="53"/>
      <c r="AS1644" s="53"/>
      <c r="AT1644" s="53"/>
      <c r="AU1644" s="53"/>
      <c r="AV1644" s="53"/>
      <c r="AW1644" s="53"/>
      <c r="AX1644" s="53"/>
      <c r="AY1644" s="53"/>
      <c r="AZ1644" s="53"/>
      <c r="BA1644" s="53"/>
      <c r="BB1644" s="53"/>
      <c r="BC1644" s="53"/>
      <c r="BD1644" s="53"/>
      <c r="BE1644" s="53"/>
      <c r="BF1644" s="53"/>
      <c r="BG1644" s="53"/>
      <c r="BH1644" s="53"/>
      <c r="BI1644" s="53"/>
      <c r="BJ1644" s="53"/>
      <c r="BK1644" s="53"/>
      <c r="BL1644" s="53"/>
      <c r="BM1644" s="53"/>
      <c r="BN1644" s="53"/>
      <c r="BO1644" s="53"/>
      <c r="BP1644" s="53"/>
      <c r="BQ1644" s="53"/>
      <c r="BR1644" s="53"/>
      <c r="BS1644" s="53"/>
      <c r="BT1644" s="53"/>
      <c r="BU1644" s="53"/>
      <c r="BV1644" s="53"/>
      <c r="BW1644" s="53"/>
      <c r="BX1644" s="53"/>
      <c r="BY1644" s="53"/>
      <c r="BZ1644" s="53"/>
      <c r="CA1644" s="53"/>
      <c r="CB1644" s="53"/>
    </row>
    <row r="1645" spans="4:80" x14ac:dyDescent="0.25">
      <c r="D1645" s="37" t="s">
        <v>454</v>
      </c>
      <c r="E1645" s="53"/>
      <c r="F1645" s="53"/>
      <c r="G1645" s="53"/>
      <c r="H1645" s="53"/>
      <c r="I1645" s="53"/>
      <c r="J1645" s="53"/>
      <c r="K1645" s="53"/>
      <c r="L1645" s="53"/>
      <c r="M1645" s="53"/>
      <c r="N1645" s="53"/>
      <c r="O1645" s="53"/>
      <c r="P1645" s="53"/>
      <c r="Q1645" s="53"/>
      <c r="R1645" s="53"/>
      <c r="S1645" s="53"/>
      <c r="T1645" s="53"/>
      <c r="U1645" s="53"/>
      <c r="V1645" s="53"/>
      <c r="W1645" s="53"/>
      <c r="X1645" s="53"/>
      <c r="Y1645" s="53"/>
      <c r="Z1645" s="53"/>
      <c r="AA1645" s="53"/>
      <c r="AB1645" s="53"/>
      <c r="AC1645" s="53"/>
      <c r="AD1645" s="53"/>
      <c r="AE1645" s="53"/>
      <c r="AF1645" s="53"/>
      <c r="AG1645" s="53"/>
      <c r="AH1645" s="53"/>
      <c r="AI1645" s="53"/>
      <c r="AJ1645" s="53"/>
      <c r="AK1645" s="53"/>
      <c r="AL1645" s="53"/>
      <c r="AM1645" s="53"/>
      <c r="AN1645" s="53"/>
      <c r="AO1645" s="53"/>
      <c r="AP1645" s="53"/>
      <c r="AQ1645" s="53"/>
      <c r="AR1645" s="53"/>
      <c r="AS1645" s="53"/>
      <c r="AT1645" s="53"/>
      <c r="AU1645" s="53"/>
      <c r="AV1645" s="53"/>
      <c r="AW1645" s="53"/>
      <c r="AX1645" s="53"/>
      <c r="AY1645" s="53"/>
      <c r="AZ1645" s="53"/>
      <c r="BA1645" s="53"/>
      <c r="BB1645" s="53"/>
      <c r="BC1645" s="53"/>
      <c r="BD1645" s="53"/>
      <c r="BE1645" s="53"/>
      <c r="BF1645" s="53"/>
      <c r="BG1645" s="53"/>
      <c r="BH1645" s="53"/>
      <c r="BI1645" s="53"/>
      <c r="BJ1645" s="53"/>
      <c r="BK1645" s="53"/>
      <c r="BL1645" s="53"/>
      <c r="BM1645" s="53"/>
      <c r="BN1645" s="53"/>
      <c r="BO1645" s="53"/>
      <c r="BP1645" s="53"/>
      <c r="BQ1645" s="53"/>
      <c r="BR1645" s="53"/>
      <c r="BS1645" s="53"/>
      <c r="BT1645" s="53"/>
      <c r="BU1645" s="53"/>
      <c r="BV1645" s="53"/>
      <c r="BW1645" s="53"/>
      <c r="BX1645" s="53"/>
      <c r="BY1645" s="53"/>
      <c r="BZ1645" s="53"/>
      <c r="CA1645" s="53"/>
      <c r="CB1645" s="53"/>
    </row>
    <row r="1646" spans="4:80" x14ac:dyDescent="0.25">
      <c r="D1646" s="37" t="s">
        <v>455</v>
      </c>
      <c r="E1646" s="53"/>
      <c r="F1646" s="53"/>
      <c r="G1646" s="53"/>
      <c r="H1646" s="53"/>
      <c r="I1646" s="53"/>
      <c r="J1646" s="53"/>
      <c r="K1646" s="53"/>
      <c r="L1646" s="53"/>
      <c r="M1646" s="53"/>
      <c r="N1646" s="53"/>
      <c r="O1646" s="53"/>
      <c r="P1646" s="53"/>
      <c r="Q1646" s="53"/>
      <c r="R1646" s="53"/>
      <c r="S1646" s="53"/>
      <c r="T1646" s="53"/>
      <c r="U1646" s="53"/>
      <c r="V1646" s="53"/>
      <c r="W1646" s="53"/>
      <c r="X1646" s="53"/>
      <c r="Y1646" s="53"/>
      <c r="Z1646" s="53"/>
      <c r="AA1646" s="53"/>
      <c r="AB1646" s="53"/>
      <c r="AC1646" s="53"/>
      <c r="AD1646" s="53"/>
      <c r="AE1646" s="53"/>
      <c r="AF1646" s="53"/>
      <c r="AG1646" s="53"/>
      <c r="AH1646" s="53"/>
      <c r="AI1646" s="53"/>
      <c r="AJ1646" s="53"/>
      <c r="AK1646" s="53"/>
      <c r="AL1646" s="53"/>
      <c r="AM1646" s="53"/>
      <c r="AN1646" s="53"/>
      <c r="AO1646" s="53"/>
      <c r="AP1646" s="53"/>
      <c r="AQ1646" s="53"/>
      <c r="AR1646" s="53"/>
      <c r="AS1646" s="53"/>
      <c r="AT1646" s="53"/>
      <c r="AU1646" s="53"/>
      <c r="AV1646" s="53"/>
      <c r="AW1646" s="53"/>
      <c r="AX1646" s="53"/>
      <c r="AY1646" s="53"/>
      <c r="AZ1646" s="53"/>
      <c r="BA1646" s="53"/>
      <c r="BB1646" s="53"/>
      <c r="BC1646" s="53"/>
      <c r="BD1646" s="53"/>
      <c r="BE1646" s="53"/>
      <c r="BF1646" s="53"/>
      <c r="BG1646" s="53"/>
      <c r="BH1646" s="53"/>
      <c r="BI1646" s="53"/>
      <c r="BJ1646" s="53"/>
      <c r="BK1646" s="53"/>
      <c r="BL1646" s="53"/>
      <c r="BM1646" s="53"/>
      <c r="BN1646" s="53"/>
      <c r="BO1646" s="53"/>
      <c r="BP1646" s="53"/>
      <c r="BQ1646" s="53"/>
      <c r="BR1646" s="53"/>
      <c r="BS1646" s="53"/>
      <c r="BT1646" s="53"/>
      <c r="BU1646" s="53"/>
      <c r="BV1646" s="53"/>
      <c r="BW1646" s="53"/>
      <c r="BX1646" s="53"/>
      <c r="BY1646" s="53"/>
      <c r="BZ1646" s="53"/>
      <c r="CA1646" s="53"/>
      <c r="CB1646" s="53"/>
    </row>
    <row r="1647" spans="4:80" x14ac:dyDescent="0.25">
      <c r="D1647" s="37" t="s">
        <v>456</v>
      </c>
      <c r="E1647" s="53"/>
      <c r="F1647" s="53"/>
      <c r="G1647" s="53"/>
      <c r="H1647" s="53"/>
      <c r="I1647" s="53"/>
      <c r="J1647" s="53"/>
      <c r="K1647" s="53"/>
      <c r="L1647" s="53"/>
      <c r="M1647" s="53"/>
      <c r="N1647" s="53"/>
      <c r="O1647" s="53"/>
      <c r="P1647" s="53"/>
      <c r="Q1647" s="53"/>
      <c r="R1647" s="53"/>
      <c r="S1647" s="53"/>
      <c r="T1647" s="53"/>
      <c r="U1647" s="53"/>
      <c r="V1647" s="53"/>
      <c r="W1647" s="53"/>
      <c r="X1647" s="53"/>
      <c r="Y1647" s="53"/>
      <c r="Z1647" s="53"/>
      <c r="AA1647" s="53"/>
      <c r="AB1647" s="53"/>
      <c r="AC1647" s="53"/>
      <c r="AD1647" s="53"/>
      <c r="AE1647" s="53"/>
      <c r="AF1647" s="53"/>
      <c r="AG1647" s="53"/>
      <c r="AH1647" s="53"/>
      <c r="AI1647" s="53"/>
      <c r="AJ1647" s="53"/>
      <c r="AK1647" s="53"/>
      <c r="AL1647" s="53"/>
      <c r="AM1647" s="53"/>
      <c r="AN1647" s="53"/>
      <c r="AO1647" s="53"/>
      <c r="AP1647" s="53"/>
      <c r="AQ1647" s="53"/>
      <c r="AR1647" s="53"/>
      <c r="AS1647" s="53"/>
      <c r="AT1647" s="53"/>
      <c r="AU1647" s="53"/>
      <c r="AV1647" s="53"/>
      <c r="AW1647" s="53"/>
      <c r="AX1647" s="53"/>
      <c r="AY1647" s="53"/>
      <c r="AZ1647" s="53"/>
      <c r="BA1647" s="53"/>
      <c r="BB1647" s="53"/>
      <c r="BC1647" s="53"/>
      <c r="BD1647" s="53"/>
      <c r="BE1647" s="53"/>
      <c r="BF1647" s="53"/>
      <c r="BG1647" s="53"/>
      <c r="BH1647" s="53"/>
      <c r="BI1647" s="53"/>
      <c r="BJ1647" s="53"/>
      <c r="BK1647" s="53"/>
      <c r="BL1647" s="53"/>
      <c r="BM1647" s="53"/>
      <c r="BN1647" s="53"/>
      <c r="BO1647" s="53"/>
      <c r="BP1647" s="53"/>
      <c r="BQ1647" s="53"/>
      <c r="BR1647" s="53"/>
      <c r="BS1647" s="53"/>
      <c r="BT1647" s="53"/>
      <c r="BU1647" s="53"/>
      <c r="BV1647" s="53"/>
      <c r="BW1647" s="53"/>
      <c r="BX1647" s="53"/>
      <c r="BY1647" s="53"/>
      <c r="BZ1647" s="53"/>
      <c r="CA1647" s="53"/>
      <c r="CB1647" s="53"/>
    </row>
    <row r="1648" spans="4:80" x14ac:dyDescent="0.25">
      <c r="D1648" s="57" t="s">
        <v>353</v>
      </c>
      <c r="E1648" s="53"/>
      <c r="F1648" s="53"/>
      <c r="G1648" s="53"/>
      <c r="H1648" s="53"/>
      <c r="I1648" s="53"/>
      <c r="J1648" s="53"/>
      <c r="K1648" s="53"/>
      <c r="L1648" s="53"/>
      <c r="M1648" s="53"/>
      <c r="N1648" s="53"/>
      <c r="O1648" s="53"/>
      <c r="P1648" s="53"/>
      <c r="Q1648" s="53"/>
      <c r="R1648" s="53"/>
      <c r="S1648" s="53"/>
      <c r="T1648" s="53"/>
      <c r="U1648" s="53"/>
      <c r="V1648" s="53"/>
      <c r="W1648" s="53"/>
      <c r="X1648" s="53"/>
      <c r="Y1648" s="53"/>
      <c r="Z1648" s="53"/>
      <c r="AA1648" s="53"/>
      <c r="AB1648" s="53"/>
      <c r="AC1648" s="53"/>
      <c r="AD1648" s="53"/>
      <c r="AE1648" s="53"/>
      <c r="AF1648" s="53"/>
      <c r="AG1648" s="53"/>
      <c r="AH1648" s="53"/>
      <c r="AI1648" s="53"/>
      <c r="AJ1648" s="53"/>
      <c r="AK1648" s="53"/>
      <c r="AL1648" s="53"/>
      <c r="AM1648" s="53"/>
      <c r="AN1648" s="53"/>
      <c r="AO1648" s="53"/>
      <c r="AP1648" s="53"/>
      <c r="AQ1648" s="53"/>
      <c r="AR1648" s="53"/>
      <c r="AS1648" s="53"/>
      <c r="AT1648" s="53"/>
      <c r="AU1648" s="53"/>
      <c r="AV1648" s="53"/>
      <c r="AW1648" s="53"/>
      <c r="AX1648" s="53"/>
      <c r="AY1648" s="53"/>
      <c r="AZ1648" s="53"/>
      <c r="BA1648" s="53"/>
      <c r="BB1648" s="53"/>
      <c r="BC1648" s="53"/>
      <c r="BD1648" s="53"/>
      <c r="BE1648" s="53"/>
      <c r="BF1648" s="53"/>
      <c r="BG1648" s="53"/>
      <c r="BH1648" s="53"/>
      <c r="BI1648" s="53"/>
      <c r="BJ1648" s="53"/>
      <c r="BK1648" s="53"/>
      <c r="BL1648" s="53"/>
      <c r="BM1648" s="53"/>
      <c r="BN1648" s="53"/>
      <c r="BO1648" s="53"/>
      <c r="BP1648" s="53"/>
      <c r="BQ1648" s="53"/>
      <c r="BR1648" s="53"/>
      <c r="BS1648" s="53"/>
      <c r="BT1648" s="53"/>
      <c r="BU1648" s="53"/>
      <c r="BV1648" s="53"/>
      <c r="BW1648" s="53"/>
      <c r="BX1648" s="53"/>
      <c r="BY1648" s="53"/>
      <c r="BZ1648" s="53"/>
      <c r="CA1648" s="53"/>
      <c r="CB1648" s="53"/>
    </row>
    <row r="1649" spans="4:80" x14ac:dyDescent="0.25">
      <c r="D1649" s="57" t="s">
        <v>452</v>
      </c>
      <c r="E1649" s="53"/>
      <c r="F1649" s="53"/>
      <c r="G1649" s="53"/>
      <c r="H1649" s="53"/>
      <c r="I1649" s="53"/>
      <c r="J1649" s="53"/>
      <c r="K1649" s="53"/>
      <c r="L1649" s="53"/>
      <c r="M1649" s="53"/>
      <c r="N1649" s="53"/>
      <c r="O1649" s="53"/>
      <c r="P1649" s="53"/>
      <c r="Q1649" s="53"/>
      <c r="R1649" s="53"/>
      <c r="S1649" s="53"/>
      <c r="T1649" s="53"/>
      <c r="U1649" s="53"/>
      <c r="V1649" s="53"/>
      <c r="W1649" s="53"/>
      <c r="X1649" s="53"/>
      <c r="Y1649" s="53"/>
      <c r="Z1649" s="53"/>
      <c r="AA1649" s="53"/>
      <c r="AB1649" s="53"/>
      <c r="AC1649" s="53"/>
      <c r="AD1649" s="53"/>
      <c r="AE1649" s="53"/>
      <c r="AF1649" s="53"/>
      <c r="AG1649" s="53"/>
      <c r="AH1649" s="53"/>
      <c r="AI1649" s="53"/>
      <c r="AJ1649" s="53"/>
      <c r="AK1649" s="53"/>
      <c r="AL1649" s="53"/>
      <c r="AM1649" s="53"/>
      <c r="AN1649" s="53"/>
      <c r="AO1649" s="53"/>
      <c r="AP1649" s="53"/>
      <c r="AQ1649" s="53"/>
      <c r="AR1649" s="53"/>
      <c r="AS1649" s="53"/>
      <c r="AT1649" s="53"/>
      <c r="AU1649" s="53"/>
      <c r="AV1649" s="53"/>
      <c r="AW1649" s="53"/>
      <c r="AX1649" s="53"/>
      <c r="AY1649" s="53"/>
      <c r="AZ1649" s="53"/>
      <c r="BA1649" s="53"/>
      <c r="BB1649" s="53"/>
      <c r="BC1649" s="53"/>
      <c r="BD1649" s="53"/>
      <c r="BE1649" s="53"/>
      <c r="BF1649" s="53"/>
      <c r="BG1649" s="53"/>
      <c r="BH1649" s="53"/>
      <c r="BI1649" s="53"/>
      <c r="BJ1649" s="53"/>
      <c r="BK1649" s="53"/>
      <c r="BL1649" s="53"/>
      <c r="BM1649" s="53"/>
      <c r="BN1649" s="53"/>
      <c r="BO1649" s="53"/>
      <c r="BP1649" s="53"/>
      <c r="BQ1649" s="53"/>
      <c r="BR1649" s="53"/>
      <c r="BS1649" s="53"/>
      <c r="BT1649" s="53"/>
      <c r="BU1649" s="53"/>
      <c r="BV1649" s="53"/>
      <c r="BW1649" s="53"/>
      <c r="BX1649" s="53"/>
      <c r="BY1649" s="53"/>
      <c r="BZ1649" s="53"/>
      <c r="CA1649" s="53"/>
      <c r="CB1649" s="53"/>
    </row>
    <row r="1650" spans="4:80" x14ac:dyDescent="0.25">
      <c r="D1650" s="57" t="s">
        <v>334</v>
      </c>
      <c r="E1650" s="53"/>
      <c r="F1650" s="53"/>
      <c r="G1650" s="53"/>
      <c r="H1650" s="53"/>
      <c r="I1650" s="53"/>
      <c r="J1650" s="53"/>
      <c r="K1650" s="53"/>
      <c r="L1650" s="53"/>
      <c r="M1650" s="53"/>
      <c r="N1650" s="53"/>
      <c r="O1650" s="53"/>
      <c r="P1650" s="53"/>
      <c r="Q1650" s="53"/>
      <c r="R1650" s="53"/>
      <c r="S1650" s="53"/>
      <c r="T1650" s="53"/>
      <c r="U1650" s="53"/>
      <c r="V1650" s="53"/>
      <c r="W1650" s="53"/>
      <c r="X1650" s="53"/>
      <c r="Y1650" s="53"/>
      <c r="Z1650" s="53"/>
      <c r="AA1650" s="53"/>
      <c r="AB1650" s="53"/>
      <c r="AC1650" s="53"/>
      <c r="AD1650" s="53"/>
      <c r="AE1650" s="53"/>
      <c r="AF1650" s="53"/>
      <c r="AG1650" s="53"/>
      <c r="AH1650" s="53"/>
      <c r="AI1650" s="53"/>
      <c r="AJ1650" s="53"/>
      <c r="AK1650" s="53"/>
      <c r="AL1650" s="53"/>
      <c r="AM1650" s="53"/>
      <c r="AN1650" s="53"/>
      <c r="AO1650" s="53"/>
      <c r="AP1650" s="53"/>
      <c r="AQ1650" s="53"/>
      <c r="AR1650" s="53"/>
      <c r="AS1650" s="53"/>
      <c r="AT1650" s="53"/>
      <c r="AU1650" s="53"/>
      <c r="AV1650" s="53"/>
      <c r="AW1650" s="53"/>
      <c r="AX1650" s="53"/>
      <c r="AY1650" s="53"/>
      <c r="AZ1650" s="53"/>
      <c r="BA1650" s="53"/>
      <c r="BB1650" s="53"/>
      <c r="BC1650" s="53"/>
      <c r="BD1650" s="53"/>
      <c r="BE1650" s="53"/>
      <c r="BF1650" s="53"/>
      <c r="BG1650" s="53"/>
      <c r="BH1650" s="53"/>
      <c r="BI1650" s="53"/>
      <c r="BJ1650" s="53"/>
      <c r="BK1650" s="53"/>
      <c r="BL1650" s="53"/>
      <c r="BM1650" s="53"/>
      <c r="BN1650" s="53"/>
      <c r="BO1650" s="53"/>
      <c r="BP1650" s="53"/>
      <c r="BQ1650" s="53"/>
      <c r="BR1650" s="53"/>
      <c r="BS1650" s="53"/>
      <c r="BT1650" s="53"/>
      <c r="BU1650" s="53"/>
      <c r="BV1650" s="53"/>
      <c r="BW1650" s="53"/>
      <c r="BX1650" s="53"/>
      <c r="BY1650" s="53"/>
      <c r="BZ1650" s="53"/>
      <c r="CA1650" s="53"/>
      <c r="CB1650" s="53"/>
    </row>
    <row r="1651" spans="4:80" x14ac:dyDescent="0.25">
      <c r="D1651" s="37" t="s">
        <v>530</v>
      </c>
      <c r="E1651" s="53"/>
      <c r="F1651" s="53"/>
      <c r="G1651" s="53"/>
      <c r="H1651" s="53"/>
      <c r="I1651" s="53"/>
      <c r="J1651" s="53"/>
      <c r="K1651" s="53"/>
      <c r="L1651" s="53"/>
      <c r="M1651" s="53"/>
      <c r="N1651" s="53"/>
      <c r="O1651" s="53"/>
      <c r="P1651" s="53"/>
      <c r="Q1651" s="53"/>
      <c r="R1651" s="53"/>
      <c r="S1651" s="53"/>
      <c r="T1651" s="53"/>
      <c r="U1651" s="53"/>
      <c r="V1651" s="53"/>
      <c r="W1651" s="53"/>
      <c r="X1651" s="53"/>
      <c r="Y1651" s="53"/>
      <c r="Z1651" s="53"/>
      <c r="AA1651" s="53"/>
      <c r="AB1651" s="53"/>
      <c r="AC1651" s="53"/>
      <c r="AD1651" s="53"/>
      <c r="AE1651" s="53"/>
      <c r="AF1651" s="53"/>
      <c r="AG1651" s="53"/>
      <c r="AH1651" s="53"/>
      <c r="AI1651" s="53"/>
      <c r="AJ1651" s="53"/>
      <c r="AK1651" s="53"/>
      <c r="AL1651" s="53"/>
      <c r="AM1651" s="53"/>
      <c r="AN1651" s="53"/>
      <c r="AO1651" s="53"/>
      <c r="AP1651" s="53"/>
      <c r="AQ1651" s="53"/>
      <c r="AR1651" s="53"/>
      <c r="AS1651" s="53"/>
      <c r="AT1651" s="53"/>
      <c r="AU1651" s="53"/>
      <c r="AV1651" s="53"/>
      <c r="AW1651" s="53"/>
      <c r="AX1651" s="53"/>
      <c r="AY1651" s="53"/>
      <c r="AZ1651" s="53"/>
      <c r="BA1651" s="53"/>
      <c r="BB1651" s="53"/>
      <c r="BC1651" s="53"/>
      <c r="BD1651" s="53"/>
      <c r="BE1651" s="53"/>
      <c r="BF1651" s="53"/>
      <c r="BG1651" s="53"/>
      <c r="BH1651" s="53"/>
      <c r="BI1651" s="53"/>
      <c r="BJ1651" s="53"/>
      <c r="BK1651" s="53"/>
      <c r="BL1651" s="53"/>
      <c r="BM1651" s="53"/>
      <c r="BN1651" s="53"/>
      <c r="BO1651" s="53"/>
      <c r="BP1651" s="53"/>
      <c r="BQ1651" s="53"/>
      <c r="BR1651" s="53"/>
      <c r="BS1651" s="53"/>
      <c r="BT1651" s="53"/>
      <c r="BU1651" s="53"/>
      <c r="BV1651" s="53"/>
      <c r="BW1651" s="53"/>
      <c r="BX1651" s="53"/>
      <c r="BY1651" s="53"/>
      <c r="BZ1651" s="53"/>
      <c r="CA1651" s="53"/>
      <c r="CB1651" s="53"/>
    </row>
    <row r="1652" spans="4:80" x14ac:dyDescent="0.25">
      <c r="D1652" s="37" t="s">
        <v>535</v>
      </c>
      <c r="E1652" s="53"/>
      <c r="F1652" s="53"/>
      <c r="G1652" s="53"/>
      <c r="H1652" s="53"/>
      <c r="I1652" s="53"/>
      <c r="J1652" s="53"/>
      <c r="K1652" s="53"/>
      <c r="L1652" s="53"/>
      <c r="M1652" s="53"/>
      <c r="N1652" s="53"/>
      <c r="O1652" s="53"/>
      <c r="P1652" s="53"/>
      <c r="Q1652" s="53"/>
      <c r="R1652" s="53"/>
      <c r="S1652" s="53"/>
      <c r="T1652" s="53"/>
      <c r="U1652" s="53"/>
      <c r="V1652" s="53"/>
      <c r="W1652" s="53"/>
      <c r="X1652" s="53"/>
      <c r="Y1652" s="53"/>
      <c r="Z1652" s="53"/>
      <c r="AA1652" s="53"/>
      <c r="AB1652" s="53"/>
      <c r="AC1652" s="53"/>
      <c r="AD1652" s="53"/>
      <c r="AE1652" s="53"/>
      <c r="AF1652" s="53"/>
      <c r="AG1652" s="53"/>
      <c r="AH1652" s="53"/>
      <c r="AI1652" s="53"/>
      <c r="AJ1652" s="53"/>
      <c r="AK1652" s="53"/>
      <c r="AL1652" s="53"/>
      <c r="AM1652" s="53"/>
      <c r="AN1652" s="53"/>
      <c r="AO1652" s="53"/>
      <c r="AP1652" s="53"/>
      <c r="AQ1652" s="53"/>
      <c r="AR1652" s="53"/>
      <c r="AS1652" s="53"/>
      <c r="AT1652" s="53"/>
      <c r="AU1652" s="53"/>
      <c r="AV1652" s="53"/>
      <c r="AW1652" s="53"/>
      <c r="AX1652" s="53"/>
      <c r="AY1652" s="53"/>
      <c r="AZ1652" s="53"/>
      <c r="BA1652" s="53"/>
      <c r="BB1652" s="53"/>
      <c r="BC1652" s="53"/>
      <c r="BD1652" s="53"/>
      <c r="BE1652" s="53"/>
      <c r="BF1652" s="53"/>
      <c r="BG1652" s="53"/>
      <c r="BH1652" s="53"/>
      <c r="BI1652" s="53"/>
      <c r="BJ1652" s="53"/>
      <c r="BK1652" s="53"/>
      <c r="BL1652" s="53"/>
      <c r="BM1652" s="53"/>
      <c r="BN1652" s="53"/>
      <c r="BO1652" s="53"/>
      <c r="BP1652" s="53"/>
      <c r="BQ1652" s="53"/>
      <c r="BR1652" s="53"/>
      <c r="BS1652" s="53"/>
      <c r="BT1652" s="53"/>
      <c r="BU1652" s="53"/>
      <c r="BV1652" s="53"/>
      <c r="BW1652" s="53"/>
      <c r="BX1652" s="53"/>
      <c r="BY1652" s="53"/>
      <c r="BZ1652" s="53"/>
      <c r="CA1652" s="53"/>
      <c r="CB1652" s="53"/>
    </row>
    <row r="1653" spans="4:80" x14ac:dyDescent="0.25">
      <c r="D1653" s="37" t="s">
        <v>522</v>
      </c>
      <c r="E1653" s="53"/>
      <c r="F1653" s="53"/>
      <c r="G1653" s="53"/>
      <c r="H1653" s="53"/>
      <c r="I1653" s="53"/>
      <c r="J1653" s="53"/>
      <c r="K1653" s="53"/>
      <c r="L1653" s="53"/>
      <c r="M1653" s="53"/>
      <c r="N1653" s="53"/>
      <c r="O1653" s="53"/>
      <c r="P1653" s="53"/>
      <c r="Q1653" s="53"/>
      <c r="R1653" s="53"/>
      <c r="S1653" s="53"/>
      <c r="T1653" s="53"/>
      <c r="U1653" s="53"/>
      <c r="V1653" s="53"/>
      <c r="W1653" s="53"/>
      <c r="X1653" s="53"/>
      <c r="Y1653" s="53"/>
      <c r="Z1653" s="53"/>
      <c r="AA1653" s="53"/>
      <c r="AB1653" s="53"/>
      <c r="AC1653" s="53"/>
      <c r="AD1653" s="53"/>
      <c r="AE1653" s="53"/>
      <c r="AF1653" s="53"/>
      <c r="AG1653" s="53"/>
      <c r="AH1653" s="53"/>
      <c r="AI1653" s="53"/>
      <c r="AJ1653" s="53"/>
      <c r="AK1653" s="53"/>
      <c r="AL1653" s="53"/>
      <c r="AM1653" s="53"/>
      <c r="AN1653" s="53"/>
      <c r="AO1653" s="53"/>
      <c r="AP1653" s="53"/>
      <c r="AQ1653" s="53"/>
      <c r="AR1653" s="53"/>
      <c r="AS1653" s="53"/>
      <c r="AT1653" s="53"/>
      <c r="AU1653" s="53"/>
      <c r="AV1653" s="53"/>
      <c r="AW1653" s="53"/>
      <c r="AX1653" s="53"/>
      <c r="AY1653" s="53"/>
      <c r="AZ1653" s="53"/>
      <c r="BA1653" s="53"/>
      <c r="BB1653" s="53"/>
      <c r="BC1653" s="53"/>
      <c r="BD1653" s="53"/>
      <c r="BE1653" s="53"/>
      <c r="BF1653" s="53"/>
      <c r="BG1653" s="53"/>
      <c r="BH1653" s="53"/>
      <c r="BI1653" s="53"/>
      <c r="BJ1653" s="53"/>
      <c r="BK1653" s="53"/>
      <c r="BL1653" s="53"/>
      <c r="BM1653" s="53"/>
      <c r="BN1653" s="53"/>
      <c r="BO1653" s="53"/>
      <c r="BP1653" s="53"/>
      <c r="BQ1653" s="53"/>
      <c r="BR1653" s="53"/>
      <c r="BS1653" s="53"/>
      <c r="BT1653" s="53"/>
      <c r="BU1653" s="53"/>
      <c r="BV1653" s="53"/>
      <c r="BW1653" s="53"/>
      <c r="BX1653" s="53"/>
      <c r="BY1653" s="53"/>
      <c r="BZ1653" s="53"/>
      <c r="CA1653" s="53"/>
      <c r="CB1653" s="53"/>
    </row>
    <row r="1654" spans="4:80" x14ac:dyDescent="0.25">
      <c r="D1654" s="37" t="s">
        <v>457</v>
      </c>
      <c r="E1654" s="53"/>
      <c r="F1654" s="53"/>
      <c r="G1654" s="53"/>
      <c r="H1654" s="53"/>
      <c r="I1654" s="53"/>
      <c r="J1654" s="53"/>
      <c r="K1654" s="53"/>
      <c r="L1654" s="53"/>
      <c r="M1654" s="53"/>
      <c r="N1654" s="53"/>
      <c r="O1654" s="53"/>
      <c r="P1654" s="53"/>
      <c r="Q1654" s="53"/>
      <c r="R1654" s="53"/>
      <c r="S1654" s="53"/>
      <c r="T1654" s="53"/>
      <c r="U1654" s="53"/>
      <c r="V1654" s="53"/>
      <c r="W1654" s="53"/>
      <c r="X1654" s="53"/>
      <c r="Y1654" s="53"/>
      <c r="Z1654" s="53"/>
      <c r="AA1654" s="53"/>
      <c r="AB1654" s="53"/>
      <c r="AC1654" s="53"/>
      <c r="AD1654" s="53"/>
      <c r="AE1654" s="53"/>
      <c r="AF1654" s="53"/>
      <c r="AG1654" s="53"/>
      <c r="AH1654" s="53"/>
      <c r="AI1654" s="53"/>
      <c r="AJ1654" s="53"/>
      <c r="AK1654" s="53"/>
      <c r="AL1654" s="53"/>
      <c r="AM1654" s="53"/>
      <c r="AN1654" s="53"/>
      <c r="AO1654" s="53"/>
      <c r="AP1654" s="53"/>
      <c r="AQ1654" s="53"/>
      <c r="AR1654" s="53"/>
      <c r="AS1654" s="53"/>
      <c r="AT1654" s="53"/>
      <c r="AU1654" s="53"/>
      <c r="AV1654" s="53"/>
      <c r="AW1654" s="53"/>
      <c r="AX1654" s="53"/>
      <c r="AY1654" s="53"/>
      <c r="AZ1654" s="53"/>
      <c r="BA1654" s="53"/>
      <c r="BB1654" s="53"/>
      <c r="BC1654" s="53"/>
      <c r="BD1654" s="53"/>
      <c r="BE1654" s="53"/>
      <c r="BF1654" s="53"/>
      <c r="BG1654" s="53"/>
      <c r="BH1654" s="53"/>
      <c r="BI1654" s="53"/>
      <c r="BJ1654" s="53"/>
      <c r="BK1654" s="53"/>
      <c r="BL1654" s="53"/>
      <c r="BM1654" s="53"/>
      <c r="BN1654" s="53"/>
      <c r="BO1654" s="53"/>
      <c r="BP1654" s="53"/>
      <c r="BQ1654" s="53"/>
      <c r="BR1654" s="53"/>
      <c r="BS1654" s="53"/>
      <c r="BT1654" s="53"/>
      <c r="BU1654" s="53"/>
      <c r="BV1654" s="53"/>
      <c r="BW1654" s="53"/>
      <c r="BX1654" s="53"/>
      <c r="BY1654" s="53"/>
      <c r="BZ1654" s="53"/>
      <c r="CA1654" s="53"/>
      <c r="CB1654" s="53"/>
    </row>
    <row r="1655" spans="4:80" x14ac:dyDescent="0.25">
      <c r="D1655" s="37" t="s">
        <v>523</v>
      </c>
      <c r="E1655" s="53"/>
      <c r="F1655" s="53"/>
      <c r="G1655" s="53"/>
      <c r="H1655" s="53"/>
      <c r="I1655" s="53"/>
      <c r="J1655" s="53"/>
      <c r="K1655" s="53"/>
      <c r="L1655" s="53"/>
      <c r="M1655" s="53"/>
      <c r="N1655" s="53"/>
      <c r="O1655" s="53"/>
      <c r="P1655" s="53"/>
      <c r="Q1655" s="53"/>
      <c r="R1655" s="53"/>
      <c r="S1655" s="53"/>
      <c r="T1655" s="53"/>
      <c r="U1655" s="53"/>
      <c r="V1655" s="53"/>
      <c r="W1655" s="53"/>
      <c r="X1655" s="53"/>
      <c r="Y1655" s="53"/>
      <c r="Z1655" s="53"/>
      <c r="AA1655" s="53"/>
      <c r="AB1655" s="53"/>
      <c r="AC1655" s="53"/>
      <c r="AD1655" s="53"/>
      <c r="AE1655" s="53"/>
      <c r="AF1655" s="53"/>
      <c r="AG1655" s="53"/>
      <c r="AH1655" s="53"/>
      <c r="AI1655" s="53"/>
      <c r="AJ1655" s="53"/>
      <c r="AK1655" s="53"/>
      <c r="AL1655" s="53"/>
      <c r="AM1655" s="53"/>
      <c r="AN1655" s="53"/>
      <c r="AO1655" s="53"/>
      <c r="AP1655" s="53"/>
      <c r="AQ1655" s="53"/>
      <c r="AR1655" s="53"/>
      <c r="AS1655" s="53"/>
      <c r="AT1655" s="53"/>
      <c r="AU1655" s="53"/>
      <c r="AV1655" s="53"/>
      <c r="AW1655" s="53"/>
      <c r="AX1655" s="53"/>
      <c r="AY1655" s="53"/>
      <c r="AZ1655" s="53"/>
      <c r="BA1655" s="53"/>
      <c r="BB1655" s="53"/>
      <c r="BC1655" s="53"/>
      <c r="BD1655" s="53"/>
      <c r="BE1655" s="53"/>
      <c r="BF1655" s="53"/>
      <c r="BG1655" s="53"/>
      <c r="BH1655" s="53"/>
      <c r="BI1655" s="53"/>
      <c r="BJ1655" s="53"/>
      <c r="BK1655" s="53"/>
      <c r="BL1655" s="53"/>
      <c r="BM1655" s="53"/>
      <c r="BN1655" s="53"/>
      <c r="BO1655" s="53"/>
      <c r="BP1655" s="53"/>
      <c r="BQ1655" s="53"/>
      <c r="BR1655" s="53"/>
      <c r="BS1655" s="53"/>
      <c r="BT1655" s="53"/>
      <c r="BU1655" s="53"/>
      <c r="BV1655" s="53"/>
      <c r="BW1655" s="53"/>
      <c r="BX1655" s="53"/>
      <c r="BY1655" s="53"/>
      <c r="BZ1655" s="53"/>
      <c r="CA1655" s="53"/>
      <c r="CB1655" s="53"/>
    </row>
    <row r="1656" spans="4:80" x14ac:dyDescent="0.25">
      <c r="D1656" s="57" t="s">
        <v>524</v>
      </c>
      <c r="E1656" s="53"/>
      <c r="F1656" s="53"/>
      <c r="G1656" s="53"/>
      <c r="H1656" s="53"/>
      <c r="I1656" s="53"/>
      <c r="J1656" s="53"/>
      <c r="K1656" s="53"/>
      <c r="L1656" s="53"/>
      <c r="M1656" s="53"/>
      <c r="N1656" s="53"/>
      <c r="O1656" s="53"/>
      <c r="P1656" s="53"/>
      <c r="Q1656" s="53"/>
      <c r="R1656" s="53"/>
      <c r="S1656" s="53"/>
      <c r="T1656" s="53"/>
      <c r="U1656" s="53"/>
      <c r="V1656" s="53"/>
      <c r="W1656" s="53"/>
      <c r="X1656" s="53"/>
      <c r="Y1656" s="53"/>
      <c r="Z1656" s="53"/>
      <c r="AA1656" s="53"/>
      <c r="AB1656" s="53"/>
      <c r="AC1656" s="53"/>
      <c r="AD1656" s="53"/>
      <c r="AE1656" s="53"/>
      <c r="AF1656" s="53"/>
      <c r="AG1656" s="53"/>
      <c r="AH1656" s="53"/>
      <c r="AI1656" s="53"/>
      <c r="AJ1656" s="53"/>
      <c r="AK1656" s="53"/>
      <c r="AL1656" s="53"/>
      <c r="AM1656" s="53"/>
      <c r="AN1656" s="53"/>
      <c r="AO1656" s="53"/>
      <c r="AP1656" s="53"/>
      <c r="AQ1656" s="53"/>
      <c r="AR1656" s="53"/>
      <c r="AS1656" s="53"/>
      <c r="AT1656" s="53"/>
      <c r="AU1656" s="53"/>
      <c r="AV1656" s="53"/>
      <c r="AW1656" s="53"/>
      <c r="AX1656" s="53"/>
      <c r="AY1656" s="53"/>
      <c r="AZ1656" s="53"/>
      <c r="BA1656" s="53"/>
      <c r="BB1656" s="53"/>
      <c r="BC1656" s="53"/>
      <c r="BD1656" s="53"/>
      <c r="BE1656" s="53"/>
      <c r="BF1656" s="53"/>
      <c r="BG1656" s="53"/>
      <c r="BH1656" s="53"/>
      <c r="BI1656" s="53"/>
      <c r="BJ1656" s="53"/>
      <c r="BK1656" s="53"/>
      <c r="BL1656" s="53"/>
      <c r="BM1656" s="53"/>
      <c r="BN1656" s="53"/>
      <c r="BO1656" s="53"/>
      <c r="BP1656" s="53"/>
      <c r="BQ1656" s="53"/>
      <c r="BR1656" s="53"/>
      <c r="BS1656" s="53"/>
      <c r="BT1656" s="53"/>
      <c r="BU1656" s="53"/>
      <c r="BV1656" s="53"/>
      <c r="BW1656" s="53"/>
      <c r="BX1656" s="53"/>
      <c r="BY1656" s="53"/>
      <c r="BZ1656" s="53"/>
      <c r="CA1656" s="53"/>
      <c r="CB1656" s="53"/>
    </row>
    <row r="1657" spans="4:80" x14ac:dyDescent="0.25">
      <c r="D1657" s="57" t="s">
        <v>1986</v>
      </c>
      <c r="E1657" s="53"/>
      <c r="F1657" s="53"/>
      <c r="G1657" s="53"/>
      <c r="H1657" s="53"/>
      <c r="I1657" s="53"/>
      <c r="J1657" s="53"/>
      <c r="K1657" s="53"/>
      <c r="L1657" s="53"/>
      <c r="M1657" s="53"/>
      <c r="N1657" s="53"/>
      <c r="O1657" s="53"/>
      <c r="P1657" s="53"/>
      <c r="Q1657" s="53"/>
      <c r="R1657" s="53"/>
      <c r="S1657" s="53"/>
      <c r="T1657" s="53"/>
      <c r="U1657" s="53"/>
      <c r="V1657" s="53"/>
      <c r="W1657" s="53"/>
      <c r="X1657" s="53"/>
      <c r="Y1657" s="53"/>
      <c r="Z1657" s="53"/>
      <c r="AA1657" s="53"/>
      <c r="AB1657" s="53"/>
      <c r="AC1657" s="53"/>
      <c r="AD1657" s="53"/>
      <c r="AE1657" s="53"/>
      <c r="AF1657" s="53"/>
      <c r="AG1657" s="53"/>
      <c r="AH1657" s="53"/>
      <c r="AI1657" s="53"/>
      <c r="AJ1657" s="53"/>
      <c r="AK1657" s="53"/>
      <c r="AL1657" s="53"/>
      <c r="AM1657" s="53"/>
      <c r="AN1657" s="53"/>
      <c r="AO1657" s="53"/>
      <c r="AP1657" s="53"/>
      <c r="AQ1657" s="53"/>
      <c r="AR1657" s="53"/>
      <c r="AS1657" s="53"/>
      <c r="AT1657" s="53"/>
      <c r="AU1657" s="53"/>
      <c r="AV1657" s="53"/>
      <c r="AW1657" s="53"/>
      <c r="AX1657" s="53"/>
      <c r="AY1657" s="53"/>
      <c r="AZ1657" s="53"/>
      <c r="BA1657" s="53"/>
      <c r="BB1657" s="53"/>
      <c r="BC1657" s="53"/>
      <c r="BD1657" s="53"/>
      <c r="BE1657" s="53"/>
      <c r="BF1657" s="53"/>
      <c r="BG1657" s="53"/>
      <c r="BH1657" s="53"/>
      <c r="BI1657" s="53"/>
      <c r="BJ1657" s="53"/>
      <c r="BK1657" s="53"/>
      <c r="BL1657" s="53"/>
      <c r="BM1657" s="53"/>
      <c r="BN1657" s="53"/>
      <c r="BO1657" s="53"/>
      <c r="BP1657" s="53"/>
      <c r="BQ1657" s="53"/>
      <c r="BR1657" s="53"/>
      <c r="BS1657" s="53"/>
      <c r="BT1657" s="53"/>
      <c r="BU1657" s="53"/>
      <c r="BV1657" s="53"/>
      <c r="BW1657" s="53"/>
      <c r="BX1657" s="53"/>
      <c r="BY1657" s="53"/>
      <c r="BZ1657" s="53"/>
      <c r="CA1657" s="53"/>
      <c r="CB1657" s="53"/>
    </row>
    <row r="1658" spans="4:80" x14ac:dyDescent="0.25">
      <c r="D1658" s="57" t="s">
        <v>2886</v>
      </c>
      <c r="E1658" s="53"/>
      <c r="F1658" s="53"/>
      <c r="G1658" s="53"/>
      <c r="H1658" s="53"/>
      <c r="I1658" s="53"/>
      <c r="J1658" s="53"/>
      <c r="K1658" s="53"/>
      <c r="L1658" s="53"/>
      <c r="M1658" s="53"/>
      <c r="N1658" s="53"/>
      <c r="O1658" s="53"/>
      <c r="P1658" s="53"/>
      <c r="Q1658" s="53"/>
      <c r="R1658" s="53"/>
      <c r="S1658" s="53"/>
      <c r="T1658" s="53"/>
      <c r="U1658" s="53"/>
      <c r="V1658" s="53"/>
      <c r="W1658" s="53"/>
      <c r="X1658" s="53"/>
      <c r="Y1658" s="53"/>
      <c r="Z1658" s="53"/>
      <c r="AA1658" s="53"/>
      <c r="AB1658" s="53"/>
      <c r="AC1658" s="53"/>
      <c r="AD1658" s="53"/>
      <c r="AE1658" s="53"/>
      <c r="AF1658" s="53"/>
      <c r="AG1658" s="53"/>
      <c r="AH1658" s="53"/>
      <c r="AI1658" s="53"/>
      <c r="AJ1658" s="53"/>
      <c r="AK1658" s="53"/>
      <c r="AL1658" s="53"/>
      <c r="AM1658" s="53"/>
      <c r="AN1658" s="53"/>
      <c r="AO1658" s="53"/>
      <c r="AP1658" s="53"/>
      <c r="AQ1658" s="53"/>
      <c r="AR1658" s="53"/>
      <c r="AS1658" s="53"/>
      <c r="AT1658" s="53"/>
      <c r="AU1658" s="53"/>
      <c r="AV1658" s="53"/>
      <c r="AW1658" s="53"/>
      <c r="AX1658" s="53"/>
      <c r="AY1658" s="53"/>
      <c r="AZ1658" s="53"/>
      <c r="BA1658" s="53"/>
      <c r="BB1658" s="53"/>
      <c r="BC1658" s="53"/>
      <c r="BD1658" s="53"/>
      <c r="BE1658" s="53"/>
      <c r="BF1658" s="53"/>
      <c r="BG1658" s="53"/>
      <c r="BH1658" s="53"/>
      <c r="BI1658" s="53"/>
      <c r="BJ1658" s="53"/>
      <c r="BK1658" s="53"/>
      <c r="BL1658" s="53"/>
      <c r="BM1658" s="53"/>
      <c r="BN1658" s="53"/>
      <c r="BO1658" s="53"/>
      <c r="BP1658" s="53"/>
      <c r="BQ1658" s="53"/>
      <c r="BR1658" s="53"/>
      <c r="BS1658" s="53"/>
      <c r="BT1658" s="53"/>
      <c r="BU1658" s="53"/>
      <c r="BV1658" s="53"/>
      <c r="BW1658" s="53"/>
      <c r="BX1658" s="53"/>
      <c r="BY1658" s="53"/>
      <c r="BZ1658" s="53"/>
      <c r="CA1658" s="53"/>
      <c r="CB1658" s="53"/>
    </row>
    <row r="1659" spans="4:80" x14ac:dyDescent="0.25">
      <c r="D1659" s="57" t="s">
        <v>279</v>
      </c>
      <c r="E1659" s="53"/>
      <c r="F1659" s="53"/>
      <c r="G1659" s="53"/>
      <c r="H1659" s="53"/>
      <c r="I1659" s="53"/>
      <c r="J1659" s="53"/>
      <c r="K1659" s="53"/>
      <c r="L1659" s="53"/>
      <c r="M1659" s="53"/>
      <c r="N1659" s="53"/>
      <c r="O1659" s="53"/>
      <c r="P1659" s="53"/>
      <c r="Q1659" s="53"/>
      <c r="R1659" s="53"/>
      <c r="S1659" s="53"/>
      <c r="T1659" s="53"/>
      <c r="U1659" s="53"/>
      <c r="V1659" s="53"/>
      <c r="W1659" s="53"/>
      <c r="X1659" s="53"/>
      <c r="Y1659" s="53"/>
      <c r="Z1659" s="53"/>
      <c r="AA1659" s="53"/>
      <c r="AB1659" s="53"/>
      <c r="AC1659" s="53"/>
      <c r="AD1659" s="53"/>
      <c r="AE1659" s="53"/>
      <c r="AF1659" s="53"/>
      <c r="AG1659" s="53"/>
      <c r="AH1659" s="53"/>
      <c r="AI1659" s="53"/>
      <c r="AJ1659" s="53"/>
      <c r="AK1659" s="53"/>
      <c r="AL1659" s="53"/>
      <c r="AM1659" s="53"/>
      <c r="AN1659" s="53"/>
      <c r="AO1659" s="53"/>
      <c r="AP1659" s="53"/>
      <c r="AQ1659" s="53"/>
      <c r="AR1659" s="53"/>
      <c r="AS1659" s="53"/>
      <c r="AT1659" s="53"/>
      <c r="AU1659" s="53"/>
      <c r="AV1659" s="53"/>
      <c r="AW1659" s="53"/>
      <c r="AX1659" s="53"/>
      <c r="AY1659" s="53"/>
      <c r="AZ1659" s="53"/>
      <c r="BA1659" s="53"/>
      <c r="BB1659" s="53"/>
      <c r="BC1659" s="53"/>
      <c r="BD1659" s="53"/>
      <c r="BE1659" s="53"/>
      <c r="BF1659" s="53"/>
      <c r="BG1659" s="53"/>
      <c r="BH1659" s="53"/>
      <c r="BI1659" s="53"/>
      <c r="BJ1659" s="53"/>
      <c r="BK1659" s="53"/>
      <c r="BL1659" s="53"/>
      <c r="BM1659" s="53"/>
      <c r="BN1659" s="53"/>
      <c r="BO1659" s="53"/>
      <c r="BP1659" s="53"/>
      <c r="BQ1659" s="53"/>
      <c r="BR1659" s="53"/>
      <c r="BS1659" s="53"/>
      <c r="BT1659" s="53"/>
      <c r="BU1659" s="53"/>
      <c r="BV1659" s="53"/>
      <c r="BW1659" s="53"/>
      <c r="BX1659" s="53"/>
      <c r="BY1659" s="53"/>
      <c r="BZ1659" s="53"/>
      <c r="CA1659" s="53"/>
      <c r="CB1659" s="53"/>
    </row>
    <row r="1660" spans="4:80" x14ac:dyDescent="0.25">
      <c r="D1660" s="57" t="s">
        <v>2887</v>
      </c>
      <c r="E1660" s="53"/>
      <c r="F1660" s="53"/>
      <c r="G1660" s="53"/>
      <c r="H1660" s="53"/>
      <c r="I1660" s="53"/>
      <c r="J1660" s="53"/>
      <c r="K1660" s="53"/>
      <c r="L1660" s="53"/>
      <c r="M1660" s="53"/>
      <c r="N1660" s="53"/>
      <c r="O1660" s="53"/>
      <c r="P1660" s="53"/>
      <c r="Q1660" s="53"/>
      <c r="R1660" s="53"/>
      <c r="S1660" s="53"/>
      <c r="T1660" s="53"/>
      <c r="U1660" s="53"/>
      <c r="V1660" s="53"/>
      <c r="W1660" s="53"/>
      <c r="X1660" s="53"/>
      <c r="Y1660" s="53"/>
      <c r="Z1660" s="53"/>
      <c r="AA1660" s="53"/>
      <c r="AB1660" s="53"/>
      <c r="AC1660" s="53"/>
      <c r="AD1660" s="53"/>
      <c r="AE1660" s="53"/>
      <c r="AF1660" s="53"/>
      <c r="AG1660" s="53"/>
      <c r="AH1660" s="53"/>
      <c r="AI1660" s="53"/>
      <c r="AJ1660" s="53"/>
      <c r="AK1660" s="53"/>
      <c r="AL1660" s="53"/>
      <c r="AM1660" s="53"/>
      <c r="AN1660" s="53"/>
      <c r="AO1660" s="53"/>
      <c r="AP1660" s="53"/>
      <c r="AQ1660" s="53"/>
      <c r="AR1660" s="53"/>
      <c r="AS1660" s="53"/>
      <c r="AT1660" s="53"/>
      <c r="AU1660" s="53"/>
      <c r="AV1660" s="53"/>
      <c r="AW1660" s="53"/>
      <c r="AX1660" s="53"/>
      <c r="AY1660" s="53"/>
      <c r="AZ1660" s="53"/>
      <c r="BA1660" s="53"/>
      <c r="BB1660" s="53"/>
      <c r="BC1660" s="53"/>
      <c r="BD1660" s="53"/>
      <c r="BE1660" s="53"/>
      <c r="BF1660" s="53"/>
      <c r="BG1660" s="53"/>
      <c r="BH1660" s="53"/>
      <c r="BI1660" s="53"/>
      <c r="BJ1660" s="53"/>
      <c r="BK1660" s="53"/>
      <c r="BL1660" s="53"/>
      <c r="BM1660" s="53"/>
      <c r="BN1660" s="53"/>
      <c r="BO1660" s="53"/>
      <c r="BP1660" s="53"/>
      <c r="BQ1660" s="53"/>
      <c r="BR1660" s="53"/>
      <c r="BS1660" s="53"/>
      <c r="BT1660" s="53"/>
      <c r="BU1660" s="53"/>
      <c r="BV1660" s="53"/>
      <c r="BW1660" s="53"/>
      <c r="BX1660" s="53"/>
      <c r="BY1660" s="53"/>
      <c r="BZ1660" s="53"/>
      <c r="CA1660" s="53"/>
      <c r="CB1660" s="53"/>
    </row>
    <row r="1661" spans="4:80" x14ac:dyDescent="0.25">
      <c r="D1661" s="57" t="s">
        <v>333</v>
      </c>
      <c r="E1661" s="53"/>
      <c r="F1661" s="53"/>
      <c r="G1661" s="53"/>
      <c r="H1661" s="53"/>
      <c r="I1661" s="53"/>
      <c r="J1661" s="53"/>
      <c r="K1661" s="53"/>
      <c r="L1661" s="53"/>
      <c r="M1661" s="53"/>
      <c r="N1661" s="53"/>
      <c r="O1661" s="53"/>
      <c r="P1661" s="53"/>
      <c r="Q1661" s="53"/>
      <c r="R1661" s="53"/>
      <c r="S1661" s="53"/>
      <c r="T1661" s="53"/>
      <c r="U1661" s="53"/>
      <c r="V1661" s="53"/>
      <c r="W1661" s="53"/>
      <c r="X1661" s="53"/>
      <c r="Y1661" s="53"/>
      <c r="Z1661" s="53"/>
      <c r="AA1661" s="53"/>
      <c r="AB1661" s="53"/>
      <c r="AC1661" s="53"/>
      <c r="AD1661" s="53"/>
      <c r="AE1661" s="53"/>
      <c r="AF1661" s="53"/>
      <c r="AG1661" s="53"/>
      <c r="AH1661" s="53"/>
      <c r="AI1661" s="53"/>
      <c r="AJ1661" s="53"/>
      <c r="AK1661" s="53"/>
      <c r="AL1661" s="53"/>
      <c r="AM1661" s="53"/>
      <c r="AN1661" s="53"/>
      <c r="AO1661" s="53"/>
      <c r="AP1661" s="53"/>
      <c r="AQ1661" s="53"/>
      <c r="AR1661" s="53"/>
      <c r="AS1661" s="53"/>
      <c r="AT1661" s="53"/>
      <c r="AU1661" s="53"/>
      <c r="AV1661" s="53"/>
      <c r="AW1661" s="53"/>
      <c r="AX1661" s="53"/>
      <c r="AY1661" s="53"/>
      <c r="AZ1661" s="53"/>
      <c r="BA1661" s="53"/>
      <c r="BB1661" s="53"/>
      <c r="BC1661" s="53"/>
      <c r="BD1661" s="53"/>
      <c r="BE1661" s="53"/>
      <c r="BF1661" s="53"/>
      <c r="BG1661" s="53"/>
      <c r="BH1661" s="53"/>
      <c r="BI1661" s="53"/>
      <c r="BJ1661" s="53"/>
      <c r="BK1661" s="53"/>
      <c r="BL1661" s="53"/>
      <c r="BM1661" s="53"/>
      <c r="BN1661" s="53"/>
      <c r="BO1661" s="53"/>
      <c r="BP1661" s="53"/>
      <c r="BQ1661" s="53"/>
      <c r="BR1661" s="53"/>
      <c r="BS1661" s="53"/>
      <c r="BT1661" s="53"/>
      <c r="BU1661" s="53"/>
      <c r="BV1661" s="53"/>
      <c r="BW1661" s="53"/>
      <c r="BX1661" s="53"/>
      <c r="BY1661" s="53"/>
      <c r="BZ1661" s="53"/>
      <c r="CA1661" s="53"/>
      <c r="CB1661" s="53"/>
    </row>
    <row r="1662" spans="4:80" x14ac:dyDescent="0.25">
      <c r="D1662" s="56" t="s">
        <v>368</v>
      </c>
      <c r="E1662" s="52"/>
      <c r="F1662" s="52"/>
      <c r="G1662" s="52"/>
      <c r="H1662" s="52"/>
      <c r="I1662" s="52"/>
      <c r="J1662" s="52"/>
      <c r="K1662" s="52"/>
      <c r="L1662" s="52"/>
      <c r="M1662" s="52"/>
      <c r="N1662" s="52"/>
      <c r="O1662" s="52"/>
      <c r="P1662" s="52"/>
      <c r="Q1662" s="52"/>
      <c r="R1662" s="52"/>
      <c r="S1662" s="52"/>
      <c r="T1662" s="52"/>
      <c r="U1662" s="52"/>
      <c r="V1662" s="52"/>
      <c r="W1662" s="52"/>
      <c r="X1662" s="52"/>
      <c r="Y1662" s="52"/>
      <c r="Z1662" s="52"/>
      <c r="AA1662" s="52"/>
      <c r="AB1662" s="52"/>
      <c r="AC1662" s="52"/>
      <c r="AD1662" s="52"/>
      <c r="AE1662" s="52"/>
      <c r="AF1662" s="52"/>
      <c r="AG1662" s="52"/>
      <c r="AH1662" s="52"/>
      <c r="AI1662" s="52"/>
      <c r="AJ1662" s="52"/>
      <c r="AK1662" s="52"/>
      <c r="AL1662" s="52"/>
      <c r="AM1662" s="52"/>
      <c r="AN1662" s="52"/>
      <c r="AO1662" s="52"/>
      <c r="AP1662" s="52"/>
      <c r="AQ1662" s="52"/>
      <c r="AR1662" s="52"/>
      <c r="AS1662" s="52"/>
      <c r="AT1662" s="52"/>
      <c r="AU1662" s="52"/>
      <c r="AV1662" s="52"/>
      <c r="AW1662" s="52"/>
      <c r="AX1662" s="52"/>
      <c r="AY1662" s="52"/>
      <c r="AZ1662" s="52"/>
      <c r="BA1662" s="52"/>
      <c r="BB1662" s="52"/>
      <c r="BC1662" s="52"/>
      <c r="BD1662" s="52"/>
      <c r="BE1662" s="52"/>
      <c r="BF1662" s="52"/>
      <c r="BG1662" s="52"/>
      <c r="BH1662" s="52"/>
      <c r="BI1662" s="52"/>
      <c r="BJ1662" s="52"/>
      <c r="BK1662" s="52"/>
      <c r="BL1662" s="52"/>
      <c r="BM1662" s="52"/>
      <c r="BN1662" s="52"/>
      <c r="BO1662" s="52"/>
      <c r="BP1662" s="52"/>
      <c r="BQ1662" s="52"/>
      <c r="BR1662" s="52"/>
      <c r="BS1662" s="52"/>
      <c r="BT1662" s="52"/>
      <c r="BU1662" s="52"/>
      <c r="BV1662" s="52"/>
      <c r="BW1662" s="52"/>
      <c r="BX1662" s="52"/>
      <c r="BY1662" s="52"/>
      <c r="BZ1662" s="52"/>
      <c r="CA1662" s="52"/>
      <c r="CB1662" s="52"/>
    </row>
    <row r="1663" spans="4:80" x14ac:dyDescent="0.25">
      <c r="D1663" s="56"/>
      <c r="E1663" s="52"/>
      <c r="F1663" s="52"/>
      <c r="G1663" s="52"/>
      <c r="H1663" s="52"/>
      <c r="I1663" s="52"/>
      <c r="J1663" s="52"/>
      <c r="K1663" s="52"/>
      <c r="L1663" s="52"/>
      <c r="M1663" s="52"/>
      <c r="N1663" s="52"/>
      <c r="O1663" s="52"/>
      <c r="P1663" s="52"/>
      <c r="Q1663" s="52"/>
      <c r="R1663" s="52"/>
      <c r="S1663" s="52"/>
      <c r="T1663" s="52"/>
      <c r="U1663" s="52"/>
      <c r="V1663" s="52"/>
      <c r="W1663" s="52"/>
      <c r="X1663" s="52"/>
      <c r="Y1663" s="52"/>
      <c r="Z1663" s="52"/>
      <c r="AA1663" s="52"/>
      <c r="AB1663" s="52"/>
      <c r="AC1663" s="52"/>
      <c r="AD1663" s="52"/>
      <c r="AE1663" s="52"/>
      <c r="AF1663" s="52"/>
      <c r="AG1663" s="52"/>
      <c r="AH1663" s="52"/>
      <c r="AI1663" s="52"/>
      <c r="AJ1663" s="52"/>
      <c r="AK1663" s="52"/>
      <c r="AL1663" s="52"/>
      <c r="AM1663" s="52"/>
      <c r="AN1663" s="52"/>
      <c r="AO1663" s="52"/>
      <c r="AP1663" s="52"/>
      <c r="AQ1663" s="52"/>
      <c r="AR1663" s="52"/>
      <c r="AS1663" s="52"/>
      <c r="AT1663" s="52"/>
      <c r="AU1663" s="52"/>
      <c r="AV1663" s="52"/>
      <c r="AW1663" s="52"/>
      <c r="AX1663" s="52"/>
      <c r="AY1663" s="52"/>
      <c r="AZ1663" s="52"/>
      <c r="BA1663" s="52"/>
      <c r="BB1663" s="52"/>
      <c r="BC1663" s="52"/>
      <c r="BD1663" s="52"/>
      <c r="BE1663" s="52"/>
      <c r="BF1663" s="52"/>
      <c r="BG1663" s="52"/>
      <c r="BH1663" s="52"/>
      <c r="BI1663" s="52"/>
      <c r="BJ1663" s="52"/>
      <c r="BK1663" s="52"/>
      <c r="BL1663" s="52"/>
      <c r="BM1663" s="52"/>
      <c r="BN1663" s="52"/>
      <c r="BO1663" s="52"/>
      <c r="BP1663" s="52"/>
      <c r="BQ1663" s="52"/>
      <c r="BR1663" s="52"/>
      <c r="BS1663" s="52"/>
      <c r="BT1663" s="52"/>
      <c r="BU1663" s="52"/>
      <c r="BV1663" s="52"/>
      <c r="BW1663" s="52"/>
      <c r="BX1663" s="52"/>
      <c r="BY1663" s="52"/>
      <c r="BZ1663" s="52"/>
      <c r="CA1663" s="52"/>
      <c r="CB1663" s="52"/>
    </row>
    <row r="1664" spans="4:80" x14ac:dyDescent="0.25">
      <c r="D1664" s="56" t="s">
        <v>508</v>
      </c>
      <c r="E1664" s="52"/>
      <c r="F1664" s="52"/>
      <c r="G1664" s="52"/>
      <c r="H1664" s="52"/>
      <c r="I1664" s="52"/>
      <c r="J1664" s="52"/>
      <c r="K1664" s="52"/>
      <c r="L1664" s="52"/>
      <c r="M1664" s="52"/>
      <c r="N1664" s="52"/>
      <c r="O1664" s="52"/>
      <c r="P1664" s="52"/>
      <c r="Q1664" s="52"/>
      <c r="R1664" s="52"/>
      <c r="S1664" s="52"/>
      <c r="T1664" s="52"/>
      <c r="U1664" s="52"/>
      <c r="V1664" s="52"/>
      <c r="W1664" s="52"/>
      <c r="X1664" s="52"/>
      <c r="Y1664" s="52"/>
      <c r="Z1664" s="52"/>
      <c r="AA1664" s="52"/>
      <c r="AB1664" s="52"/>
      <c r="AC1664" s="52"/>
      <c r="AD1664" s="52"/>
      <c r="AE1664" s="52"/>
      <c r="AF1664" s="52"/>
      <c r="AG1664" s="52"/>
      <c r="AH1664" s="52"/>
      <c r="AI1664" s="52"/>
      <c r="AJ1664" s="52"/>
      <c r="AK1664" s="52"/>
      <c r="AL1664" s="52"/>
      <c r="AM1664" s="52"/>
      <c r="AN1664" s="52"/>
      <c r="AO1664" s="52"/>
      <c r="AP1664" s="52"/>
      <c r="AQ1664" s="52"/>
      <c r="AR1664" s="52"/>
      <c r="AS1664" s="52"/>
      <c r="AT1664" s="52"/>
      <c r="AU1664" s="52"/>
      <c r="AV1664" s="52"/>
      <c r="AW1664" s="52"/>
      <c r="AX1664" s="52"/>
      <c r="AY1664" s="52"/>
      <c r="AZ1664" s="52"/>
      <c r="BA1664" s="52"/>
      <c r="BB1664" s="52"/>
      <c r="BC1664" s="52"/>
      <c r="BD1664" s="52"/>
      <c r="BE1664" s="52"/>
      <c r="BF1664" s="52"/>
      <c r="BG1664" s="52"/>
      <c r="BH1664" s="52"/>
      <c r="BI1664" s="52"/>
      <c r="BJ1664" s="52"/>
      <c r="BK1664" s="52"/>
      <c r="BL1664" s="52"/>
      <c r="BM1664" s="52"/>
      <c r="BN1664" s="52"/>
      <c r="BO1664" s="52"/>
      <c r="BP1664" s="52"/>
      <c r="BQ1664" s="52"/>
      <c r="BR1664" s="52"/>
      <c r="BS1664" s="52"/>
      <c r="BT1664" s="52"/>
      <c r="BU1664" s="52"/>
      <c r="BV1664" s="52"/>
      <c r="BW1664" s="52"/>
      <c r="BX1664" s="52"/>
      <c r="BY1664" s="52"/>
      <c r="BZ1664" s="52"/>
      <c r="CA1664" s="52"/>
      <c r="CB1664" s="52"/>
    </row>
    <row r="1665" spans="4:80" x14ac:dyDescent="0.25">
      <c r="D1665" s="56" t="s">
        <v>525</v>
      </c>
      <c r="E1665" s="52"/>
      <c r="F1665" s="52"/>
      <c r="G1665" s="52"/>
      <c r="H1665" s="52"/>
      <c r="I1665" s="52"/>
      <c r="J1665" s="52"/>
      <c r="K1665" s="52"/>
      <c r="L1665" s="52"/>
      <c r="M1665" s="52"/>
      <c r="N1665" s="52"/>
      <c r="O1665" s="52"/>
      <c r="P1665" s="52"/>
      <c r="Q1665" s="52"/>
      <c r="R1665" s="52"/>
      <c r="S1665" s="52"/>
      <c r="T1665" s="52"/>
      <c r="U1665" s="52"/>
      <c r="V1665" s="52"/>
      <c r="W1665" s="52"/>
      <c r="X1665" s="52"/>
      <c r="Y1665" s="52"/>
      <c r="Z1665" s="52"/>
      <c r="AA1665" s="52"/>
      <c r="AB1665" s="52"/>
      <c r="AC1665" s="52"/>
      <c r="AD1665" s="52"/>
      <c r="AE1665" s="52"/>
      <c r="AF1665" s="52"/>
      <c r="AG1665" s="52"/>
      <c r="AH1665" s="52"/>
      <c r="AI1665" s="52"/>
      <c r="AJ1665" s="52"/>
      <c r="AK1665" s="52"/>
      <c r="AL1665" s="52"/>
      <c r="AM1665" s="52"/>
      <c r="AN1665" s="52"/>
      <c r="AO1665" s="52"/>
      <c r="AP1665" s="52"/>
      <c r="AQ1665" s="52"/>
      <c r="AR1665" s="52"/>
      <c r="AS1665" s="52"/>
      <c r="AT1665" s="52"/>
      <c r="AU1665" s="52"/>
      <c r="AV1665" s="52"/>
      <c r="AW1665" s="52"/>
      <c r="AX1665" s="52"/>
      <c r="AY1665" s="52"/>
      <c r="AZ1665" s="52"/>
      <c r="BA1665" s="52"/>
      <c r="BB1665" s="52"/>
      <c r="BC1665" s="52"/>
      <c r="BD1665" s="52"/>
      <c r="BE1665" s="52"/>
      <c r="BF1665" s="52"/>
      <c r="BG1665" s="52"/>
      <c r="BH1665" s="52"/>
      <c r="BI1665" s="52"/>
      <c r="BJ1665" s="52"/>
      <c r="BK1665" s="52"/>
      <c r="BL1665" s="52"/>
      <c r="BM1665" s="52"/>
      <c r="BN1665" s="52"/>
      <c r="BO1665" s="52"/>
      <c r="BP1665" s="52"/>
      <c r="BQ1665" s="52"/>
      <c r="BR1665" s="52"/>
      <c r="BS1665" s="52"/>
      <c r="BT1665" s="52"/>
      <c r="BU1665" s="52"/>
      <c r="BV1665" s="52"/>
      <c r="BW1665" s="52"/>
      <c r="BX1665" s="52"/>
      <c r="BY1665" s="52"/>
      <c r="BZ1665" s="52"/>
      <c r="CA1665" s="52"/>
      <c r="CB1665" s="52"/>
    </row>
    <row r="1666" spans="4:80" x14ac:dyDescent="0.25">
      <c r="D1666" s="56" t="s">
        <v>526</v>
      </c>
      <c r="E1666" s="52"/>
      <c r="F1666" s="52"/>
      <c r="G1666" s="52"/>
      <c r="H1666" s="52"/>
      <c r="I1666" s="52"/>
      <c r="J1666" s="52"/>
      <c r="K1666" s="52"/>
      <c r="L1666" s="52"/>
      <c r="M1666" s="52"/>
      <c r="N1666" s="52"/>
      <c r="O1666" s="52"/>
      <c r="P1666" s="52"/>
      <c r="Q1666" s="52"/>
      <c r="R1666" s="52"/>
      <c r="S1666" s="52"/>
      <c r="T1666" s="52"/>
      <c r="U1666" s="52"/>
      <c r="V1666" s="52"/>
      <c r="W1666" s="52"/>
      <c r="X1666" s="52"/>
      <c r="Y1666" s="52"/>
      <c r="Z1666" s="52"/>
      <c r="AA1666" s="52"/>
      <c r="AB1666" s="52"/>
      <c r="AC1666" s="52"/>
      <c r="AD1666" s="52"/>
      <c r="AE1666" s="52"/>
      <c r="AF1666" s="52"/>
      <c r="AG1666" s="52"/>
      <c r="AH1666" s="52"/>
      <c r="AI1666" s="52"/>
      <c r="AJ1666" s="52"/>
      <c r="AK1666" s="52"/>
      <c r="AL1666" s="52"/>
      <c r="AM1666" s="52"/>
      <c r="AN1666" s="52"/>
      <c r="AO1666" s="52"/>
      <c r="AP1666" s="52"/>
      <c r="AQ1666" s="52"/>
      <c r="AR1666" s="52"/>
      <c r="AS1666" s="52"/>
      <c r="AT1666" s="52"/>
      <c r="AU1666" s="52"/>
      <c r="AV1666" s="52"/>
      <c r="AW1666" s="52"/>
      <c r="AX1666" s="52"/>
      <c r="AY1666" s="52"/>
      <c r="AZ1666" s="52"/>
      <c r="BA1666" s="52"/>
      <c r="BB1666" s="52"/>
      <c r="BC1666" s="52"/>
      <c r="BD1666" s="52"/>
      <c r="BE1666" s="52"/>
      <c r="BF1666" s="52"/>
      <c r="BG1666" s="52"/>
      <c r="BH1666" s="52"/>
      <c r="BI1666" s="52"/>
      <c r="BJ1666" s="52"/>
      <c r="BK1666" s="52"/>
      <c r="BL1666" s="52"/>
      <c r="BM1666" s="52"/>
      <c r="BN1666" s="52"/>
      <c r="BO1666" s="52"/>
      <c r="BP1666" s="52"/>
      <c r="BQ1666" s="52"/>
      <c r="BR1666" s="52"/>
      <c r="BS1666" s="52"/>
      <c r="BT1666" s="52"/>
      <c r="BU1666" s="52"/>
      <c r="BV1666" s="52"/>
      <c r="BW1666" s="52"/>
      <c r="BX1666" s="52"/>
      <c r="BY1666" s="52"/>
      <c r="BZ1666" s="52"/>
      <c r="CA1666" s="52"/>
      <c r="CB1666" s="52"/>
    </row>
    <row r="1667" spans="4:80" x14ac:dyDescent="0.25">
      <c r="D1667" s="56" t="s">
        <v>299</v>
      </c>
      <c r="E1667" s="52"/>
      <c r="F1667" s="52"/>
      <c r="G1667" s="52"/>
      <c r="H1667" s="52"/>
      <c r="I1667" s="52"/>
      <c r="J1667" s="52"/>
      <c r="K1667" s="52"/>
      <c r="L1667" s="52"/>
      <c r="M1667" s="52"/>
      <c r="N1667" s="52"/>
      <c r="O1667" s="52"/>
      <c r="P1667" s="52"/>
      <c r="Q1667" s="52"/>
      <c r="R1667" s="52"/>
      <c r="S1667" s="52"/>
      <c r="T1667" s="52"/>
      <c r="U1667" s="52"/>
      <c r="V1667" s="52"/>
      <c r="W1667" s="52"/>
      <c r="X1667" s="52"/>
      <c r="Y1667" s="52"/>
      <c r="Z1667" s="52"/>
      <c r="AA1667" s="52"/>
      <c r="AB1667" s="52"/>
      <c r="AC1667" s="52"/>
      <c r="AD1667" s="52"/>
      <c r="AE1667" s="52"/>
      <c r="AF1667" s="52"/>
      <c r="AG1667" s="52"/>
      <c r="AH1667" s="52"/>
      <c r="AI1667" s="52"/>
      <c r="AJ1667" s="52"/>
      <c r="AK1667" s="52"/>
      <c r="AL1667" s="52"/>
      <c r="AM1667" s="52"/>
      <c r="AN1667" s="52"/>
      <c r="AO1667" s="52"/>
      <c r="AP1667" s="52"/>
      <c r="AQ1667" s="52"/>
      <c r="AR1667" s="52"/>
      <c r="AS1667" s="52"/>
      <c r="AT1667" s="52"/>
      <c r="AU1667" s="52"/>
      <c r="AV1667" s="52"/>
      <c r="AW1667" s="52"/>
      <c r="AX1667" s="52"/>
      <c r="AY1667" s="52"/>
      <c r="AZ1667" s="52"/>
      <c r="BA1667" s="52"/>
      <c r="BB1667" s="52"/>
      <c r="BC1667" s="52"/>
      <c r="BD1667" s="52"/>
      <c r="BE1667" s="52"/>
      <c r="BF1667" s="52"/>
      <c r="BG1667" s="52"/>
      <c r="BH1667" s="52"/>
      <c r="BI1667" s="52"/>
      <c r="BJ1667" s="52"/>
      <c r="BK1667" s="52"/>
      <c r="BL1667" s="52"/>
      <c r="BM1667" s="52"/>
      <c r="BN1667" s="52"/>
      <c r="BO1667" s="52"/>
      <c r="BP1667" s="52"/>
      <c r="BQ1667" s="52"/>
      <c r="BR1667" s="52"/>
      <c r="BS1667" s="52"/>
      <c r="BT1667" s="52"/>
      <c r="BU1667" s="52"/>
      <c r="BV1667" s="52"/>
      <c r="BW1667" s="52"/>
      <c r="BX1667" s="52"/>
      <c r="BY1667" s="52"/>
      <c r="BZ1667" s="52"/>
      <c r="CA1667" s="52"/>
      <c r="CB1667" s="52"/>
    </row>
    <row r="1668" spans="4:80" x14ac:dyDescent="0.25">
      <c r="D1668" s="56" t="s">
        <v>364</v>
      </c>
      <c r="E1668" s="52"/>
      <c r="F1668" s="52"/>
      <c r="G1668" s="52"/>
      <c r="H1668" s="52"/>
      <c r="I1668" s="52"/>
      <c r="J1668" s="52"/>
      <c r="K1668" s="52"/>
      <c r="L1668" s="52"/>
      <c r="M1668" s="52"/>
      <c r="N1668" s="52"/>
      <c r="O1668" s="52"/>
      <c r="P1668" s="52"/>
      <c r="Q1668" s="52"/>
      <c r="R1668" s="52"/>
      <c r="S1668" s="52"/>
      <c r="T1668" s="52"/>
      <c r="U1668" s="52"/>
      <c r="V1668" s="52"/>
      <c r="W1668" s="52"/>
      <c r="X1668" s="52"/>
      <c r="Y1668" s="52"/>
      <c r="Z1668" s="52"/>
      <c r="AA1668" s="52"/>
      <c r="AB1668" s="52"/>
      <c r="AC1668" s="52"/>
      <c r="AD1668" s="52"/>
      <c r="AE1668" s="52"/>
      <c r="AF1668" s="52"/>
      <c r="AG1668" s="52"/>
      <c r="AH1668" s="52"/>
      <c r="AI1668" s="52"/>
      <c r="AJ1668" s="52"/>
      <c r="AK1668" s="52"/>
      <c r="AL1668" s="52"/>
      <c r="AM1668" s="52"/>
      <c r="AN1668" s="52"/>
      <c r="AO1668" s="52"/>
      <c r="AP1668" s="52"/>
      <c r="AQ1668" s="52"/>
      <c r="AR1668" s="52"/>
      <c r="AS1668" s="52"/>
      <c r="AT1668" s="52"/>
      <c r="AU1668" s="52"/>
      <c r="AV1668" s="52"/>
      <c r="AW1668" s="52"/>
      <c r="AX1668" s="52"/>
      <c r="AY1668" s="52"/>
      <c r="AZ1668" s="52"/>
      <c r="BA1668" s="52"/>
      <c r="BB1668" s="52"/>
      <c r="BC1668" s="52"/>
      <c r="BD1668" s="52"/>
      <c r="BE1668" s="52"/>
      <c r="BF1668" s="52"/>
      <c r="BG1668" s="52"/>
      <c r="BH1668" s="52"/>
      <c r="BI1668" s="52"/>
      <c r="BJ1668" s="52"/>
      <c r="BK1668" s="52"/>
      <c r="BL1668" s="52"/>
      <c r="BM1668" s="52"/>
      <c r="BN1668" s="52"/>
      <c r="BO1668" s="52"/>
      <c r="BP1668" s="52"/>
      <c r="BQ1668" s="52"/>
      <c r="BR1668" s="52"/>
      <c r="BS1668" s="52"/>
      <c r="BT1668" s="52"/>
      <c r="BU1668" s="52"/>
      <c r="BV1668" s="52"/>
      <c r="BW1668" s="52"/>
      <c r="BX1668" s="52"/>
      <c r="BY1668" s="52"/>
      <c r="BZ1668" s="52"/>
      <c r="CA1668" s="52"/>
      <c r="CB1668" s="52"/>
    </row>
    <row r="1669" spans="4:80" x14ac:dyDescent="0.25">
      <c r="D1669" s="56" t="s">
        <v>527</v>
      </c>
      <c r="E1669" s="52"/>
      <c r="F1669" s="52"/>
      <c r="G1669" s="52"/>
      <c r="H1669" s="52"/>
      <c r="I1669" s="52"/>
      <c r="J1669" s="52"/>
      <c r="K1669" s="52"/>
      <c r="L1669" s="52"/>
      <c r="M1669" s="52"/>
      <c r="N1669" s="52"/>
      <c r="O1669" s="52"/>
      <c r="P1669" s="52"/>
      <c r="Q1669" s="52"/>
      <c r="R1669" s="52"/>
      <c r="S1669" s="52"/>
      <c r="T1669" s="52"/>
      <c r="U1669" s="52"/>
      <c r="V1669" s="52"/>
      <c r="W1669" s="52"/>
      <c r="X1669" s="52"/>
      <c r="Y1669" s="52"/>
      <c r="Z1669" s="52"/>
      <c r="AA1669" s="52"/>
      <c r="AB1669" s="52"/>
      <c r="AC1669" s="52"/>
      <c r="AD1669" s="52"/>
      <c r="AE1669" s="52"/>
      <c r="AF1669" s="52"/>
      <c r="AG1669" s="52"/>
      <c r="AH1669" s="52"/>
      <c r="AI1669" s="52"/>
      <c r="AJ1669" s="52"/>
      <c r="AK1669" s="52"/>
      <c r="AL1669" s="52"/>
      <c r="AM1669" s="52"/>
      <c r="AN1669" s="52"/>
      <c r="AO1669" s="52"/>
      <c r="AP1669" s="52"/>
      <c r="AQ1669" s="52"/>
      <c r="AR1669" s="52"/>
      <c r="AS1669" s="52"/>
      <c r="AT1669" s="52"/>
      <c r="AU1669" s="52"/>
      <c r="AV1669" s="52"/>
      <c r="AW1669" s="52"/>
      <c r="AX1669" s="52"/>
      <c r="AY1669" s="52"/>
      <c r="AZ1669" s="52"/>
      <c r="BA1669" s="52"/>
      <c r="BB1669" s="52"/>
      <c r="BC1669" s="52"/>
      <c r="BD1669" s="52"/>
      <c r="BE1669" s="52"/>
      <c r="BF1669" s="52"/>
      <c r="BG1669" s="52"/>
      <c r="BH1669" s="52"/>
      <c r="BI1669" s="52"/>
      <c r="BJ1669" s="52"/>
      <c r="BK1669" s="52"/>
      <c r="BL1669" s="52"/>
      <c r="BM1669" s="52"/>
      <c r="BN1669" s="52"/>
      <c r="BO1669" s="52"/>
      <c r="BP1669" s="52"/>
      <c r="BQ1669" s="52"/>
      <c r="BR1669" s="52"/>
      <c r="BS1669" s="52"/>
      <c r="BT1669" s="52"/>
      <c r="BU1669" s="52"/>
      <c r="BV1669" s="52"/>
      <c r="BW1669" s="52"/>
      <c r="BX1669" s="52"/>
      <c r="BY1669" s="52"/>
      <c r="BZ1669" s="52"/>
      <c r="CA1669" s="52"/>
      <c r="CB1669" s="52"/>
    </row>
    <row r="1670" spans="4:80" x14ac:dyDescent="0.25">
      <c r="D1670" s="56" t="s">
        <v>370</v>
      </c>
      <c r="E1670" s="52"/>
      <c r="F1670" s="52"/>
      <c r="G1670" s="52"/>
      <c r="H1670" s="52"/>
      <c r="I1670" s="52"/>
      <c r="J1670" s="52"/>
      <c r="K1670" s="52"/>
      <c r="L1670" s="52"/>
      <c r="M1670" s="52"/>
      <c r="N1670" s="52"/>
      <c r="O1670" s="52"/>
      <c r="P1670" s="52"/>
      <c r="Q1670" s="52"/>
      <c r="R1670" s="52"/>
      <c r="S1670" s="52"/>
      <c r="T1670" s="52"/>
      <c r="U1670" s="52"/>
      <c r="V1670" s="52"/>
      <c r="W1670" s="52"/>
      <c r="X1670" s="52"/>
      <c r="Y1670" s="52"/>
      <c r="Z1670" s="52"/>
      <c r="AA1670" s="52"/>
      <c r="AB1670" s="52"/>
      <c r="AC1670" s="52"/>
      <c r="AD1670" s="52"/>
      <c r="AE1670" s="52"/>
      <c r="AF1670" s="52"/>
      <c r="AG1670" s="52"/>
      <c r="AH1670" s="52"/>
      <c r="AI1670" s="52"/>
      <c r="AJ1670" s="52"/>
      <c r="AK1670" s="52"/>
      <c r="AL1670" s="52"/>
      <c r="AM1670" s="52"/>
      <c r="AN1670" s="52"/>
      <c r="AO1670" s="52"/>
      <c r="AP1670" s="52"/>
      <c r="AQ1670" s="52"/>
      <c r="AR1670" s="52"/>
      <c r="AS1670" s="52"/>
      <c r="AT1670" s="52"/>
      <c r="AU1670" s="52"/>
      <c r="AV1670" s="52"/>
      <c r="AW1670" s="52"/>
      <c r="AX1670" s="52"/>
      <c r="AY1670" s="52"/>
      <c r="AZ1670" s="52"/>
      <c r="BA1670" s="52"/>
      <c r="BB1670" s="52"/>
      <c r="BC1670" s="52"/>
      <c r="BD1670" s="52"/>
      <c r="BE1670" s="52"/>
      <c r="BF1670" s="52"/>
      <c r="BG1670" s="52"/>
      <c r="BH1670" s="52"/>
      <c r="BI1670" s="52"/>
      <c r="BJ1670" s="52"/>
      <c r="BK1670" s="52"/>
      <c r="BL1670" s="52"/>
      <c r="BM1670" s="52"/>
      <c r="BN1670" s="52"/>
      <c r="BO1670" s="52"/>
      <c r="BP1670" s="52"/>
      <c r="BQ1670" s="52"/>
      <c r="BR1670" s="52"/>
      <c r="BS1670" s="52"/>
      <c r="BT1670" s="52"/>
      <c r="BU1670" s="52"/>
      <c r="BV1670" s="52"/>
      <c r="BW1670" s="52"/>
      <c r="BX1670" s="52"/>
      <c r="BY1670" s="52"/>
      <c r="BZ1670" s="52"/>
      <c r="CA1670" s="52"/>
      <c r="CB1670" s="52"/>
    </row>
    <row r="1671" spans="4:80" x14ac:dyDescent="0.25">
      <c r="D1671" s="56" t="s">
        <v>528</v>
      </c>
      <c r="E1671" s="52"/>
      <c r="F1671" s="52"/>
      <c r="G1671" s="52"/>
      <c r="H1671" s="52"/>
      <c r="I1671" s="52"/>
      <c r="J1671" s="52"/>
      <c r="K1671" s="52"/>
      <c r="L1671" s="52"/>
      <c r="M1671" s="52"/>
      <c r="N1671" s="52"/>
      <c r="O1671" s="52"/>
      <c r="P1671" s="52"/>
      <c r="Q1671" s="52"/>
      <c r="R1671" s="52"/>
      <c r="S1671" s="52"/>
      <c r="T1671" s="52"/>
      <c r="U1671" s="52"/>
      <c r="V1671" s="52"/>
      <c r="W1671" s="52"/>
      <c r="X1671" s="52"/>
      <c r="Y1671" s="52"/>
      <c r="Z1671" s="52"/>
      <c r="AA1671" s="52"/>
      <c r="AB1671" s="52"/>
      <c r="AC1671" s="52"/>
      <c r="AD1671" s="52"/>
      <c r="AE1671" s="52"/>
      <c r="AF1671" s="52"/>
      <c r="AG1671" s="52"/>
      <c r="AH1671" s="52"/>
      <c r="AI1671" s="52"/>
      <c r="AJ1671" s="52"/>
      <c r="AK1671" s="52"/>
      <c r="AL1671" s="52"/>
      <c r="AM1671" s="52"/>
      <c r="AN1671" s="52"/>
      <c r="AO1671" s="52"/>
      <c r="AP1671" s="52"/>
      <c r="AQ1671" s="52"/>
      <c r="AR1671" s="52"/>
      <c r="AS1671" s="52"/>
      <c r="AT1671" s="52"/>
      <c r="AU1671" s="52"/>
      <c r="AV1671" s="52"/>
      <c r="AW1671" s="52"/>
      <c r="AX1671" s="52"/>
      <c r="AY1671" s="52"/>
      <c r="AZ1671" s="52"/>
      <c r="BA1671" s="52"/>
      <c r="BB1671" s="52"/>
      <c r="BC1671" s="52"/>
      <c r="BD1671" s="52"/>
      <c r="BE1671" s="52"/>
      <c r="BF1671" s="52"/>
      <c r="BG1671" s="52"/>
      <c r="BH1671" s="52"/>
      <c r="BI1671" s="52"/>
      <c r="BJ1671" s="52"/>
      <c r="BK1671" s="52"/>
      <c r="BL1671" s="52"/>
      <c r="BM1671" s="52"/>
      <c r="BN1671" s="52"/>
      <c r="BO1671" s="52"/>
      <c r="BP1671" s="52"/>
      <c r="BQ1671" s="52"/>
      <c r="BR1671" s="52"/>
      <c r="BS1671" s="52"/>
      <c r="BT1671" s="52"/>
      <c r="BU1671" s="52"/>
      <c r="BV1671" s="52"/>
      <c r="BW1671" s="52"/>
      <c r="BX1671" s="52"/>
      <c r="BY1671" s="52"/>
      <c r="BZ1671" s="52"/>
      <c r="CA1671" s="52"/>
      <c r="CB1671" s="52"/>
    </row>
    <row r="1672" spans="4:80" x14ac:dyDescent="0.25">
      <c r="D1672" s="56" t="s">
        <v>259</v>
      </c>
      <c r="E1672" s="52"/>
      <c r="F1672" s="52"/>
      <c r="G1672" s="52"/>
      <c r="H1672" s="52"/>
      <c r="I1672" s="52"/>
      <c r="J1672" s="52"/>
      <c r="K1672" s="52"/>
      <c r="L1672" s="52"/>
      <c r="M1672" s="52"/>
      <c r="N1672" s="52"/>
      <c r="O1672" s="52"/>
      <c r="P1672" s="52"/>
      <c r="Q1672" s="52"/>
      <c r="R1672" s="52"/>
      <c r="S1672" s="52"/>
      <c r="T1672" s="52"/>
      <c r="U1672" s="52"/>
      <c r="V1672" s="52"/>
      <c r="W1672" s="52"/>
      <c r="X1672" s="52"/>
      <c r="Y1672" s="52"/>
      <c r="Z1672" s="52"/>
      <c r="AA1672" s="52"/>
      <c r="AB1672" s="52"/>
      <c r="AC1672" s="52"/>
      <c r="AD1672" s="52"/>
      <c r="AE1672" s="52"/>
      <c r="AF1672" s="52"/>
      <c r="AG1672" s="52"/>
      <c r="AH1672" s="52"/>
      <c r="AI1672" s="52"/>
      <c r="AJ1672" s="52"/>
      <c r="AK1672" s="52"/>
      <c r="AL1672" s="52"/>
      <c r="AM1672" s="52"/>
      <c r="AN1672" s="52"/>
      <c r="AO1672" s="52"/>
      <c r="AP1672" s="52"/>
      <c r="AQ1672" s="52"/>
      <c r="AR1672" s="52"/>
      <c r="AS1672" s="52"/>
      <c r="AT1672" s="52"/>
      <c r="AU1672" s="52"/>
      <c r="AV1672" s="52"/>
      <c r="AW1672" s="52"/>
      <c r="AX1672" s="52"/>
      <c r="AY1672" s="52"/>
      <c r="AZ1672" s="52"/>
      <c r="BA1672" s="52"/>
      <c r="BB1672" s="52"/>
      <c r="BC1672" s="52"/>
      <c r="BD1672" s="52"/>
      <c r="BE1672" s="52"/>
      <c r="BF1672" s="52"/>
      <c r="BG1672" s="52"/>
      <c r="BH1672" s="52"/>
      <c r="BI1672" s="52"/>
      <c r="BJ1672" s="52"/>
      <c r="BK1672" s="52"/>
      <c r="BL1672" s="52"/>
      <c r="BM1672" s="52"/>
      <c r="BN1672" s="52"/>
      <c r="BO1672" s="52"/>
      <c r="BP1672" s="52"/>
      <c r="BQ1672" s="52"/>
      <c r="BR1672" s="52"/>
      <c r="BS1672" s="52"/>
      <c r="BT1672" s="52"/>
      <c r="BU1672" s="52"/>
      <c r="BV1672" s="52"/>
      <c r="BW1672" s="52"/>
      <c r="BX1672" s="52"/>
      <c r="BY1672" s="52"/>
      <c r="BZ1672" s="52"/>
      <c r="CA1672" s="52"/>
      <c r="CB1672" s="52"/>
    </row>
    <row r="1674" spans="4:80" x14ac:dyDescent="0.25">
      <c r="D1674" s="285" t="s">
        <v>2890</v>
      </c>
    </row>
    <row r="1728" spans="2:4" x14ac:dyDescent="0.25">
      <c r="B1728" s="50">
        <v>0</v>
      </c>
      <c r="D1728" s="51" t="s">
        <v>2868</v>
      </c>
    </row>
    <row r="1729" spans="4:4" x14ac:dyDescent="0.25">
      <c r="D1729" s="59" t="s">
        <v>303</v>
      </c>
    </row>
    <row r="1730" spans="4:4" x14ac:dyDescent="0.25">
      <c r="D1730" s="55" t="s">
        <v>2891</v>
      </c>
    </row>
    <row r="1731" spans="4:4" x14ac:dyDescent="0.25">
      <c r="D1731" s="68" t="s">
        <v>2867</v>
      </c>
    </row>
    <row r="1734" spans="4:4" x14ac:dyDescent="0.25">
      <c r="D1734" s="285" t="s">
        <v>2856</v>
      </c>
    </row>
    <row r="1770" spans="4:4" x14ac:dyDescent="0.25">
      <c r="D1770" s="285" t="s">
        <v>2861</v>
      </c>
    </row>
    <row r="1785" spans="4:4" x14ac:dyDescent="0.25">
      <c r="D1785" s="285" t="s">
        <v>2862</v>
      </c>
    </row>
    <row r="1817" spans="2:4" x14ac:dyDescent="0.25">
      <c r="B1817" s="50">
        <v>0</v>
      </c>
      <c r="D1817" s="51" t="s">
        <v>2892</v>
      </c>
    </row>
    <row r="1818" spans="2:4" x14ac:dyDescent="0.25">
      <c r="D1818" s="59" t="s">
        <v>303</v>
      </c>
    </row>
    <row r="1819" spans="2:4" x14ac:dyDescent="0.25">
      <c r="D1819" s="55" t="s">
        <v>546</v>
      </c>
    </row>
    <row r="1820" spans="2:4" x14ac:dyDescent="0.25">
      <c r="D1820" s="68" t="s">
        <v>2866</v>
      </c>
    </row>
    <row r="1823" spans="2:4" x14ac:dyDescent="0.25">
      <c r="D1823" s="285" t="s">
        <v>2859</v>
      </c>
    </row>
    <row r="1881" spans="2:4" x14ac:dyDescent="0.25">
      <c r="B1881" s="50">
        <v>0</v>
      </c>
      <c r="D1881" s="51" t="s">
        <v>2893</v>
      </c>
    </row>
    <row r="1882" spans="2:4" x14ac:dyDescent="0.25">
      <c r="D1882" s="59" t="s">
        <v>303</v>
      </c>
    </row>
    <row r="1883" spans="2:4" x14ac:dyDescent="0.25">
      <c r="D1883" s="55" t="s">
        <v>546</v>
      </c>
    </row>
    <row r="1884" spans="2:4" x14ac:dyDescent="0.25">
      <c r="D1884" s="68" t="s">
        <v>2867</v>
      </c>
    </row>
    <row r="1886" spans="2:4" x14ac:dyDescent="0.25">
      <c r="D1886" s="285" t="s">
        <v>2863</v>
      </c>
    </row>
    <row r="1942" spans="2:4" x14ac:dyDescent="0.25">
      <c r="B1942" s="50">
        <v>0</v>
      </c>
      <c r="D1942" s="51" t="s">
        <v>887</v>
      </c>
    </row>
    <row r="1943" spans="2:4" x14ac:dyDescent="0.25">
      <c r="D1943" s="59" t="s">
        <v>304</v>
      </c>
    </row>
    <row r="1944" spans="2:4" x14ac:dyDescent="0.25">
      <c r="D1944" s="55" t="s">
        <v>2873</v>
      </c>
    </row>
    <row r="1946" spans="2:4" x14ac:dyDescent="0.25">
      <c r="D1946" s="285" t="s">
        <v>2873</v>
      </c>
    </row>
    <row r="1994" spans="4:4" x14ac:dyDescent="0.25">
      <c r="D1994" s="285" t="s">
        <v>2874</v>
      </c>
    </row>
    <row r="2014" spans="4:13" x14ac:dyDescent="0.25">
      <c r="D2014" s="285" t="s">
        <v>309</v>
      </c>
      <c r="M2014" s="285" t="s">
        <v>365</v>
      </c>
    </row>
    <row r="2015" spans="4:13" x14ac:dyDescent="0.25">
      <c r="D2015" s="51" t="s">
        <v>2707</v>
      </c>
      <c r="M2015" s="51" t="s">
        <v>2875</v>
      </c>
    </row>
    <row r="2017" spans="4:58" x14ac:dyDescent="0.25">
      <c r="D2017" s="56" t="s">
        <v>34</v>
      </c>
      <c r="E2017" s="52"/>
      <c r="F2017" s="52"/>
      <c r="G2017" s="52"/>
      <c r="H2017" s="52"/>
      <c r="I2017" s="52"/>
      <c r="J2017" s="52"/>
      <c r="K2017" s="52"/>
      <c r="L2017" s="52"/>
      <c r="M2017" s="52"/>
      <c r="N2017" s="52"/>
      <c r="O2017" s="52"/>
      <c r="P2017" s="52"/>
      <c r="Q2017" s="52"/>
      <c r="R2017" s="52"/>
      <c r="S2017" s="52"/>
      <c r="T2017" s="52"/>
      <c r="U2017" s="52"/>
      <c r="V2017" s="52"/>
      <c r="W2017" s="52"/>
      <c r="X2017" s="52"/>
      <c r="Y2017" s="52"/>
    </row>
    <row r="2018" spans="4:58" x14ac:dyDescent="0.25">
      <c r="D2018" s="56" t="s">
        <v>1237</v>
      </c>
      <c r="E2018" s="52"/>
      <c r="F2018" s="52"/>
      <c r="G2018" s="52"/>
      <c r="H2018" s="52"/>
      <c r="I2018" s="52"/>
      <c r="J2018" s="52"/>
      <c r="K2018" s="52"/>
      <c r="L2018" s="52"/>
      <c r="M2018" s="52"/>
      <c r="N2018" s="52"/>
      <c r="O2018" s="52"/>
      <c r="P2018" s="52"/>
      <c r="Q2018" s="52"/>
      <c r="R2018" s="52"/>
      <c r="S2018" s="52"/>
      <c r="T2018" s="52"/>
      <c r="U2018" s="52"/>
      <c r="V2018" s="52"/>
      <c r="W2018" s="52"/>
      <c r="X2018" s="52"/>
      <c r="Y2018" s="52"/>
    </row>
    <row r="2019" spans="4:58" x14ac:dyDescent="0.25">
      <c r="D2019" s="56" t="s">
        <v>2876</v>
      </c>
      <c r="E2019" s="52"/>
      <c r="F2019" s="52"/>
      <c r="G2019" s="52"/>
      <c r="H2019" s="52"/>
      <c r="I2019" s="52"/>
      <c r="J2019" s="52"/>
      <c r="K2019" s="52"/>
      <c r="L2019" s="52"/>
      <c r="M2019" s="52"/>
      <c r="N2019" s="52"/>
      <c r="O2019" s="52"/>
      <c r="P2019" s="52"/>
      <c r="Q2019" s="52"/>
      <c r="R2019" s="52"/>
      <c r="S2019" s="52"/>
      <c r="T2019" s="52"/>
      <c r="U2019" s="52"/>
      <c r="V2019" s="52"/>
      <c r="W2019" s="52"/>
      <c r="X2019" s="52"/>
      <c r="Y2019" s="52"/>
    </row>
    <row r="2021" spans="4:58" x14ac:dyDescent="0.25">
      <c r="D2021" s="96" t="s">
        <v>539</v>
      </c>
      <c r="E2021" s="94"/>
      <c r="F2021" s="94"/>
      <c r="G2021" s="94"/>
      <c r="H2021" s="94"/>
      <c r="I2021" s="94"/>
      <c r="J2021" s="94"/>
      <c r="K2021" s="94"/>
      <c r="L2021" s="94"/>
      <c r="M2021" s="94"/>
      <c r="N2021" s="94"/>
      <c r="O2021" s="94"/>
      <c r="P2021" s="94"/>
      <c r="Q2021" s="94"/>
      <c r="R2021" s="94"/>
      <c r="S2021" s="94"/>
      <c r="T2021" s="94"/>
      <c r="U2021" s="94"/>
      <c r="V2021" s="94"/>
      <c r="W2021" s="94"/>
      <c r="X2021" s="94"/>
      <c r="Y2021" s="94"/>
      <c r="Z2021" s="94"/>
      <c r="AA2021" s="94"/>
      <c r="AB2021" s="94"/>
      <c r="AC2021" s="94"/>
      <c r="AD2021" s="94"/>
      <c r="AG2021" s="96" t="s">
        <v>537</v>
      </c>
      <c r="AH2021" s="94"/>
      <c r="AI2021" s="94"/>
      <c r="AJ2021" s="94"/>
      <c r="AK2021" s="94"/>
      <c r="AL2021" s="94"/>
      <c r="AM2021" s="94"/>
      <c r="AN2021" s="94"/>
      <c r="AO2021" s="94"/>
      <c r="AP2021" s="94"/>
      <c r="AQ2021" s="94"/>
      <c r="AR2021" s="94"/>
      <c r="AS2021" s="94"/>
      <c r="AT2021" s="94"/>
      <c r="AU2021" s="94"/>
      <c r="AV2021" s="94"/>
      <c r="AW2021" s="94"/>
      <c r="AX2021" s="94"/>
      <c r="AY2021" s="94"/>
      <c r="AZ2021" s="94"/>
      <c r="BA2021" s="94"/>
      <c r="BB2021" s="94"/>
      <c r="BC2021" s="94"/>
      <c r="BD2021" s="94"/>
      <c r="BE2021" s="94"/>
      <c r="BF2021" s="94"/>
    </row>
    <row r="2022" spans="4:58" x14ac:dyDescent="0.25">
      <c r="D2022" s="72" t="s">
        <v>900</v>
      </c>
      <c r="E2022" s="73"/>
      <c r="F2022" s="73"/>
      <c r="G2022" s="73"/>
      <c r="H2022" s="73"/>
      <c r="I2022" s="73"/>
      <c r="J2022" s="73"/>
      <c r="K2022" s="73"/>
      <c r="L2022" s="73"/>
      <c r="M2022" s="73"/>
      <c r="N2022" s="73"/>
      <c r="O2022" s="73"/>
      <c r="P2022" s="73"/>
      <c r="Q2022" s="73"/>
      <c r="R2022" s="73"/>
      <c r="S2022" s="73"/>
      <c r="T2022" s="73"/>
      <c r="U2022" s="73"/>
      <c r="V2022" s="73"/>
      <c r="W2022" s="73"/>
      <c r="X2022" s="73"/>
      <c r="Y2022" s="73"/>
      <c r="Z2022" s="73"/>
      <c r="AA2022" s="73"/>
      <c r="AB2022" s="73"/>
      <c r="AC2022" s="73"/>
      <c r="AD2022" s="73"/>
      <c r="AG2022" s="72" t="s">
        <v>354</v>
      </c>
      <c r="AH2022" s="73"/>
      <c r="AI2022" s="73"/>
      <c r="AJ2022" s="73"/>
      <c r="AK2022" s="73"/>
      <c r="AL2022" s="73"/>
      <c r="AM2022" s="73"/>
      <c r="AN2022" s="73"/>
      <c r="AO2022" s="73"/>
      <c r="AP2022" s="73"/>
      <c r="AQ2022" s="73"/>
      <c r="AR2022" s="73"/>
      <c r="AS2022" s="73"/>
      <c r="AT2022" s="73"/>
      <c r="AU2022" s="73"/>
      <c r="AV2022" s="73"/>
      <c r="AW2022" s="73"/>
      <c r="AX2022" s="73"/>
      <c r="AY2022" s="73"/>
      <c r="AZ2022" s="73"/>
      <c r="BA2022" s="73"/>
      <c r="BB2022" s="73"/>
      <c r="BC2022" s="73"/>
      <c r="BD2022" s="73"/>
      <c r="BE2022" s="73"/>
      <c r="BF2022" s="73"/>
    </row>
    <row r="2023" spans="4:58" x14ac:dyDescent="0.25">
      <c r="D2023" s="72" t="s">
        <v>467</v>
      </c>
      <c r="E2023" s="73"/>
      <c r="F2023" s="73"/>
      <c r="G2023" s="73"/>
      <c r="H2023" s="73"/>
      <c r="I2023" s="73"/>
      <c r="J2023" s="73"/>
      <c r="K2023" s="73"/>
      <c r="L2023" s="73"/>
      <c r="M2023" s="73"/>
      <c r="N2023" s="73"/>
      <c r="O2023" s="73"/>
      <c r="P2023" s="73"/>
      <c r="Q2023" s="73"/>
      <c r="R2023" s="73"/>
      <c r="S2023" s="73"/>
      <c r="T2023" s="73"/>
      <c r="U2023" s="73"/>
      <c r="V2023" s="73"/>
      <c r="W2023" s="73"/>
      <c r="X2023" s="73"/>
      <c r="Y2023" s="73"/>
      <c r="Z2023" s="73"/>
      <c r="AA2023" s="73"/>
      <c r="AB2023" s="73"/>
      <c r="AC2023" s="73"/>
      <c r="AD2023" s="73"/>
      <c r="AG2023" s="93" t="s">
        <v>1996</v>
      </c>
      <c r="AH2023" s="95"/>
      <c r="AI2023" s="95"/>
      <c r="AJ2023" s="95"/>
      <c r="AK2023" s="95"/>
      <c r="AL2023" s="95"/>
      <c r="AM2023" s="95"/>
      <c r="AN2023" s="95"/>
      <c r="AO2023" s="95"/>
      <c r="AP2023" s="95"/>
      <c r="AQ2023" s="95"/>
      <c r="AR2023" s="95"/>
      <c r="AS2023" s="95"/>
      <c r="AT2023" s="95"/>
      <c r="AU2023" s="95"/>
      <c r="AV2023" s="95"/>
      <c r="AW2023" s="95"/>
      <c r="AX2023" s="95"/>
      <c r="AY2023" s="95"/>
      <c r="AZ2023" s="95"/>
      <c r="BA2023" s="95"/>
      <c r="BB2023" s="95"/>
      <c r="BC2023" s="95"/>
      <c r="BD2023" s="95"/>
      <c r="BE2023" s="95"/>
      <c r="BF2023" s="95"/>
    </row>
    <row r="2024" spans="4:58" x14ac:dyDescent="0.25">
      <c r="D2024" s="93" t="s">
        <v>1991</v>
      </c>
      <c r="E2024" s="95"/>
      <c r="F2024" s="95"/>
      <c r="G2024" s="95"/>
      <c r="H2024" s="95"/>
      <c r="I2024" s="95"/>
      <c r="J2024" s="95"/>
      <c r="K2024" s="95"/>
      <c r="L2024" s="95"/>
      <c r="M2024" s="95"/>
      <c r="N2024" s="95"/>
      <c r="O2024" s="95"/>
      <c r="P2024" s="95"/>
      <c r="Q2024" s="95"/>
      <c r="R2024" s="95"/>
      <c r="S2024" s="95"/>
      <c r="T2024" s="95"/>
      <c r="U2024" s="95"/>
      <c r="V2024" s="95"/>
      <c r="W2024" s="95"/>
      <c r="X2024" s="95"/>
      <c r="Y2024" s="95"/>
      <c r="Z2024" s="95"/>
      <c r="AA2024" s="95"/>
      <c r="AB2024" s="95"/>
      <c r="AC2024" s="95"/>
      <c r="AD2024" s="95"/>
      <c r="AG2024" s="93" t="s">
        <v>1997</v>
      </c>
      <c r="AH2024" s="95"/>
      <c r="AI2024" s="95"/>
      <c r="AJ2024" s="95"/>
      <c r="AK2024" s="95"/>
      <c r="AL2024" s="95"/>
      <c r="AM2024" s="95"/>
      <c r="AN2024" s="95"/>
      <c r="AO2024" s="95"/>
      <c r="AP2024" s="95"/>
      <c r="AQ2024" s="95"/>
      <c r="AR2024" s="95"/>
      <c r="AS2024" s="95"/>
      <c r="AT2024" s="95"/>
      <c r="AU2024" s="95"/>
      <c r="AV2024" s="95"/>
      <c r="AW2024" s="95"/>
      <c r="AX2024" s="95"/>
      <c r="AY2024" s="95"/>
      <c r="AZ2024" s="95"/>
      <c r="BA2024" s="95"/>
      <c r="BB2024" s="95"/>
      <c r="BC2024" s="95"/>
      <c r="BD2024" s="95"/>
      <c r="BE2024" s="95"/>
      <c r="BF2024" s="95"/>
    </row>
    <row r="2025" spans="4:58" x14ac:dyDescent="0.25">
      <c r="D2025" s="93" t="s">
        <v>1992</v>
      </c>
      <c r="E2025" s="95"/>
      <c r="F2025" s="95"/>
      <c r="G2025" s="95"/>
      <c r="H2025" s="95"/>
      <c r="I2025" s="95"/>
      <c r="J2025" s="95"/>
      <c r="K2025" s="95"/>
      <c r="L2025" s="95"/>
      <c r="M2025" s="95"/>
      <c r="N2025" s="95"/>
      <c r="O2025" s="95"/>
      <c r="P2025" s="95"/>
      <c r="Q2025" s="95"/>
      <c r="R2025" s="95"/>
      <c r="S2025" s="95"/>
      <c r="T2025" s="95"/>
      <c r="U2025" s="95"/>
      <c r="V2025" s="95"/>
      <c r="W2025" s="95"/>
      <c r="X2025" s="95"/>
      <c r="Y2025" s="95"/>
      <c r="Z2025" s="95"/>
      <c r="AA2025" s="95"/>
      <c r="AB2025" s="95"/>
      <c r="AC2025" s="95"/>
      <c r="AD2025" s="95"/>
      <c r="AG2025" s="93" t="s">
        <v>1998</v>
      </c>
      <c r="AH2025" s="95"/>
      <c r="AI2025" s="95"/>
      <c r="AJ2025" s="95"/>
      <c r="AK2025" s="95"/>
      <c r="AL2025" s="95"/>
      <c r="AM2025" s="95"/>
      <c r="AN2025" s="95"/>
      <c r="AO2025" s="95"/>
      <c r="AP2025" s="95"/>
      <c r="AQ2025" s="95"/>
      <c r="AR2025" s="95"/>
      <c r="AS2025" s="95"/>
      <c r="AT2025" s="95"/>
      <c r="AU2025" s="95"/>
      <c r="AV2025" s="95"/>
      <c r="AW2025" s="95"/>
      <c r="AX2025" s="95"/>
      <c r="AY2025" s="95"/>
      <c r="AZ2025" s="95"/>
      <c r="BA2025" s="95"/>
      <c r="BB2025" s="95"/>
      <c r="BC2025" s="95"/>
      <c r="BD2025" s="95"/>
      <c r="BE2025" s="95"/>
      <c r="BF2025" s="95"/>
    </row>
    <row r="2026" spans="4:58" x14ac:dyDescent="0.25">
      <c r="D2026" s="93" t="s">
        <v>1993</v>
      </c>
      <c r="E2026" s="95"/>
      <c r="F2026" s="95"/>
      <c r="G2026" s="95"/>
      <c r="H2026" s="95"/>
      <c r="I2026" s="95"/>
      <c r="J2026" s="95"/>
      <c r="K2026" s="95"/>
      <c r="L2026" s="95"/>
      <c r="M2026" s="95"/>
      <c r="N2026" s="95"/>
      <c r="O2026" s="95"/>
      <c r="P2026" s="95"/>
      <c r="Q2026" s="95"/>
      <c r="R2026" s="95"/>
      <c r="S2026" s="95"/>
      <c r="T2026" s="95"/>
      <c r="U2026" s="95"/>
      <c r="V2026" s="95"/>
      <c r="W2026" s="95"/>
      <c r="X2026" s="95"/>
      <c r="Y2026" s="95"/>
      <c r="Z2026" s="95"/>
      <c r="AA2026" s="95"/>
      <c r="AB2026" s="95"/>
      <c r="AC2026" s="95"/>
      <c r="AD2026" s="95"/>
      <c r="AG2026" s="93" t="s">
        <v>1999</v>
      </c>
      <c r="AH2026" s="95"/>
      <c r="AI2026" s="95"/>
      <c r="AJ2026" s="95"/>
      <c r="AK2026" s="95"/>
      <c r="AL2026" s="95"/>
      <c r="AM2026" s="95"/>
      <c r="AN2026" s="95"/>
      <c r="AO2026" s="95"/>
      <c r="AP2026" s="95"/>
      <c r="AQ2026" s="95"/>
      <c r="AR2026" s="95"/>
      <c r="AS2026" s="95"/>
      <c r="AT2026" s="95"/>
      <c r="AU2026" s="95"/>
      <c r="AV2026" s="95"/>
      <c r="AW2026" s="95"/>
      <c r="AX2026" s="95"/>
      <c r="AY2026" s="95"/>
      <c r="AZ2026" s="95"/>
      <c r="BA2026" s="95"/>
      <c r="BB2026" s="95"/>
      <c r="BC2026" s="95"/>
      <c r="BD2026" s="95"/>
      <c r="BE2026" s="95"/>
      <c r="BF2026" s="95"/>
    </row>
    <row r="2027" spans="4:58" x14ac:dyDescent="0.25">
      <c r="D2027" s="93" t="s">
        <v>1994</v>
      </c>
      <c r="E2027" s="95"/>
      <c r="F2027" s="95"/>
      <c r="G2027" s="95"/>
      <c r="H2027" s="95"/>
      <c r="I2027" s="95"/>
      <c r="J2027" s="95"/>
      <c r="K2027" s="95"/>
      <c r="L2027" s="95"/>
      <c r="M2027" s="95"/>
      <c r="N2027" s="95"/>
      <c r="O2027" s="95"/>
      <c r="P2027" s="95"/>
      <c r="Q2027" s="95"/>
      <c r="R2027" s="95"/>
      <c r="S2027" s="95"/>
      <c r="T2027" s="95"/>
      <c r="U2027" s="95"/>
      <c r="V2027" s="95"/>
      <c r="W2027" s="95"/>
      <c r="X2027" s="95"/>
      <c r="Y2027" s="95"/>
      <c r="Z2027" s="95"/>
      <c r="AA2027" s="95"/>
      <c r="AB2027" s="95"/>
      <c r="AC2027" s="95"/>
      <c r="AD2027" s="95"/>
      <c r="AG2027" s="93" t="s">
        <v>2000</v>
      </c>
      <c r="AH2027" s="95"/>
      <c r="AI2027" s="95"/>
      <c r="AJ2027" s="95"/>
      <c r="AK2027" s="95"/>
      <c r="AL2027" s="95"/>
      <c r="AM2027" s="95"/>
      <c r="AN2027" s="95"/>
      <c r="AO2027" s="95"/>
      <c r="AP2027" s="95"/>
      <c r="AQ2027" s="95"/>
      <c r="AR2027" s="95"/>
      <c r="AS2027" s="95"/>
      <c r="AT2027" s="95"/>
      <c r="AU2027" s="95"/>
      <c r="AV2027" s="95"/>
      <c r="AW2027" s="95"/>
      <c r="AX2027" s="95"/>
      <c r="AY2027" s="95"/>
      <c r="AZ2027" s="95"/>
      <c r="BA2027" s="95"/>
      <c r="BB2027" s="95"/>
      <c r="BC2027" s="95"/>
      <c r="BD2027" s="95"/>
      <c r="BE2027" s="95"/>
      <c r="BF2027" s="95"/>
    </row>
    <row r="2028" spans="4:58" x14ac:dyDescent="0.25">
      <c r="D2028" s="93" t="s">
        <v>1995</v>
      </c>
      <c r="E2028" s="95"/>
      <c r="F2028" s="95"/>
      <c r="G2028" s="95"/>
      <c r="H2028" s="95"/>
      <c r="I2028" s="95"/>
      <c r="J2028" s="95"/>
      <c r="K2028" s="95"/>
      <c r="L2028" s="95"/>
      <c r="M2028" s="95"/>
      <c r="N2028" s="95"/>
      <c r="O2028" s="95"/>
      <c r="P2028" s="95"/>
      <c r="Q2028" s="95"/>
      <c r="R2028" s="95"/>
      <c r="S2028" s="95"/>
      <c r="T2028" s="95"/>
      <c r="U2028" s="95"/>
      <c r="V2028" s="95"/>
      <c r="W2028" s="95"/>
      <c r="X2028" s="95"/>
      <c r="Y2028" s="95"/>
      <c r="Z2028" s="95"/>
      <c r="AA2028" s="95"/>
      <c r="AB2028" s="95"/>
      <c r="AC2028" s="95"/>
      <c r="AD2028" s="95"/>
      <c r="AG2028" s="72" t="s">
        <v>1986</v>
      </c>
      <c r="AH2028" s="73"/>
      <c r="AI2028" s="73"/>
      <c r="AJ2028" s="73"/>
      <c r="AK2028" s="73"/>
      <c r="AL2028" s="73"/>
      <c r="AM2028" s="73"/>
      <c r="AN2028" s="73"/>
      <c r="AO2028" s="73"/>
      <c r="AP2028" s="73"/>
      <c r="AQ2028" s="73"/>
      <c r="AR2028" s="73"/>
      <c r="AS2028" s="73"/>
      <c r="AT2028" s="73"/>
      <c r="AU2028" s="73"/>
      <c r="AV2028" s="73"/>
      <c r="AW2028" s="73"/>
      <c r="AX2028" s="73"/>
      <c r="AY2028" s="73"/>
      <c r="AZ2028" s="73"/>
      <c r="BA2028" s="73"/>
      <c r="BB2028" s="73"/>
      <c r="BC2028" s="73"/>
      <c r="BD2028" s="73"/>
      <c r="BE2028" s="73"/>
      <c r="BF2028" s="73"/>
    </row>
    <row r="2029" spans="4:58" x14ac:dyDescent="0.25">
      <c r="D2029" s="72" t="s">
        <v>1990</v>
      </c>
      <c r="E2029" s="73"/>
      <c r="F2029" s="73"/>
      <c r="G2029" s="73"/>
      <c r="H2029" s="73"/>
      <c r="I2029" s="73"/>
      <c r="J2029" s="73"/>
      <c r="K2029" s="73"/>
      <c r="L2029" s="73"/>
      <c r="M2029" s="73"/>
      <c r="N2029" s="73"/>
      <c r="O2029" s="73"/>
      <c r="P2029" s="73"/>
      <c r="Q2029" s="73"/>
      <c r="R2029" s="73"/>
      <c r="S2029" s="73"/>
      <c r="T2029" s="73"/>
      <c r="U2029" s="73"/>
      <c r="V2029" s="73"/>
      <c r="W2029" s="73"/>
      <c r="X2029" s="73"/>
      <c r="Y2029" s="73"/>
      <c r="Z2029" s="73"/>
      <c r="AA2029" s="73"/>
      <c r="AB2029" s="73"/>
      <c r="AC2029" s="73"/>
      <c r="AD2029" s="73"/>
      <c r="AG2029" s="72" t="s">
        <v>1987</v>
      </c>
      <c r="AH2029" s="73"/>
      <c r="AI2029" s="73"/>
      <c r="AJ2029" s="73"/>
      <c r="AK2029" s="73"/>
      <c r="AL2029" s="73"/>
      <c r="AM2029" s="73"/>
      <c r="AN2029" s="73"/>
      <c r="AO2029" s="73"/>
      <c r="AP2029" s="73"/>
      <c r="AQ2029" s="73"/>
      <c r="AR2029" s="73"/>
      <c r="AS2029" s="73"/>
      <c r="AT2029" s="73"/>
      <c r="AU2029" s="73"/>
      <c r="AV2029" s="73"/>
      <c r="AW2029" s="73"/>
      <c r="AX2029" s="73"/>
      <c r="AY2029" s="73"/>
      <c r="AZ2029" s="73"/>
      <c r="BA2029" s="73"/>
      <c r="BB2029" s="73"/>
      <c r="BC2029" s="73"/>
      <c r="BD2029" s="73"/>
      <c r="BE2029" s="73"/>
      <c r="BF2029" s="73"/>
    </row>
    <row r="2030" spans="4:58" x14ac:dyDescent="0.25">
      <c r="D2030" s="72" t="s">
        <v>1983</v>
      </c>
      <c r="E2030" s="73"/>
      <c r="F2030" s="73"/>
      <c r="G2030" s="73"/>
      <c r="H2030" s="73"/>
      <c r="I2030" s="73"/>
      <c r="J2030" s="73"/>
      <c r="K2030" s="73"/>
      <c r="L2030" s="73"/>
      <c r="M2030" s="73"/>
      <c r="N2030" s="73"/>
      <c r="O2030" s="73"/>
      <c r="P2030" s="73"/>
      <c r="Q2030" s="73"/>
      <c r="R2030" s="73"/>
      <c r="S2030" s="73"/>
      <c r="T2030" s="73"/>
      <c r="U2030" s="73"/>
      <c r="V2030" s="73"/>
      <c r="W2030" s="73"/>
      <c r="X2030" s="73"/>
      <c r="Y2030" s="73"/>
      <c r="Z2030" s="73"/>
      <c r="AA2030" s="73"/>
      <c r="AB2030" s="73"/>
      <c r="AC2030" s="73"/>
      <c r="AD2030" s="73"/>
      <c r="AG2030" s="72" t="s">
        <v>279</v>
      </c>
      <c r="AH2030" s="73"/>
      <c r="AI2030" s="73"/>
      <c r="AJ2030" s="73"/>
      <c r="AK2030" s="73"/>
      <c r="AL2030" s="73"/>
      <c r="AM2030" s="73"/>
      <c r="AN2030" s="73"/>
      <c r="AO2030" s="73"/>
      <c r="AP2030" s="73"/>
      <c r="AQ2030" s="73"/>
      <c r="AR2030" s="73"/>
      <c r="AS2030" s="73"/>
      <c r="AT2030" s="73"/>
      <c r="AU2030" s="73"/>
      <c r="AV2030" s="73"/>
      <c r="AW2030" s="73"/>
      <c r="AX2030" s="73"/>
      <c r="AY2030" s="73"/>
      <c r="AZ2030" s="73"/>
      <c r="BA2030" s="73"/>
      <c r="BB2030" s="73"/>
      <c r="BC2030" s="73"/>
      <c r="BD2030" s="73"/>
      <c r="BE2030" s="73"/>
      <c r="BF2030" s="73"/>
    </row>
    <row r="2031" spans="4:58" x14ac:dyDescent="0.25">
      <c r="D2031" s="72" t="s">
        <v>1984</v>
      </c>
      <c r="E2031" s="73"/>
      <c r="F2031" s="73"/>
      <c r="G2031" s="73"/>
      <c r="H2031" s="73"/>
      <c r="I2031" s="73"/>
      <c r="J2031" s="73"/>
      <c r="K2031" s="73"/>
      <c r="L2031" s="73"/>
      <c r="M2031" s="73"/>
      <c r="N2031" s="73"/>
      <c r="O2031" s="73"/>
      <c r="P2031" s="73"/>
      <c r="Q2031" s="73"/>
      <c r="R2031" s="73"/>
      <c r="S2031" s="73"/>
      <c r="T2031" s="73"/>
      <c r="U2031" s="73"/>
      <c r="V2031" s="73"/>
      <c r="W2031" s="73"/>
      <c r="X2031" s="73"/>
      <c r="Y2031" s="73"/>
      <c r="Z2031" s="73"/>
      <c r="AA2031" s="73"/>
      <c r="AB2031" s="73"/>
      <c r="AC2031" s="73"/>
      <c r="AD2031" s="73"/>
      <c r="AG2031" s="72" t="s">
        <v>1988</v>
      </c>
      <c r="AH2031" s="73"/>
      <c r="AI2031" s="73"/>
      <c r="AJ2031" s="73"/>
      <c r="AK2031" s="73"/>
      <c r="AL2031" s="73"/>
      <c r="AM2031" s="73"/>
      <c r="AN2031" s="73"/>
      <c r="AO2031" s="73"/>
      <c r="AP2031" s="73"/>
      <c r="AQ2031" s="73"/>
      <c r="AR2031" s="73"/>
      <c r="AS2031" s="73"/>
      <c r="AT2031" s="73"/>
      <c r="AU2031" s="73"/>
      <c r="AV2031" s="73"/>
      <c r="AW2031" s="73"/>
      <c r="AX2031" s="73"/>
      <c r="AY2031" s="73"/>
      <c r="AZ2031" s="73"/>
      <c r="BA2031" s="73"/>
      <c r="BB2031" s="73"/>
      <c r="BC2031" s="73"/>
      <c r="BD2031" s="73"/>
      <c r="BE2031" s="73"/>
      <c r="BF2031" s="73"/>
    </row>
    <row r="2032" spans="4:58" x14ac:dyDescent="0.25">
      <c r="D2032" s="72" t="s">
        <v>432</v>
      </c>
      <c r="E2032" s="73"/>
      <c r="F2032" s="73"/>
      <c r="G2032" s="73"/>
      <c r="H2032" s="73"/>
      <c r="I2032" s="73"/>
      <c r="J2032" s="73"/>
      <c r="K2032" s="73"/>
      <c r="L2032" s="73"/>
      <c r="M2032" s="73"/>
      <c r="N2032" s="73"/>
      <c r="O2032" s="73"/>
      <c r="P2032" s="73"/>
      <c r="Q2032" s="73"/>
      <c r="R2032" s="73"/>
      <c r="S2032" s="73"/>
      <c r="T2032" s="73"/>
      <c r="U2032" s="73"/>
      <c r="V2032" s="73"/>
      <c r="W2032" s="73"/>
      <c r="X2032" s="73"/>
      <c r="Y2032" s="73"/>
      <c r="Z2032" s="73"/>
      <c r="AA2032" s="73"/>
      <c r="AB2032" s="73"/>
      <c r="AC2032" s="73"/>
      <c r="AD2032" s="73"/>
      <c r="AG2032" s="72" t="s">
        <v>355</v>
      </c>
      <c r="AH2032" s="73"/>
      <c r="AI2032" s="73"/>
      <c r="AJ2032" s="73"/>
      <c r="AK2032" s="73"/>
      <c r="AL2032" s="73"/>
      <c r="AM2032" s="73"/>
      <c r="AN2032" s="73"/>
      <c r="AO2032" s="73"/>
      <c r="AP2032" s="73"/>
      <c r="AQ2032" s="73"/>
      <c r="AR2032" s="73"/>
      <c r="AS2032" s="73"/>
      <c r="AT2032" s="73"/>
      <c r="AU2032" s="73"/>
      <c r="AV2032" s="73"/>
      <c r="AW2032" s="73"/>
      <c r="AX2032" s="73"/>
      <c r="AY2032" s="73"/>
      <c r="AZ2032" s="73"/>
      <c r="BA2032" s="73"/>
      <c r="BB2032" s="73"/>
      <c r="BC2032" s="73"/>
      <c r="BD2032" s="73"/>
      <c r="BE2032" s="73"/>
      <c r="BF2032" s="73"/>
    </row>
    <row r="2033" spans="4:58" x14ac:dyDescent="0.25">
      <c r="D2033" s="72" t="s">
        <v>1985</v>
      </c>
      <c r="E2033" s="73"/>
      <c r="F2033" s="73"/>
      <c r="G2033" s="73"/>
      <c r="H2033" s="73"/>
      <c r="I2033" s="73"/>
      <c r="J2033" s="73"/>
      <c r="K2033" s="73"/>
      <c r="L2033" s="73"/>
      <c r="M2033" s="73"/>
      <c r="N2033" s="73"/>
      <c r="O2033" s="73"/>
      <c r="P2033" s="73"/>
      <c r="Q2033" s="73"/>
      <c r="R2033" s="73"/>
      <c r="S2033" s="73"/>
      <c r="T2033" s="73"/>
      <c r="U2033" s="73"/>
      <c r="V2033" s="73"/>
      <c r="W2033" s="73"/>
      <c r="X2033" s="73"/>
      <c r="Y2033" s="73"/>
      <c r="Z2033" s="73"/>
      <c r="AA2033" s="73"/>
      <c r="AB2033" s="73"/>
      <c r="AC2033" s="73"/>
      <c r="AD2033" s="73"/>
      <c r="AG2033" s="72" t="s">
        <v>1989</v>
      </c>
      <c r="AH2033" s="73"/>
      <c r="AI2033" s="73"/>
      <c r="AJ2033" s="73"/>
      <c r="AK2033" s="73"/>
      <c r="AL2033" s="73"/>
      <c r="AM2033" s="73"/>
      <c r="AN2033" s="73"/>
      <c r="AO2033" s="73"/>
      <c r="AP2033" s="73"/>
      <c r="AQ2033" s="73"/>
      <c r="AR2033" s="73"/>
      <c r="AS2033" s="73"/>
      <c r="AT2033" s="73"/>
      <c r="AU2033" s="73"/>
      <c r="AV2033" s="73"/>
      <c r="AW2033" s="73"/>
      <c r="AX2033" s="73"/>
      <c r="AY2033" s="73"/>
      <c r="AZ2033" s="73"/>
      <c r="BA2033" s="73"/>
      <c r="BB2033" s="73"/>
      <c r="BC2033" s="73"/>
      <c r="BD2033" s="73"/>
      <c r="BE2033" s="73"/>
      <c r="BF2033" s="73"/>
    </row>
    <row r="2034" spans="4:58" x14ac:dyDescent="0.25">
      <c r="D2034" s="72" t="s">
        <v>901</v>
      </c>
      <c r="E2034" s="73"/>
      <c r="F2034" s="73"/>
      <c r="G2034" s="73"/>
      <c r="H2034" s="73"/>
      <c r="I2034" s="73"/>
      <c r="J2034" s="73"/>
      <c r="K2034" s="73"/>
      <c r="L2034" s="73"/>
      <c r="M2034" s="73"/>
      <c r="N2034" s="73"/>
      <c r="O2034" s="73"/>
      <c r="P2034" s="73"/>
      <c r="Q2034" s="73"/>
      <c r="R2034" s="73"/>
      <c r="S2034" s="73"/>
      <c r="T2034" s="73"/>
      <c r="U2034" s="73"/>
      <c r="V2034" s="73"/>
      <c r="W2034" s="73"/>
      <c r="X2034" s="73"/>
      <c r="Y2034" s="73"/>
      <c r="Z2034" s="73"/>
      <c r="AA2034" s="73"/>
      <c r="AB2034" s="73"/>
      <c r="AC2034" s="73"/>
      <c r="AD2034" s="73"/>
      <c r="AG2034" s="72" t="s">
        <v>359</v>
      </c>
      <c r="AH2034" s="73"/>
      <c r="AI2034" s="73"/>
      <c r="AJ2034" s="73"/>
      <c r="AK2034" s="73"/>
      <c r="AL2034" s="73"/>
      <c r="AM2034" s="73"/>
      <c r="AN2034" s="73"/>
      <c r="AO2034" s="73"/>
      <c r="AP2034" s="73"/>
      <c r="AQ2034" s="73"/>
      <c r="AR2034" s="73"/>
      <c r="AS2034" s="73"/>
      <c r="AT2034" s="73"/>
      <c r="AU2034" s="73"/>
      <c r="AV2034" s="73"/>
      <c r="AW2034" s="73"/>
      <c r="AX2034" s="73"/>
      <c r="AY2034" s="73"/>
      <c r="AZ2034" s="73"/>
      <c r="BA2034" s="73"/>
      <c r="BB2034" s="73"/>
      <c r="BC2034" s="73"/>
      <c r="BD2034" s="73"/>
      <c r="BE2034" s="73"/>
      <c r="BF2034" s="73"/>
    </row>
    <row r="2035" spans="4:58" x14ac:dyDescent="0.25">
      <c r="D2035" s="72" t="s">
        <v>902</v>
      </c>
      <c r="E2035" s="73"/>
      <c r="F2035" s="73"/>
      <c r="G2035" s="73"/>
      <c r="H2035" s="73"/>
      <c r="I2035" s="73"/>
      <c r="J2035" s="73"/>
      <c r="K2035" s="73"/>
      <c r="L2035" s="73"/>
      <c r="M2035" s="73"/>
      <c r="N2035" s="73"/>
      <c r="O2035" s="73"/>
      <c r="P2035" s="73"/>
      <c r="Q2035" s="73"/>
      <c r="R2035" s="73"/>
      <c r="S2035" s="73"/>
      <c r="T2035" s="73"/>
      <c r="U2035" s="73"/>
      <c r="V2035" s="73"/>
      <c r="W2035" s="73"/>
      <c r="X2035" s="73"/>
      <c r="Y2035" s="73"/>
      <c r="Z2035" s="73"/>
      <c r="AA2035" s="73"/>
      <c r="AB2035" s="73"/>
      <c r="AC2035" s="73"/>
      <c r="AD2035" s="73"/>
      <c r="AG2035" s="72" t="s">
        <v>2877</v>
      </c>
      <c r="AH2035" s="73"/>
      <c r="AI2035" s="73"/>
      <c r="AJ2035" s="73"/>
      <c r="AK2035" s="73"/>
      <c r="AL2035" s="73"/>
      <c r="AM2035" s="73"/>
      <c r="AN2035" s="73"/>
      <c r="AO2035" s="73"/>
      <c r="AP2035" s="73"/>
      <c r="AQ2035" s="73"/>
      <c r="AR2035" s="73"/>
      <c r="AS2035" s="73"/>
      <c r="AT2035" s="73"/>
      <c r="AU2035" s="73"/>
      <c r="AV2035" s="73"/>
      <c r="AW2035" s="73"/>
      <c r="AX2035" s="73"/>
      <c r="AY2035" s="73"/>
      <c r="AZ2035" s="73"/>
      <c r="BA2035" s="73"/>
      <c r="BB2035" s="73"/>
      <c r="BC2035" s="73"/>
      <c r="BD2035" s="73"/>
      <c r="BE2035" s="73"/>
      <c r="BF2035" s="73"/>
    </row>
    <row r="2036" spans="4:58" x14ac:dyDescent="0.25">
      <c r="D2036" s="72" t="s">
        <v>903</v>
      </c>
      <c r="E2036" s="73"/>
      <c r="F2036" s="73"/>
      <c r="G2036" s="73"/>
      <c r="H2036" s="73"/>
      <c r="I2036" s="73"/>
      <c r="J2036" s="73"/>
      <c r="K2036" s="73"/>
      <c r="L2036" s="73"/>
      <c r="M2036" s="73"/>
      <c r="N2036" s="73"/>
      <c r="O2036" s="73"/>
      <c r="P2036" s="73"/>
      <c r="Q2036" s="73"/>
      <c r="R2036" s="73"/>
      <c r="S2036" s="73"/>
      <c r="T2036" s="73"/>
      <c r="U2036" s="73"/>
      <c r="V2036" s="73"/>
      <c r="W2036" s="73"/>
      <c r="X2036" s="73"/>
      <c r="Y2036" s="73"/>
      <c r="Z2036" s="73"/>
      <c r="AA2036" s="73"/>
      <c r="AB2036" s="73"/>
      <c r="AC2036" s="73"/>
      <c r="AD2036" s="73"/>
      <c r="AG2036" s="72" t="s">
        <v>538</v>
      </c>
      <c r="AH2036" s="73"/>
      <c r="AI2036" s="73"/>
      <c r="AJ2036" s="73"/>
      <c r="AK2036" s="73"/>
      <c r="AL2036" s="73"/>
      <c r="AM2036" s="73"/>
      <c r="AN2036" s="73"/>
      <c r="AO2036" s="73"/>
      <c r="AP2036" s="73"/>
      <c r="AQ2036" s="73"/>
      <c r="AR2036" s="73"/>
      <c r="AS2036" s="73"/>
      <c r="AT2036" s="73"/>
      <c r="AU2036" s="73"/>
      <c r="AV2036" s="73"/>
      <c r="AW2036" s="73"/>
      <c r="AX2036" s="73"/>
      <c r="AY2036" s="73"/>
      <c r="AZ2036" s="73"/>
      <c r="BA2036" s="73"/>
      <c r="BB2036" s="73"/>
      <c r="BC2036" s="73"/>
      <c r="BD2036" s="73"/>
      <c r="BE2036" s="73"/>
      <c r="BF2036" s="73"/>
    </row>
    <row r="2037" spans="4:58" x14ac:dyDescent="0.25">
      <c r="D2037" s="72" t="s">
        <v>2878</v>
      </c>
      <c r="E2037" s="73"/>
      <c r="F2037" s="73"/>
      <c r="G2037" s="73"/>
      <c r="H2037" s="73"/>
      <c r="I2037" s="73"/>
      <c r="J2037" s="73"/>
      <c r="K2037" s="73"/>
      <c r="L2037" s="73"/>
      <c r="M2037" s="73"/>
      <c r="N2037" s="73"/>
      <c r="O2037" s="73"/>
      <c r="P2037" s="73"/>
      <c r="Q2037" s="73"/>
      <c r="R2037" s="73"/>
      <c r="S2037" s="73"/>
      <c r="T2037" s="73"/>
      <c r="U2037" s="73"/>
      <c r="V2037" s="73"/>
      <c r="W2037" s="73"/>
      <c r="X2037" s="73"/>
      <c r="Y2037" s="73"/>
      <c r="Z2037" s="73"/>
      <c r="AA2037" s="73"/>
      <c r="AB2037" s="73"/>
      <c r="AC2037" s="73"/>
      <c r="AD2037" s="73"/>
    </row>
    <row r="2038" spans="4:58" x14ac:dyDescent="0.25">
      <c r="D2038" s="72" t="s">
        <v>486</v>
      </c>
      <c r="E2038" s="73"/>
      <c r="F2038" s="73"/>
      <c r="G2038" s="73"/>
      <c r="H2038" s="73"/>
      <c r="I2038" s="73"/>
      <c r="J2038" s="73"/>
      <c r="K2038" s="73"/>
      <c r="L2038" s="73"/>
      <c r="M2038" s="73"/>
      <c r="N2038" s="73"/>
      <c r="O2038" s="73"/>
      <c r="P2038" s="73"/>
      <c r="Q2038" s="73"/>
      <c r="R2038" s="73"/>
      <c r="S2038" s="73"/>
      <c r="T2038" s="73"/>
      <c r="U2038" s="73"/>
      <c r="V2038" s="73"/>
      <c r="W2038" s="73"/>
      <c r="X2038" s="73"/>
      <c r="Y2038" s="73"/>
      <c r="Z2038" s="73"/>
      <c r="AA2038" s="73"/>
      <c r="AB2038" s="73"/>
      <c r="AC2038" s="73"/>
      <c r="AD2038" s="73"/>
    </row>
    <row r="2040" spans="4:58" x14ac:dyDescent="0.25">
      <c r="D2040" s="285" t="s">
        <v>2874</v>
      </c>
    </row>
    <row r="2101" spans="2:4" x14ac:dyDescent="0.25">
      <c r="B2101" s="50">
        <v>0</v>
      </c>
      <c r="D2101" s="51" t="s">
        <v>2885</v>
      </c>
    </row>
    <row r="2102" spans="2:4" x14ac:dyDescent="0.25">
      <c r="D2102" s="59" t="s">
        <v>303</v>
      </c>
    </row>
    <row r="2104" spans="2:4" x14ac:dyDescent="0.25">
      <c r="D2104" s="285" t="s">
        <v>36</v>
      </c>
    </row>
    <row r="2105" spans="2:4" x14ac:dyDescent="0.25">
      <c r="D2105" s="54" t="s">
        <v>2894</v>
      </c>
    </row>
    <row r="2107" spans="2:4" x14ac:dyDescent="0.25">
      <c r="D2107" s="285" t="s">
        <v>2883</v>
      </c>
    </row>
    <row r="2129" spans="4:96" x14ac:dyDescent="0.25">
      <c r="M2129" s="285" t="s">
        <v>274</v>
      </c>
      <c r="AH2129" s="285" t="s">
        <v>275</v>
      </c>
    </row>
    <row r="2130" spans="4:96" x14ac:dyDescent="0.25">
      <c r="D2130" s="51" t="s">
        <v>309</v>
      </c>
      <c r="M2130" s="51" t="s">
        <v>495</v>
      </c>
      <c r="V2130" s="51" t="s">
        <v>496</v>
      </c>
      <c r="AB2130" s="51" t="s">
        <v>316</v>
      </c>
      <c r="AH2130" s="51" t="s">
        <v>495</v>
      </c>
      <c r="AP2130" s="51" t="s">
        <v>496</v>
      </c>
      <c r="AV2130" s="51" t="s">
        <v>316</v>
      </c>
    </row>
    <row r="2131" spans="4:96" x14ac:dyDescent="0.25">
      <c r="D2131" s="36" t="s">
        <v>2912</v>
      </c>
      <c r="M2131" s="285" t="s">
        <v>2904</v>
      </c>
      <c r="V2131" s="285" t="s">
        <v>2902</v>
      </c>
      <c r="AH2131" s="285" t="s">
        <v>2905</v>
      </c>
      <c r="AP2131" s="285" t="s">
        <v>2903</v>
      </c>
    </row>
    <row r="2133" spans="4:96" x14ac:dyDescent="0.25">
      <c r="D2133" s="56" t="s">
        <v>380</v>
      </c>
      <c r="E2133" s="52"/>
      <c r="F2133" s="52"/>
      <c r="G2133" s="52"/>
      <c r="H2133" s="52"/>
      <c r="I2133" s="52"/>
      <c r="J2133" s="52"/>
      <c r="K2133" s="52"/>
      <c r="L2133" s="52"/>
      <c r="M2133" s="52"/>
      <c r="N2133" s="52"/>
      <c r="O2133" s="52"/>
      <c r="P2133" s="52"/>
      <c r="Q2133" s="52"/>
      <c r="R2133" s="52"/>
      <c r="S2133" s="52"/>
      <c r="T2133" s="52"/>
      <c r="U2133" s="52"/>
      <c r="V2133" s="52"/>
      <c r="W2133" s="52"/>
      <c r="X2133" s="52"/>
      <c r="Y2133" s="52"/>
      <c r="Z2133" s="52"/>
      <c r="AA2133" s="52"/>
      <c r="AB2133" s="52"/>
      <c r="AC2133" s="52"/>
      <c r="AD2133" s="52"/>
      <c r="AE2133" s="52"/>
      <c r="AF2133" s="52"/>
      <c r="AG2133" s="52"/>
      <c r="AH2133" s="52"/>
      <c r="AI2133" s="52"/>
      <c r="AJ2133" s="52"/>
      <c r="AK2133" s="52"/>
      <c r="AL2133" s="52"/>
      <c r="AM2133" s="52"/>
      <c r="AN2133" s="52"/>
      <c r="AO2133" s="52"/>
      <c r="AP2133" s="52"/>
      <c r="AQ2133" s="52"/>
      <c r="AR2133" s="52"/>
      <c r="AS2133" s="52"/>
      <c r="AT2133" s="52"/>
      <c r="AU2133" s="52"/>
      <c r="AV2133" s="52"/>
      <c r="AW2133" s="52"/>
      <c r="AX2133" s="52"/>
      <c r="AY2133" s="52"/>
      <c r="AZ2133" s="52"/>
      <c r="BA2133" s="52"/>
      <c r="BB2133" s="52"/>
      <c r="BC2133" s="52"/>
      <c r="BD2133" s="52"/>
      <c r="BE2133" s="52"/>
      <c r="BF2133" s="52"/>
      <c r="BG2133" s="52"/>
      <c r="BH2133" s="52"/>
      <c r="BI2133" s="52"/>
      <c r="BJ2133" s="52"/>
      <c r="BK2133" s="52"/>
      <c r="BL2133" s="52"/>
      <c r="BM2133" s="52"/>
      <c r="BN2133" s="52"/>
      <c r="BO2133" s="52"/>
      <c r="BP2133" s="52"/>
      <c r="BQ2133" s="52"/>
      <c r="BR2133" s="52"/>
      <c r="BS2133" s="52"/>
      <c r="BT2133" s="52"/>
      <c r="BU2133" s="52"/>
      <c r="BV2133" s="52"/>
      <c r="BW2133" s="52"/>
      <c r="BX2133" s="52"/>
      <c r="BY2133" s="52"/>
      <c r="BZ2133" s="52"/>
      <c r="CA2133" s="52"/>
      <c r="CB2133" s="52"/>
      <c r="CC2133" s="52"/>
      <c r="CD2133" s="52"/>
      <c r="CE2133" s="52"/>
      <c r="CF2133" s="52"/>
      <c r="CG2133" s="52"/>
      <c r="CH2133" s="52"/>
      <c r="CI2133" s="52"/>
      <c r="CJ2133" s="52"/>
      <c r="CK2133" s="52"/>
      <c r="CL2133" s="52"/>
      <c r="CM2133" s="52"/>
      <c r="CN2133" s="52"/>
      <c r="CO2133" s="52"/>
      <c r="CP2133" s="52"/>
      <c r="CQ2133" s="52"/>
      <c r="CR2133" s="52"/>
    </row>
    <row r="2134" spans="4:96" x14ac:dyDescent="0.25">
      <c r="D2134" s="56" t="s">
        <v>350</v>
      </c>
      <c r="E2134" s="52"/>
      <c r="F2134" s="52"/>
      <c r="G2134" s="52"/>
      <c r="H2134" s="52"/>
      <c r="I2134" s="52"/>
      <c r="J2134" s="52"/>
      <c r="K2134" s="52"/>
      <c r="L2134" s="52"/>
      <c r="M2134" s="52"/>
      <c r="N2134" s="52"/>
      <c r="O2134" s="52"/>
      <c r="P2134" s="52"/>
      <c r="Q2134" s="52"/>
      <c r="R2134" s="52"/>
      <c r="S2134" s="52"/>
      <c r="T2134" s="52"/>
      <c r="U2134" s="52"/>
      <c r="V2134" s="52"/>
      <c r="W2134" s="52"/>
      <c r="X2134" s="52"/>
      <c r="Y2134" s="52"/>
      <c r="Z2134" s="52"/>
      <c r="AA2134" s="52"/>
      <c r="AB2134" s="52"/>
      <c r="AC2134" s="52"/>
      <c r="AD2134" s="52"/>
      <c r="AE2134" s="52"/>
      <c r="AF2134" s="52"/>
      <c r="AG2134" s="52"/>
      <c r="AH2134" s="52"/>
      <c r="AI2134" s="52"/>
      <c r="AJ2134" s="52"/>
      <c r="AK2134" s="52"/>
      <c r="AL2134" s="52"/>
      <c r="AM2134" s="52"/>
      <c r="AN2134" s="52"/>
      <c r="AO2134" s="52"/>
      <c r="AP2134" s="52"/>
      <c r="AQ2134" s="52"/>
      <c r="AR2134" s="52"/>
      <c r="AS2134" s="52"/>
      <c r="AT2134" s="52"/>
      <c r="AU2134" s="52"/>
      <c r="AV2134" s="52"/>
      <c r="AW2134" s="52"/>
      <c r="AX2134" s="52"/>
      <c r="AY2134" s="52"/>
      <c r="AZ2134" s="52"/>
      <c r="BA2134" s="52"/>
      <c r="BB2134" s="52"/>
      <c r="BC2134" s="52"/>
      <c r="BD2134" s="52"/>
      <c r="BE2134" s="52"/>
      <c r="BF2134" s="52"/>
      <c r="BG2134" s="52"/>
      <c r="BH2134" s="52"/>
      <c r="BI2134" s="52"/>
      <c r="BJ2134" s="52"/>
      <c r="BK2134" s="52"/>
      <c r="BL2134" s="52"/>
      <c r="BM2134" s="52"/>
      <c r="BN2134" s="52"/>
      <c r="BO2134" s="52"/>
      <c r="BP2134" s="52"/>
      <c r="BQ2134" s="52"/>
      <c r="BR2134" s="52"/>
      <c r="BS2134" s="52"/>
      <c r="BT2134" s="52"/>
      <c r="BU2134" s="52"/>
      <c r="BV2134" s="52"/>
      <c r="BW2134" s="52"/>
      <c r="BX2134" s="52"/>
      <c r="BY2134" s="52"/>
      <c r="BZ2134" s="52"/>
      <c r="CA2134" s="52"/>
      <c r="CB2134" s="52"/>
      <c r="CC2134" s="52"/>
      <c r="CD2134" s="52"/>
      <c r="CE2134" s="52"/>
      <c r="CF2134" s="52"/>
      <c r="CG2134" s="52"/>
      <c r="CH2134" s="52"/>
      <c r="CI2134" s="52"/>
      <c r="CJ2134" s="52"/>
      <c r="CK2134" s="52"/>
      <c r="CL2134" s="52"/>
      <c r="CM2134" s="52"/>
      <c r="CN2134" s="52"/>
      <c r="CO2134" s="52"/>
      <c r="CP2134" s="52"/>
      <c r="CQ2134" s="52"/>
      <c r="CR2134" s="52"/>
    </row>
    <row r="2135" spans="4:96" x14ac:dyDescent="0.25">
      <c r="D2135" s="57" t="str">
        <f>"select '"&amp;TRIM(D2131)&amp;"' AgreementNumber, '"&amp;TRIM(M2131)&amp;"' bChassisNumber, '"&amp;TRIM(V2131)&amp;"' bEngineNumber, '"&amp;TRIM(AH2131)&amp;"' aChassisNumber, '"&amp;TRIM(AP2131)&amp;"' aEngineNumber union all"</f>
        <v>select '0000907/4/08/12/2022' AgreementNumber, 'MHKB3BA1JNK087915' bChassisNumber, 'K3MJ25744' bEngineNumber, 'MHKB3BA1JNK087926' aChassisNumber, 'K3MJ25733' aEngineNumber union all</v>
      </c>
      <c r="E2135" s="53"/>
      <c r="F2135" s="53"/>
      <c r="G2135" s="53"/>
      <c r="H2135" s="53"/>
      <c r="I2135" s="53"/>
      <c r="J2135" s="53"/>
      <c r="K2135" s="53"/>
      <c r="L2135" s="53"/>
      <c r="M2135" s="53"/>
      <c r="N2135" s="53"/>
      <c r="O2135" s="53"/>
      <c r="P2135" s="53"/>
      <c r="Q2135" s="53"/>
      <c r="R2135" s="53"/>
      <c r="S2135" s="53"/>
      <c r="T2135" s="53"/>
      <c r="U2135" s="53"/>
      <c r="V2135" s="53"/>
      <c r="W2135" s="53"/>
      <c r="X2135" s="53"/>
      <c r="Y2135" s="53"/>
      <c r="Z2135" s="53"/>
      <c r="AA2135" s="53"/>
      <c r="AB2135" s="53"/>
      <c r="AC2135" s="53"/>
      <c r="AD2135" s="53"/>
      <c r="AE2135" s="53"/>
      <c r="AF2135" s="53"/>
      <c r="AG2135" s="53"/>
      <c r="AH2135" s="53"/>
      <c r="AI2135" s="53"/>
      <c r="AJ2135" s="53"/>
      <c r="AK2135" s="53"/>
      <c r="AL2135" s="53"/>
      <c r="AM2135" s="53"/>
      <c r="AN2135" s="53"/>
      <c r="AO2135" s="53"/>
      <c r="AP2135" s="53"/>
      <c r="AQ2135" s="53"/>
      <c r="AR2135" s="53"/>
      <c r="AS2135" s="53"/>
      <c r="AT2135" s="53"/>
      <c r="AU2135" s="53"/>
      <c r="AV2135" s="53"/>
      <c r="AW2135" s="53"/>
      <c r="AX2135" s="53"/>
      <c r="AY2135" s="53"/>
      <c r="AZ2135" s="53"/>
      <c r="BA2135" s="53"/>
      <c r="BB2135" s="53"/>
      <c r="BC2135" s="53"/>
      <c r="BD2135" s="53"/>
      <c r="BE2135" s="53"/>
      <c r="BF2135" s="53"/>
      <c r="BG2135" s="53"/>
      <c r="BH2135" s="53"/>
      <c r="BI2135" s="53"/>
      <c r="BJ2135" s="53"/>
      <c r="BK2135" s="53"/>
      <c r="BL2135" s="53"/>
      <c r="BM2135" s="53"/>
      <c r="BN2135" s="53"/>
      <c r="BO2135" s="53"/>
      <c r="BP2135" s="53"/>
      <c r="BQ2135" s="53"/>
      <c r="BR2135" s="53"/>
      <c r="BS2135" s="53"/>
      <c r="BT2135" s="53"/>
      <c r="BU2135" s="53"/>
      <c r="BV2135" s="53"/>
      <c r="BW2135" s="53"/>
      <c r="BX2135" s="53"/>
      <c r="BY2135" s="53"/>
      <c r="BZ2135" s="53"/>
      <c r="CA2135" s="53"/>
      <c r="CB2135" s="53"/>
      <c r="CC2135" s="53"/>
      <c r="CD2135" s="53"/>
      <c r="CE2135" s="53"/>
      <c r="CF2135" s="53"/>
      <c r="CG2135" s="53"/>
      <c r="CH2135" s="53"/>
      <c r="CI2135" s="53"/>
      <c r="CJ2135" s="53"/>
      <c r="CK2135" s="53"/>
      <c r="CL2135" s="53"/>
      <c r="CM2135" s="53"/>
      <c r="CN2135" s="53"/>
      <c r="CO2135" s="53"/>
      <c r="CP2135" s="53"/>
      <c r="CQ2135" s="53"/>
      <c r="CR2135" s="53"/>
    </row>
    <row r="2136" spans="4:96" x14ac:dyDescent="0.25">
      <c r="D2136" s="56" t="s">
        <v>351</v>
      </c>
      <c r="E2136" s="52"/>
      <c r="F2136" s="52"/>
      <c r="G2136" s="52"/>
      <c r="H2136" s="52"/>
      <c r="I2136" s="52"/>
      <c r="J2136" s="52"/>
      <c r="K2136" s="52"/>
      <c r="L2136" s="52"/>
      <c r="M2136" s="52"/>
      <c r="N2136" s="52"/>
      <c r="O2136" s="52"/>
      <c r="P2136" s="52"/>
      <c r="Q2136" s="52"/>
      <c r="R2136" s="52"/>
      <c r="S2136" s="52"/>
      <c r="T2136" s="52"/>
      <c r="U2136" s="52"/>
      <c r="V2136" s="52"/>
      <c r="W2136" s="52"/>
      <c r="X2136" s="52"/>
      <c r="Y2136" s="52"/>
      <c r="Z2136" s="52"/>
      <c r="AA2136" s="52"/>
      <c r="AB2136" s="52"/>
      <c r="AC2136" s="52"/>
      <c r="AD2136" s="52"/>
      <c r="AE2136" s="52"/>
      <c r="AF2136" s="52"/>
      <c r="AG2136" s="52"/>
      <c r="AH2136" s="52"/>
      <c r="AI2136" s="52"/>
      <c r="AJ2136" s="52"/>
      <c r="AK2136" s="52"/>
      <c r="AL2136" s="52"/>
      <c r="AM2136" s="52"/>
      <c r="AN2136" s="52"/>
      <c r="AO2136" s="52"/>
      <c r="AP2136" s="52"/>
      <c r="AQ2136" s="52"/>
      <c r="AR2136" s="52"/>
      <c r="AS2136" s="52"/>
      <c r="AT2136" s="52"/>
      <c r="AU2136" s="52"/>
      <c r="AV2136" s="52"/>
      <c r="AW2136" s="52"/>
      <c r="AX2136" s="52"/>
      <c r="AY2136" s="52"/>
      <c r="AZ2136" s="52"/>
      <c r="BA2136" s="52"/>
      <c r="BB2136" s="52"/>
      <c r="BC2136" s="52"/>
      <c r="BD2136" s="52"/>
      <c r="BE2136" s="52"/>
      <c r="BF2136" s="52"/>
      <c r="BG2136" s="52"/>
      <c r="BH2136" s="52"/>
      <c r="BI2136" s="52"/>
      <c r="BJ2136" s="52"/>
      <c r="BK2136" s="52"/>
      <c r="BL2136" s="52"/>
      <c r="BM2136" s="52"/>
      <c r="BN2136" s="52"/>
      <c r="BO2136" s="52"/>
      <c r="BP2136" s="52"/>
      <c r="BQ2136" s="52"/>
      <c r="BR2136" s="52"/>
      <c r="BS2136" s="52"/>
      <c r="BT2136" s="52"/>
      <c r="BU2136" s="52"/>
      <c r="BV2136" s="52"/>
      <c r="BW2136" s="52"/>
      <c r="BX2136" s="52"/>
      <c r="BY2136" s="52"/>
      <c r="BZ2136" s="52"/>
      <c r="CA2136" s="52"/>
      <c r="CB2136" s="52"/>
      <c r="CC2136" s="52"/>
      <c r="CD2136" s="52"/>
      <c r="CE2136" s="52"/>
      <c r="CF2136" s="52"/>
      <c r="CG2136" s="52"/>
      <c r="CH2136" s="52"/>
      <c r="CI2136" s="52"/>
      <c r="CJ2136" s="52"/>
      <c r="CK2136" s="52"/>
      <c r="CL2136" s="52"/>
      <c r="CM2136" s="52"/>
      <c r="CN2136" s="52"/>
      <c r="CO2136" s="52"/>
      <c r="CP2136" s="52"/>
      <c r="CQ2136" s="52"/>
      <c r="CR2136" s="52"/>
    </row>
    <row r="2137" spans="4:96" x14ac:dyDescent="0.25">
      <c r="D2137" s="56" t="s">
        <v>367</v>
      </c>
      <c r="E2137" s="52"/>
      <c r="F2137" s="52"/>
      <c r="G2137" s="52"/>
      <c r="H2137" s="52"/>
      <c r="I2137" s="52"/>
      <c r="J2137" s="52"/>
      <c r="K2137" s="52"/>
      <c r="L2137" s="52"/>
      <c r="M2137" s="52"/>
      <c r="N2137" s="52"/>
      <c r="O2137" s="52"/>
      <c r="P2137" s="52"/>
      <c r="Q2137" s="52"/>
      <c r="R2137" s="52"/>
      <c r="S2137" s="52"/>
      <c r="T2137" s="52"/>
      <c r="U2137" s="52"/>
      <c r="V2137" s="52"/>
      <c r="W2137" s="52"/>
      <c r="X2137" s="52"/>
      <c r="Y2137" s="52"/>
      <c r="Z2137" s="52"/>
      <c r="AA2137" s="52"/>
      <c r="AB2137" s="52"/>
      <c r="AC2137" s="52"/>
      <c r="AD2137" s="52"/>
      <c r="AE2137" s="52"/>
      <c r="AF2137" s="52"/>
      <c r="AG2137" s="52"/>
      <c r="AH2137" s="52"/>
      <c r="AI2137" s="52"/>
      <c r="AJ2137" s="52"/>
      <c r="AK2137" s="52"/>
      <c r="AL2137" s="52"/>
      <c r="AM2137" s="52"/>
      <c r="AN2137" s="52"/>
      <c r="AO2137" s="52"/>
      <c r="AP2137" s="52"/>
      <c r="AQ2137" s="52"/>
      <c r="AR2137" s="52"/>
      <c r="AS2137" s="52"/>
      <c r="AT2137" s="52"/>
      <c r="AU2137" s="52"/>
      <c r="AV2137" s="52"/>
      <c r="AW2137" s="52"/>
      <c r="AX2137" s="52"/>
      <c r="AY2137" s="52"/>
      <c r="AZ2137" s="52"/>
      <c r="BA2137" s="52"/>
      <c r="BB2137" s="52"/>
      <c r="BC2137" s="52"/>
      <c r="BD2137" s="52"/>
      <c r="BE2137" s="52"/>
      <c r="BF2137" s="52"/>
      <c r="BG2137" s="52"/>
      <c r="BH2137" s="52"/>
      <c r="BI2137" s="52"/>
      <c r="BJ2137" s="52"/>
      <c r="BK2137" s="52"/>
      <c r="BL2137" s="52"/>
      <c r="BM2137" s="52"/>
      <c r="BN2137" s="52"/>
      <c r="BO2137" s="52"/>
      <c r="BP2137" s="52"/>
      <c r="BQ2137" s="52"/>
      <c r="BR2137" s="52"/>
      <c r="BS2137" s="52"/>
      <c r="BT2137" s="52"/>
      <c r="BU2137" s="52"/>
      <c r="BV2137" s="52"/>
      <c r="BW2137" s="52"/>
      <c r="BX2137" s="52"/>
      <c r="BY2137" s="52"/>
      <c r="BZ2137" s="52"/>
      <c r="CA2137" s="52"/>
      <c r="CB2137" s="52"/>
      <c r="CC2137" s="52"/>
      <c r="CD2137" s="52"/>
      <c r="CE2137" s="52"/>
      <c r="CF2137" s="52"/>
      <c r="CG2137" s="52"/>
      <c r="CH2137" s="52"/>
      <c r="CI2137" s="52"/>
      <c r="CJ2137" s="52"/>
      <c r="CK2137" s="52"/>
      <c r="CL2137" s="52"/>
      <c r="CM2137" s="52"/>
      <c r="CN2137" s="52"/>
      <c r="CO2137" s="52"/>
      <c r="CP2137" s="52"/>
      <c r="CQ2137" s="52"/>
      <c r="CR2137" s="52"/>
    </row>
    <row r="2138" spans="4:96" x14ac:dyDescent="0.25">
      <c r="D2138" s="57" t="s">
        <v>354</v>
      </c>
      <c r="E2138" s="53"/>
      <c r="F2138" s="53"/>
      <c r="G2138" s="53"/>
      <c r="H2138" s="53"/>
      <c r="I2138" s="53"/>
      <c r="J2138" s="53"/>
      <c r="K2138" s="53"/>
      <c r="L2138" s="53"/>
      <c r="M2138" s="53"/>
      <c r="N2138" s="53"/>
      <c r="O2138" s="53"/>
      <c r="P2138" s="53"/>
      <c r="Q2138" s="53"/>
      <c r="R2138" s="53"/>
      <c r="S2138" s="53"/>
      <c r="T2138" s="53"/>
      <c r="U2138" s="53"/>
      <c r="V2138" s="53"/>
      <c r="W2138" s="53"/>
      <c r="X2138" s="53"/>
      <c r="Y2138" s="53"/>
      <c r="Z2138" s="53"/>
      <c r="AA2138" s="53"/>
      <c r="AB2138" s="53"/>
      <c r="AC2138" s="53"/>
      <c r="AD2138" s="53"/>
      <c r="AE2138" s="53"/>
      <c r="AF2138" s="53"/>
      <c r="AG2138" s="53"/>
      <c r="AH2138" s="53"/>
      <c r="AI2138" s="53"/>
      <c r="AJ2138" s="53"/>
      <c r="AK2138" s="53"/>
      <c r="AL2138" s="53"/>
      <c r="AM2138" s="53"/>
      <c r="AN2138" s="53"/>
      <c r="AO2138" s="53"/>
      <c r="AP2138" s="53"/>
      <c r="AQ2138" s="53"/>
      <c r="AR2138" s="53"/>
      <c r="AS2138" s="53"/>
      <c r="AT2138" s="53"/>
      <c r="AU2138" s="53"/>
      <c r="AV2138" s="53"/>
      <c r="AW2138" s="53"/>
      <c r="AX2138" s="53"/>
      <c r="AY2138" s="53"/>
      <c r="AZ2138" s="53"/>
      <c r="BA2138" s="53"/>
      <c r="BB2138" s="53"/>
      <c r="BC2138" s="53"/>
      <c r="BD2138" s="53"/>
      <c r="BE2138" s="53"/>
      <c r="BF2138" s="53"/>
      <c r="BG2138" s="53"/>
      <c r="BH2138" s="53"/>
      <c r="BI2138" s="53"/>
      <c r="BJ2138" s="53"/>
      <c r="BK2138" s="53"/>
      <c r="BL2138" s="53"/>
      <c r="BM2138" s="53"/>
      <c r="BN2138" s="53"/>
      <c r="BO2138" s="53"/>
      <c r="BP2138" s="53"/>
      <c r="BQ2138" s="53"/>
      <c r="BR2138" s="53"/>
      <c r="BS2138" s="53"/>
      <c r="BT2138" s="53"/>
      <c r="BU2138" s="53"/>
      <c r="BV2138" s="53"/>
      <c r="BW2138" s="53"/>
      <c r="BX2138" s="53"/>
      <c r="BY2138" s="53"/>
      <c r="BZ2138" s="53"/>
      <c r="CA2138" s="53"/>
      <c r="CB2138" s="53"/>
      <c r="CC2138" s="53"/>
      <c r="CD2138" s="53"/>
      <c r="CE2138" s="53"/>
      <c r="CF2138" s="53"/>
      <c r="CG2138" s="53"/>
      <c r="CH2138" s="53"/>
      <c r="CI2138" s="53"/>
      <c r="CJ2138" s="53"/>
      <c r="CK2138" s="53"/>
      <c r="CL2138" s="53"/>
      <c r="CM2138" s="53"/>
      <c r="CN2138" s="53"/>
      <c r="CO2138" s="53"/>
      <c r="CP2138" s="53"/>
      <c r="CQ2138" s="53"/>
      <c r="CR2138" s="53"/>
    </row>
    <row r="2139" spans="4:96" x14ac:dyDescent="0.25">
      <c r="D2139" s="57" t="s">
        <v>445</v>
      </c>
      <c r="E2139" s="53"/>
      <c r="F2139" s="53"/>
      <c r="G2139" s="53"/>
      <c r="H2139" s="53"/>
      <c r="I2139" s="53"/>
      <c r="J2139" s="53"/>
      <c r="K2139" s="53"/>
      <c r="L2139" s="53"/>
      <c r="M2139" s="53"/>
      <c r="N2139" s="53"/>
      <c r="O2139" s="53"/>
      <c r="P2139" s="53"/>
      <c r="Q2139" s="53"/>
      <c r="R2139" s="53"/>
      <c r="S2139" s="53"/>
      <c r="T2139" s="53"/>
      <c r="U2139" s="53"/>
      <c r="V2139" s="53"/>
      <c r="W2139" s="53"/>
      <c r="X2139" s="53"/>
      <c r="Y2139" s="53"/>
      <c r="Z2139" s="53"/>
      <c r="AA2139" s="53"/>
      <c r="AB2139" s="53"/>
      <c r="AC2139" s="53"/>
      <c r="AD2139" s="53"/>
      <c r="AE2139" s="53"/>
      <c r="AF2139" s="53"/>
      <c r="AG2139" s="53"/>
      <c r="AH2139" s="53"/>
      <c r="AI2139" s="53"/>
      <c r="AJ2139" s="53"/>
      <c r="AK2139" s="53"/>
      <c r="AL2139" s="53"/>
      <c r="AM2139" s="53"/>
      <c r="AN2139" s="53"/>
      <c r="AO2139" s="53"/>
      <c r="AP2139" s="53"/>
      <c r="AQ2139" s="53"/>
      <c r="AR2139" s="53"/>
      <c r="AS2139" s="53"/>
      <c r="AT2139" s="53"/>
      <c r="AU2139" s="53"/>
      <c r="AV2139" s="53"/>
      <c r="AW2139" s="53"/>
      <c r="AX2139" s="53"/>
      <c r="AY2139" s="53"/>
      <c r="AZ2139" s="53"/>
      <c r="BA2139" s="53"/>
      <c r="BB2139" s="53"/>
      <c r="BC2139" s="53"/>
      <c r="BD2139" s="53"/>
      <c r="BE2139" s="53"/>
      <c r="BF2139" s="53"/>
      <c r="BG2139" s="53"/>
      <c r="BH2139" s="53"/>
      <c r="BI2139" s="53"/>
      <c r="BJ2139" s="53"/>
      <c r="BK2139" s="53"/>
      <c r="BL2139" s="53"/>
      <c r="BM2139" s="53"/>
      <c r="BN2139" s="53"/>
      <c r="BO2139" s="53"/>
      <c r="BP2139" s="53"/>
      <c r="BQ2139" s="53"/>
      <c r="BR2139" s="53"/>
      <c r="BS2139" s="53"/>
      <c r="BT2139" s="53"/>
      <c r="BU2139" s="53"/>
      <c r="BV2139" s="53"/>
      <c r="BW2139" s="53"/>
      <c r="BX2139" s="53"/>
      <c r="BY2139" s="53"/>
      <c r="BZ2139" s="53"/>
      <c r="CA2139" s="53"/>
      <c r="CB2139" s="53"/>
      <c r="CC2139" s="53"/>
      <c r="CD2139" s="53"/>
      <c r="CE2139" s="53"/>
      <c r="CF2139" s="53"/>
      <c r="CG2139" s="53"/>
      <c r="CH2139" s="53"/>
      <c r="CI2139" s="53"/>
      <c r="CJ2139" s="53"/>
      <c r="CK2139" s="53"/>
      <c r="CL2139" s="53"/>
      <c r="CM2139" s="53"/>
      <c r="CN2139" s="53"/>
      <c r="CO2139" s="53"/>
      <c r="CP2139" s="53"/>
      <c r="CQ2139" s="53"/>
      <c r="CR2139" s="53"/>
    </row>
    <row r="2140" spans="4:96" x14ac:dyDescent="0.25">
      <c r="D2140" s="57" t="s">
        <v>461</v>
      </c>
      <c r="E2140" s="53"/>
      <c r="F2140" s="53"/>
      <c r="G2140" s="53"/>
      <c r="H2140" s="53"/>
      <c r="I2140" s="53"/>
      <c r="J2140" s="53"/>
      <c r="K2140" s="53"/>
      <c r="L2140" s="53"/>
      <c r="M2140" s="53"/>
      <c r="N2140" s="53"/>
      <c r="O2140" s="53"/>
      <c r="P2140" s="53"/>
      <c r="Q2140" s="53"/>
      <c r="R2140" s="53"/>
      <c r="S2140" s="53"/>
      <c r="T2140" s="53"/>
      <c r="U2140" s="53"/>
      <c r="V2140" s="53"/>
      <c r="W2140" s="53"/>
      <c r="X2140" s="53"/>
      <c r="Y2140" s="53"/>
      <c r="Z2140" s="53"/>
      <c r="AA2140" s="53"/>
      <c r="AB2140" s="53"/>
      <c r="AC2140" s="53"/>
      <c r="AD2140" s="53"/>
      <c r="AE2140" s="53"/>
      <c r="AF2140" s="53"/>
      <c r="AG2140" s="53"/>
      <c r="AH2140" s="53"/>
      <c r="AI2140" s="53"/>
      <c r="AJ2140" s="53"/>
      <c r="AK2140" s="53"/>
      <c r="AL2140" s="53"/>
      <c r="AM2140" s="53"/>
      <c r="AN2140" s="53"/>
      <c r="AO2140" s="53"/>
      <c r="AP2140" s="53"/>
      <c r="AQ2140" s="53"/>
      <c r="AR2140" s="53"/>
      <c r="AS2140" s="53"/>
      <c r="AT2140" s="53"/>
      <c r="AU2140" s="53"/>
      <c r="AV2140" s="53"/>
      <c r="AW2140" s="53"/>
      <c r="AX2140" s="53"/>
      <c r="AY2140" s="53"/>
      <c r="AZ2140" s="53"/>
      <c r="BA2140" s="53"/>
      <c r="BB2140" s="53"/>
      <c r="BC2140" s="53"/>
      <c r="BD2140" s="53"/>
      <c r="BE2140" s="53"/>
      <c r="BF2140" s="53"/>
      <c r="BG2140" s="53"/>
      <c r="BH2140" s="53"/>
      <c r="BI2140" s="53"/>
      <c r="BJ2140" s="53"/>
      <c r="BK2140" s="53"/>
      <c r="BL2140" s="53"/>
      <c r="BM2140" s="53"/>
      <c r="BN2140" s="53"/>
      <c r="BO2140" s="53"/>
      <c r="BP2140" s="53"/>
      <c r="BQ2140" s="53"/>
      <c r="BR2140" s="53"/>
      <c r="BS2140" s="53"/>
      <c r="BT2140" s="53"/>
      <c r="BU2140" s="53"/>
      <c r="BV2140" s="53"/>
      <c r="BW2140" s="53"/>
      <c r="BX2140" s="53"/>
      <c r="BY2140" s="53"/>
      <c r="BZ2140" s="53"/>
      <c r="CA2140" s="53"/>
      <c r="CB2140" s="53"/>
      <c r="CC2140" s="53"/>
      <c r="CD2140" s="53"/>
      <c r="CE2140" s="53"/>
      <c r="CF2140" s="53"/>
      <c r="CG2140" s="53"/>
      <c r="CH2140" s="53"/>
      <c r="CI2140" s="53"/>
      <c r="CJ2140" s="53"/>
      <c r="CK2140" s="53"/>
      <c r="CL2140" s="53"/>
      <c r="CM2140" s="53"/>
      <c r="CN2140" s="53"/>
      <c r="CO2140" s="53"/>
      <c r="CP2140" s="53"/>
      <c r="CQ2140" s="53"/>
      <c r="CR2140" s="53"/>
    </row>
    <row r="2141" spans="4:96" x14ac:dyDescent="0.25">
      <c r="D2141" s="57" t="s">
        <v>628</v>
      </c>
      <c r="E2141" s="53"/>
      <c r="F2141" s="53"/>
      <c r="G2141" s="53"/>
      <c r="H2141" s="53"/>
      <c r="I2141" s="53"/>
      <c r="J2141" s="53"/>
      <c r="K2141" s="53"/>
      <c r="L2141" s="53"/>
      <c r="M2141" s="53"/>
      <c r="N2141" s="53"/>
      <c r="O2141" s="53"/>
      <c r="P2141" s="53"/>
      <c r="Q2141" s="53"/>
      <c r="R2141" s="53"/>
      <c r="S2141" s="53"/>
      <c r="T2141" s="53"/>
      <c r="U2141" s="53"/>
      <c r="V2141" s="53"/>
      <c r="W2141" s="53"/>
      <c r="X2141" s="53"/>
      <c r="Y2141" s="53"/>
      <c r="Z2141" s="53"/>
      <c r="AA2141" s="53"/>
      <c r="AB2141" s="53"/>
      <c r="AC2141" s="53"/>
      <c r="AD2141" s="53"/>
      <c r="AE2141" s="53"/>
      <c r="AF2141" s="53"/>
      <c r="AG2141" s="53"/>
      <c r="AH2141" s="53"/>
      <c r="AI2141" s="53"/>
      <c r="AJ2141" s="53"/>
      <c r="AK2141" s="53"/>
      <c r="AL2141" s="53"/>
      <c r="AM2141" s="53"/>
      <c r="AN2141" s="53"/>
      <c r="AO2141" s="53"/>
      <c r="AP2141" s="53"/>
      <c r="AQ2141" s="53"/>
      <c r="AR2141" s="53"/>
      <c r="AS2141" s="53"/>
      <c r="AT2141" s="53"/>
      <c r="AU2141" s="53"/>
      <c r="AV2141" s="53"/>
      <c r="AW2141" s="53"/>
      <c r="AX2141" s="53"/>
      <c r="AY2141" s="53"/>
      <c r="AZ2141" s="53"/>
      <c r="BA2141" s="53"/>
      <c r="BB2141" s="53"/>
      <c r="BC2141" s="53"/>
      <c r="BD2141" s="53"/>
      <c r="BE2141" s="53"/>
      <c r="BF2141" s="53"/>
      <c r="BG2141" s="53"/>
      <c r="BH2141" s="53"/>
      <c r="BI2141" s="53"/>
      <c r="BJ2141" s="53"/>
      <c r="BK2141" s="53"/>
      <c r="BL2141" s="53"/>
      <c r="BM2141" s="53"/>
      <c r="BN2141" s="53"/>
      <c r="BO2141" s="53"/>
      <c r="BP2141" s="53"/>
      <c r="BQ2141" s="53"/>
      <c r="BR2141" s="53"/>
      <c r="BS2141" s="53"/>
      <c r="BT2141" s="53"/>
      <c r="BU2141" s="53"/>
      <c r="BV2141" s="53"/>
      <c r="BW2141" s="53"/>
      <c r="BX2141" s="53"/>
      <c r="BY2141" s="53"/>
      <c r="BZ2141" s="53"/>
      <c r="CA2141" s="53"/>
      <c r="CB2141" s="53"/>
      <c r="CC2141" s="53"/>
      <c r="CD2141" s="53"/>
      <c r="CE2141" s="53"/>
      <c r="CF2141" s="53"/>
      <c r="CG2141" s="53"/>
      <c r="CH2141" s="53"/>
      <c r="CI2141" s="53"/>
      <c r="CJ2141" s="53"/>
      <c r="CK2141" s="53"/>
      <c r="CL2141" s="53"/>
      <c r="CM2141" s="53"/>
      <c r="CN2141" s="53"/>
      <c r="CO2141" s="53"/>
      <c r="CP2141" s="53"/>
      <c r="CQ2141" s="53"/>
      <c r="CR2141" s="53"/>
    </row>
    <row r="2142" spans="4:96" x14ac:dyDescent="0.25">
      <c r="D2142" s="37" t="s">
        <v>455</v>
      </c>
      <c r="E2142" s="53"/>
      <c r="F2142" s="53"/>
      <c r="G2142" s="53"/>
      <c r="H2142" s="53"/>
      <c r="I2142" s="53"/>
      <c r="J2142" s="53"/>
      <c r="K2142" s="53"/>
      <c r="L2142" s="53"/>
      <c r="M2142" s="53"/>
      <c r="N2142" s="53"/>
      <c r="O2142" s="53"/>
      <c r="P2142" s="53"/>
      <c r="Q2142" s="53"/>
      <c r="R2142" s="53"/>
      <c r="S2142" s="53"/>
      <c r="T2142" s="53"/>
      <c r="U2142" s="53"/>
      <c r="V2142" s="53"/>
      <c r="W2142" s="53"/>
      <c r="X2142" s="53"/>
      <c r="Y2142" s="53"/>
      <c r="Z2142" s="53"/>
      <c r="AA2142" s="53"/>
      <c r="AB2142" s="53"/>
      <c r="AC2142" s="53"/>
      <c r="AD2142" s="53"/>
      <c r="AE2142" s="53"/>
      <c r="AF2142" s="53"/>
      <c r="AG2142" s="53"/>
      <c r="AH2142" s="53"/>
      <c r="AI2142" s="53"/>
      <c r="AJ2142" s="53"/>
      <c r="AK2142" s="53"/>
      <c r="AL2142" s="53"/>
      <c r="AM2142" s="53"/>
      <c r="AN2142" s="53"/>
      <c r="AO2142" s="53"/>
      <c r="AP2142" s="53"/>
      <c r="AQ2142" s="53"/>
      <c r="AR2142" s="53"/>
      <c r="AS2142" s="53"/>
      <c r="AT2142" s="53"/>
      <c r="AU2142" s="53"/>
      <c r="AV2142" s="53"/>
      <c r="AW2142" s="53"/>
      <c r="AX2142" s="53"/>
      <c r="AY2142" s="53"/>
      <c r="AZ2142" s="53"/>
      <c r="BA2142" s="53"/>
      <c r="BB2142" s="53"/>
      <c r="BC2142" s="53"/>
      <c r="BD2142" s="53"/>
      <c r="BE2142" s="53"/>
      <c r="BF2142" s="53"/>
      <c r="BG2142" s="53"/>
      <c r="BH2142" s="53"/>
      <c r="BI2142" s="53"/>
      <c r="BJ2142" s="53"/>
      <c r="BK2142" s="53"/>
      <c r="BL2142" s="53"/>
      <c r="BM2142" s="53"/>
      <c r="BN2142" s="53"/>
      <c r="BO2142" s="53"/>
      <c r="BP2142" s="53"/>
      <c r="BQ2142" s="53"/>
      <c r="BR2142" s="53"/>
      <c r="BS2142" s="53"/>
      <c r="BT2142" s="53"/>
      <c r="BU2142" s="53"/>
      <c r="BV2142" s="53"/>
      <c r="BW2142" s="53"/>
      <c r="BX2142" s="53"/>
      <c r="BY2142" s="53"/>
      <c r="BZ2142" s="53"/>
      <c r="CA2142" s="53"/>
      <c r="CB2142" s="53"/>
      <c r="CC2142" s="53"/>
      <c r="CD2142" s="53"/>
      <c r="CE2142" s="53"/>
      <c r="CF2142" s="53"/>
      <c r="CG2142" s="53"/>
      <c r="CH2142" s="53"/>
      <c r="CI2142" s="53"/>
      <c r="CJ2142" s="53"/>
      <c r="CK2142" s="53"/>
      <c r="CL2142" s="53"/>
      <c r="CM2142" s="53"/>
      <c r="CN2142" s="53"/>
      <c r="CO2142" s="53"/>
      <c r="CP2142" s="53"/>
      <c r="CQ2142" s="53"/>
      <c r="CR2142" s="53"/>
    </row>
    <row r="2143" spans="4:96" x14ac:dyDescent="0.25">
      <c r="D2143" s="37" t="s">
        <v>456</v>
      </c>
      <c r="E2143" s="53"/>
      <c r="F2143" s="53"/>
      <c r="G2143" s="53"/>
      <c r="H2143" s="53"/>
      <c r="I2143" s="53"/>
      <c r="J2143" s="53"/>
      <c r="K2143" s="53"/>
      <c r="L2143" s="53"/>
      <c r="M2143" s="53"/>
      <c r="N2143" s="53"/>
      <c r="O2143" s="53"/>
      <c r="P2143" s="53"/>
      <c r="Q2143" s="53"/>
      <c r="R2143" s="53"/>
      <c r="S2143" s="53"/>
      <c r="T2143" s="53"/>
      <c r="U2143" s="53"/>
      <c r="V2143" s="53"/>
      <c r="W2143" s="53"/>
      <c r="X2143" s="53"/>
      <c r="Y2143" s="53"/>
      <c r="Z2143" s="53"/>
      <c r="AA2143" s="53"/>
      <c r="AB2143" s="53"/>
      <c r="AC2143" s="53"/>
      <c r="AD2143" s="53"/>
      <c r="AE2143" s="53"/>
      <c r="AF2143" s="53"/>
      <c r="AG2143" s="53"/>
      <c r="AH2143" s="53"/>
      <c r="AI2143" s="53"/>
      <c r="AJ2143" s="53"/>
      <c r="AK2143" s="53"/>
      <c r="AL2143" s="53"/>
      <c r="AM2143" s="53"/>
      <c r="AN2143" s="53"/>
      <c r="AO2143" s="53"/>
      <c r="AP2143" s="53"/>
      <c r="AQ2143" s="53"/>
      <c r="AR2143" s="53"/>
      <c r="AS2143" s="53"/>
      <c r="AT2143" s="53"/>
      <c r="AU2143" s="53"/>
      <c r="AV2143" s="53"/>
      <c r="AW2143" s="53"/>
      <c r="AX2143" s="53"/>
      <c r="AY2143" s="53"/>
      <c r="AZ2143" s="53"/>
      <c r="BA2143" s="53"/>
      <c r="BB2143" s="53"/>
      <c r="BC2143" s="53"/>
      <c r="BD2143" s="53"/>
      <c r="BE2143" s="53"/>
      <c r="BF2143" s="53"/>
      <c r="BG2143" s="53"/>
      <c r="BH2143" s="53"/>
      <c r="BI2143" s="53"/>
      <c r="BJ2143" s="53"/>
      <c r="BK2143" s="53"/>
      <c r="BL2143" s="53"/>
      <c r="BM2143" s="53"/>
      <c r="BN2143" s="53"/>
      <c r="BO2143" s="53"/>
      <c r="BP2143" s="53"/>
      <c r="BQ2143" s="53"/>
      <c r="BR2143" s="53"/>
      <c r="BS2143" s="53"/>
      <c r="BT2143" s="53"/>
      <c r="BU2143" s="53"/>
      <c r="BV2143" s="53"/>
      <c r="BW2143" s="53"/>
      <c r="BX2143" s="53"/>
      <c r="BY2143" s="53"/>
      <c r="BZ2143" s="53"/>
      <c r="CA2143" s="53"/>
      <c r="CB2143" s="53"/>
      <c r="CC2143" s="53"/>
      <c r="CD2143" s="53"/>
      <c r="CE2143" s="53"/>
      <c r="CF2143" s="53"/>
      <c r="CG2143" s="53"/>
      <c r="CH2143" s="53"/>
      <c r="CI2143" s="53"/>
      <c r="CJ2143" s="53"/>
      <c r="CK2143" s="53"/>
      <c r="CL2143" s="53"/>
      <c r="CM2143" s="53"/>
      <c r="CN2143" s="53"/>
      <c r="CO2143" s="53"/>
      <c r="CP2143" s="53"/>
      <c r="CQ2143" s="53"/>
      <c r="CR2143" s="53"/>
    </row>
    <row r="2144" spans="4:96" x14ac:dyDescent="0.25">
      <c r="D2144" s="57" t="s">
        <v>353</v>
      </c>
      <c r="E2144" s="53"/>
      <c r="F2144" s="53"/>
      <c r="G2144" s="53"/>
      <c r="H2144" s="53"/>
      <c r="I2144" s="53"/>
      <c r="J2144" s="53"/>
      <c r="K2144" s="53"/>
      <c r="L2144" s="53"/>
      <c r="M2144" s="53"/>
      <c r="N2144" s="53"/>
      <c r="O2144" s="53"/>
      <c r="P2144" s="53"/>
      <c r="Q2144" s="53"/>
      <c r="R2144" s="53"/>
      <c r="S2144" s="53"/>
      <c r="T2144" s="53"/>
      <c r="U2144" s="53"/>
      <c r="V2144" s="53"/>
      <c r="W2144" s="53"/>
      <c r="X2144" s="53"/>
      <c r="Y2144" s="53"/>
      <c r="Z2144" s="53"/>
      <c r="AA2144" s="53"/>
      <c r="AB2144" s="53"/>
      <c r="AC2144" s="53"/>
      <c r="AD2144" s="53"/>
      <c r="AE2144" s="53"/>
      <c r="AF2144" s="53"/>
      <c r="AG2144" s="53"/>
      <c r="AH2144" s="53"/>
      <c r="AI2144" s="53"/>
      <c r="AJ2144" s="53"/>
      <c r="AK2144" s="53"/>
      <c r="AL2144" s="53"/>
      <c r="AM2144" s="53"/>
      <c r="AN2144" s="53"/>
      <c r="AO2144" s="53"/>
      <c r="AP2144" s="53"/>
      <c r="AQ2144" s="53"/>
      <c r="AR2144" s="53"/>
      <c r="AS2144" s="53"/>
      <c r="AT2144" s="53"/>
      <c r="AU2144" s="53"/>
      <c r="AV2144" s="53"/>
      <c r="AW2144" s="53"/>
      <c r="AX2144" s="53"/>
      <c r="AY2144" s="53"/>
      <c r="AZ2144" s="53"/>
      <c r="BA2144" s="53"/>
      <c r="BB2144" s="53"/>
      <c r="BC2144" s="53"/>
      <c r="BD2144" s="53"/>
      <c r="BE2144" s="53"/>
      <c r="BF2144" s="53"/>
      <c r="BG2144" s="53"/>
      <c r="BH2144" s="53"/>
      <c r="BI2144" s="53"/>
      <c r="BJ2144" s="53"/>
      <c r="BK2144" s="53"/>
      <c r="BL2144" s="53"/>
      <c r="BM2144" s="53"/>
      <c r="BN2144" s="53"/>
      <c r="BO2144" s="53"/>
      <c r="BP2144" s="53"/>
      <c r="BQ2144" s="53"/>
      <c r="BR2144" s="53"/>
      <c r="BS2144" s="53"/>
      <c r="BT2144" s="53"/>
      <c r="BU2144" s="53"/>
      <c r="BV2144" s="53"/>
      <c r="BW2144" s="53"/>
      <c r="BX2144" s="53"/>
      <c r="BY2144" s="53"/>
      <c r="BZ2144" s="53"/>
      <c r="CA2144" s="53"/>
      <c r="CB2144" s="53"/>
      <c r="CC2144" s="53"/>
      <c r="CD2144" s="53"/>
      <c r="CE2144" s="53"/>
      <c r="CF2144" s="53"/>
      <c r="CG2144" s="53"/>
      <c r="CH2144" s="53"/>
      <c r="CI2144" s="53"/>
      <c r="CJ2144" s="53"/>
      <c r="CK2144" s="53"/>
      <c r="CL2144" s="53"/>
      <c r="CM2144" s="53"/>
      <c r="CN2144" s="53"/>
      <c r="CO2144" s="53"/>
      <c r="CP2144" s="53"/>
      <c r="CQ2144" s="53"/>
      <c r="CR2144" s="53"/>
    </row>
    <row r="2145" spans="4:96" x14ac:dyDescent="0.25">
      <c r="D2145" s="57" t="s">
        <v>452</v>
      </c>
      <c r="E2145" s="53"/>
      <c r="F2145" s="53"/>
      <c r="G2145" s="53"/>
      <c r="H2145" s="53"/>
      <c r="I2145" s="53"/>
      <c r="J2145" s="53"/>
      <c r="K2145" s="53"/>
      <c r="L2145" s="53"/>
      <c r="M2145" s="53"/>
      <c r="N2145" s="53"/>
      <c r="O2145" s="53"/>
      <c r="P2145" s="53"/>
      <c r="Q2145" s="53"/>
      <c r="R2145" s="53"/>
      <c r="S2145" s="53"/>
      <c r="T2145" s="53"/>
      <c r="U2145" s="53"/>
      <c r="V2145" s="53"/>
      <c r="W2145" s="53"/>
      <c r="X2145" s="53"/>
      <c r="Y2145" s="53"/>
      <c r="Z2145" s="53"/>
      <c r="AA2145" s="53"/>
      <c r="AB2145" s="53"/>
      <c r="AC2145" s="53"/>
      <c r="AD2145" s="53"/>
      <c r="AE2145" s="53"/>
      <c r="AF2145" s="53"/>
      <c r="AG2145" s="53"/>
      <c r="AH2145" s="53"/>
      <c r="AI2145" s="53"/>
      <c r="AJ2145" s="53"/>
      <c r="AK2145" s="53"/>
      <c r="AL2145" s="53"/>
      <c r="AM2145" s="53"/>
      <c r="AN2145" s="53"/>
      <c r="AO2145" s="53"/>
      <c r="AP2145" s="53"/>
      <c r="AQ2145" s="53"/>
      <c r="AR2145" s="53"/>
      <c r="AS2145" s="53"/>
      <c r="AT2145" s="53"/>
      <c r="AU2145" s="53"/>
      <c r="AV2145" s="53"/>
      <c r="AW2145" s="53"/>
      <c r="AX2145" s="53"/>
      <c r="AY2145" s="53"/>
      <c r="AZ2145" s="53"/>
      <c r="BA2145" s="53"/>
      <c r="BB2145" s="53"/>
      <c r="BC2145" s="53"/>
      <c r="BD2145" s="53"/>
      <c r="BE2145" s="53"/>
      <c r="BF2145" s="53"/>
      <c r="BG2145" s="53"/>
      <c r="BH2145" s="53"/>
      <c r="BI2145" s="53"/>
      <c r="BJ2145" s="53"/>
      <c r="BK2145" s="53"/>
      <c r="BL2145" s="53"/>
      <c r="BM2145" s="53"/>
      <c r="BN2145" s="53"/>
      <c r="BO2145" s="53"/>
      <c r="BP2145" s="53"/>
      <c r="BQ2145" s="53"/>
      <c r="BR2145" s="53"/>
      <c r="BS2145" s="53"/>
      <c r="BT2145" s="53"/>
      <c r="BU2145" s="53"/>
      <c r="BV2145" s="53"/>
      <c r="BW2145" s="53"/>
      <c r="BX2145" s="53"/>
      <c r="BY2145" s="53"/>
      <c r="BZ2145" s="53"/>
      <c r="CA2145" s="53"/>
      <c r="CB2145" s="53"/>
      <c r="CC2145" s="53"/>
      <c r="CD2145" s="53"/>
      <c r="CE2145" s="53"/>
      <c r="CF2145" s="53"/>
      <c r="CG2145" s="53"/>
      <c r="CH2145" s="53"/>
      <c r="CI2145" s="53"/>
      <c r="CJ2145" s="53"/>
      <c r="CK2145" s="53"/>
      <c r="CL2145" s="53"/>
      <c r="CM2145" s="53"/>
      <c r="CN2145" s="53"/>
      <c r="CO2145" s="53"/>
      <c r="CP2145" s="53"/>
      <c r="CQ2145" s="53"/>
      <c r="CR2145" s="53"/>
    </row>
    <row r="2146" spans="4:96" x14ac:dyDescent="0.25">
      <c r="D2146" s="57" t="s">
        <v>334</v>
      </c>
      <c r="E2146" s="53"/>
      <c r="F2146" s="53"/>
      <c r="G2146" s="53"/>
      <c r="H2146" s="53"/>
      <c r="I2146" s="53"/>
      <c r="J2146" s="53"/>
      <c r="K2146" s="53"/>
      <c r="L2146" s="53"/>
      <c r="M2146" s="53"/>
      <c r="N2146" s="53"/>
      <c r="O2146" s="53"/>
      <c r="P2146" s="53"/>
      <c r="Q2146" s="53"/>
      <c r="R2146" s="53"/>
      <c r="S2146" s="53"/>
      <c r="T2146" s="53"/>
      <c r="U2146" s="53"/>
      <c r="V2146" s="53"/>
      <c r="W2146" s="53"/>
      <c r="X2146" s="53"/>
      <c r="Y2146" s="53"/>
      <c r="Z2146" s="53"/>
      <c r="AA2146" s="53"/>
      <c r="AB2146" s="53"/>
      <c r="AC2146" s="53"/>
      <c r="AD2146" s="53"/>
      <c r="AE2146" s="53"/>
      <c r="AF2146" s="53"/>
      <c r="AG2146" s="53"/>
      <c r="AH2146" s="53"/>
      <c r="AI2146" s="53"/>
      <c r="AJ2146" s="53"/>
      <c r="AK2146" s="53"/>
      <c r="AL2146" s="53"/>
      <c r="AM2146" s="53"/>
      <c r="AN2146" s="53"/>
      <c r="AO2146" s="53"/>
      <c r="AP2146" s="53"/>
      <c r="AQ2146" s="53"/>
      <c r="AR2146" s="53"/>
      <c r="AS2146" s="53"/>
      <c r="AT2146" s="53"/>
      <c r="AU2146" s="53"/>
      <c r="AV2146" s="53"/>
      <c r="AW2146" s="53"/>
      <c r="AX2146" s="53"/>
      <c r="AY2146" s="53"/>
      <c r="AZ2146" s="53"/>
      <c r="BA2146" s="53"/>
      <c r="BB2146" s="53"/>
      <c r="BC2146" s="53"/>
      <c r="BD2146" s="53"/>
      <c r="BE2146" s="53"/>
      <c r="BF2146" s="53"/>
      <c r="BG2146" s="53"/>
      <c r="BH2146" s="53"/>
      <c r="BI2146" s="53"/>
      <c r="BJ2146" s="53"/>
      <c r="BK2146" s="53"/>
      <c r="BL2146" s="53"/>
      <c r="BM2146" s="53"/>
      <c r="BN2146" s="53"/>
      <c r="BO2146" s="53"/>
      <c r="BP2146" s="53"/>
      <c r="BQ2146" s="53"/>
      <c r="BR2146" s="53"/>
      <c r="BS2146" s="53"/>
      <c r="BT2146" s="53"/>
      <c r="BU2146" s="53"/>
      <c r="BV2146" s="53"/>
      <c r="BW2146" s="53"/>
      <c r="BX2146" s="53"/>
      <c r="BY2146" s="53"/>
      <c r="BZ2146" s="53"/>
      <c r="CA2146" s="53"/>
      <c r="CB2146" s="53"/>
      <c r="CC2146" s="53"/>
      <c r="CD2146" s="53"/>
      <c r="CE2146" s="53"/>
      <c r="CF2146" s="53"/>
      <c r="CG2146" s="53"/>
      <c r="CH2146" s="53"/>
      <c r="CI2146" s="53"/>
      <c r="CJ2146" s="53"/>
      <c r="CK2146" s="53"/>
      <c r="CL2146" s="53"/>
      <c r="CM2146" s="53"/>
      <c r="CN2146" s="53"/>
      <c r="CO2146" s="53"/>
      <c r="CP2146" s="53"/>
      <c r="CQ2146" s="53"/>
      <c r="CR2146" s="53"/>
    </row>
    <row r="2147" spans="4:96" x14ac:dyDescent="0.25">
      <c r="D2147" s="37" t="s">
        <v>530</v>
      </c>
      <c r="E2147" s="53"/>
      <c r="F2147" s="53"/>
      <c r="G2147" s="53"/>
      <c r="H2147" s="53"/>
      <c r="I2147" s="53"/>
      <c r="J2147" s="53"/>
      <c r="K2147" s="53"/>
      <c r="L2147" s="53"/>
      <c r="M2147" s="53"/>
      <c r="N2147" s="53"/>
      <c r="O2147" s="53"/>
      <c r="P2147" s="53"/>
      <c r="Q2147" s="53"/>
      <c r="R2147" s="53"/>
      <c r="S2147" s="53"/>
      <c r="T2147" s="53"/>
      <c r="U2147" s="53"/>
      <c r="V2147" s="53"/>
      <c r="W2147" s="53"/>
      <c r="X2147" s="53"/>
      <c r="Y2147" s="53"/>
      <c r="Z2147" s="53"/>
      <c r="AA2147" s="53"/>
      <c r="AB2147" s="53"/>
      <c r="AC2147" s="53"/>
      <c r="AD2147" s="53"/>
      <c r="AE2147" s="53"/>
      <c r="AF2147" s="53"/>
      <c r="AG2147" s="53"/>
      <c r="AH2147" s="53"/>
      <c r="AI2147" s="53"/>
      <c r="AJ2147" s="53"/>
      <c r="AK2147" s="53"/>
      <c r="AL2147" s="53"/>
      <c r="AM2147" s="53"/>
      <c r="AN2147" s="53"/>
      <c r="AO2147" s="53"/>
      <c r="AP2147" s="53"/>
      <c r="AQ2147" s="53"/>
      <c r="AR2147" s="53"/>
      <c r="AS2147" s="53"/>
      <c r="AT2147" s="53"/>
      <c r="AU2147" s="53"/>
      <c r="AV2147" s="53"/>
      <c r="AW2147" s="53"/>
      <c r="AX2147" s="53"/>
      <c r="AY2147" s="53"/>
      <c r="AZ2147" s="53"/>
      <c r="BA2147" s="53"/>
      <c r="BB2147" s="53"/>
      <c r="BC2147" s="53"/>
      <c r="BD2147" s="53"/>
      <c r="BE2147" s="53"/>
      <c r="BF2147" s="53"/>
      <c r="BG2147" s="53"/>
      <c r="BH2147" s="53"/>
      <c r="BI2147" s="53"/>
      <c r="BJ2147" s="53"/>
      <c r="BK2147" s="53"/>
      <c r="BL2147" s="53"/>
      <c r="BM2147" s="53"/>
      <c r="BN2147" s="53"/>
      <c r="BO2147" s="53"/>
      <c r="BP2147" s="53"/>
      <c r="BQ2147" s="53"/>
      <c r="BR2147" s="53"/>
      <c r="BS2147" s="53"/>
      <c r="BT2147" s="53"/>
      <c r="BU2147" s="53"/>
      <c r="BV2147" s="53"/>
      <c r="BW2147" s="53"/>
      <c r="BX2147" s="53"/>
      <c r="BY2147" s="53"/>
      <c r="BZ2147" s="53"/>
      <c r="CA2147" s="53"/>
      <c r="CB2147" s="53"/>
      <c r="CC2147" s="53"/>
      <c r="CD2147" s="53"/>
      <c r="CE2147" s="53"/>
      <c r="CF2147" s="53"/>
      <c r="CG2147" s="53"/>
      <c r="CH2147" s="53"/>
      <c r="CI2147" s="53"/>
      <c r="CJ2147" s="53"/>
      <c r="CK2147" s="53"/>
      <c r="CL2147" s="53"/>
      <c r="CM2147" s="53"/>
      <c r="CN2147" s="53"/>
      <c r="CO2147" s="53"/>
      <c r="CP2147" s="53"/>
      <c r="CQ2147" s="53"/>
      <c r="CR2147" s="53"/>
    </row>
    <row r="2148" spans="4:96" x14ac:dyDescent="0.25">
      <c r="D2148" s="37" t="s">
        <v>483</v>
      </c>
      <c r="E2148" s="53"/>
      <c r="F2148" s="53"/>
      <c r="G2148" s="53"/>
      <c r="H2148" s="53"/>
      <c r="I2148" s="53"/>
      <c r="J2148" s="53"/>
      <c r="K2148" s="53"/>
      <c r="L2148" s="53"/>
      <c r="M2148" s="53"/>
      <c r="N2148" s="53"/>
      <c r="O2148" s="53"/>
      <c r="P2148" s="53"/>
      <c r="Q2148" s="53"/>
      <c r="R2148" s="53"/>
      <c r="S2148" s="53"/>
      <c r="T2148" s="53"/>
      <c r="U2148" s="53"/>
      <c r="V2148" s="53"/>
      <c r="W2148" s="53"/>
      <c r="X2148" s="53"/>
      <c r="Y2148" s="53"/>
      <c r="Z2148" s="53"/>
      <c r="AA2148" s="53"/>
      <c r="AB2148" s="53"/>
      <c r="AC2148" s="53"/>
      <c r="AD2148" s="53"/>
      <c r="AE2148" s="53"/>
      <c r="AF2148" s="53"/>
      <c r="AG2148" s="53"/>
      <c r="AH2148" s="53"/>
      <c r="AI2148" s="53"/>
      <c r="AJ2148" s="53"/>
      <c r="AK2148" s="53"/>
      <c r="AL2148" s="53"/>
      <c r="AM2148" s="53"/>
      <c r="AN2148" s="53"/>
      <c r="AO2148" s="53"/>
      <c r="AP2148" s="53"/>
      <c r="AQ2148" s="53"/>
      <c r="AR2148" s="53"/>
      <c r="AS2148" s="53"/>
      <c r="AT2148" s="53"/>
      <c r="AU2148" s="53"/>
      <c r="AV2148" s="53"/>
      <c r="AW2148" s="53"/>
      <c r="AX2148" s="53"/>
      <c r="AY2148" s="53"/>
      <c r="AZ2148" s="53"/>
      <c r="BA2148" s="53"/>
      <c r="BB2148" s="53"/>
      <c r="BC2148" s="53"/>
      <c r="BD2148" s="53"/>
      <c r="BE2148" s="53"/>
      <c r="BF2148" s="53"/>
      <c r="BG2148" s="53"/>
      <c r="BH2148" s="53"/>
      <c r="BI2148" s="53"/>
      <c r="BJ2148" s="53"/>
      <c r="BK2148" s="53"/>
      <c r="BL2148" s="53"/>
      <c r="BM2148" s="53"/>
      <c r="BN2148" s="53"/>
      <c r="BO2148" s="53"/>
      <c r="BP2148" s="53"/>
      <c r="BQ2148" s="53"/>
      <c r="BR2148" s="53"/>
      <c r="BS2148" s="53"/>
      <c r="BT2148" s="53"/>
      <c r="BU2148" s="53"/>
      <c r="BV2148" s="53"/>
      <c r="BW2148" s="53"/>
      <c r="BX2148" s="53"/>
      <c r="BY2148" s="53"/>
      <c r="BZ2148" s="53"/>
      <c r="CA2148" s="53"/>
      <c r="CB2148" s="53"/>
      <c r="CC2148" s="53"/>
      <c r="CD2148" s="53"/>
      <c r="CE2148" s="53"/>
      <c r="CF2148" s="53"/>
      <c r="CG2148" s="53"/>
      <c r="CH2148" s="53"/>
      <c r="CI2148" s="53"/>
      <c r="CJ2148" s="53"/>
      <c r="CK2148" s="53"/>
      <c r="CL2148" s="53"/>
      <c r="CM2148" s="53"/>
      <c r="CN2148" s="53"/>
      <c r="CO2148" s="53"/>
      <c r="CP2148" s="53"/>
      <c r="CQ2148" s="53"/>
      <c r="CR2148" s="53"/>
    </row>
    <row r="2149" spans="4:96" x14ac:dyDescent="0.25">
      <c r="D2149" s="37" t="s">
        <v>457</v>
      </c>
      <c r="E2149" s="53"/>
      <c r="F2149" s="53"/>
      <c r="G2149" s="53"/>
      <c r="H2149" s="53"/>
      <c r="I2149" s="53"/>
      <c r="J2149" s="53"/>
      <c r="K2149" s="53"/>
      <c r="L2149" s="53"/>
      <c r="M2149" s="53"/>
      <c r="N2149" s="53"/>
      <c r="O2149" s="53"/>
      <c r="P2149" s="53"/>
      <c r="Q2149" s="53"/>
      <c r="R2149" s="53"/>
      <c r="S2149" s="53"/>
      <c r="T2149" s="53"/>
      <c r="U2149" s="53"/>
      <c r="V2149" s="53"/>
      <c r="W2149" s="53"/>
      <c r="X2149" s="53"/>
      <c r="Y2149" s="53"/>
      <c r="Z2149" s="53"/>
      <c r="AA2149" s="53"/>
      <c r="AB2149" s="53"/>
      <c r="AC2149" s="53"/>
      <c r="AD2149" s="53"/>
      <c r="AE2149" s="53"/>
      <c r="AF2149" s="53"/>
      <c r="AG2149" s="53"/>
      <c r="AH2149" s="53"/>
      <c r="AI2149" s="53"/>
      <c r="AJ2149" s="53"/>
      <c r="AK2149" s="53"/>
      <c r="AL2149" s="53"/>
      <c r="AM2149" s="53"/>
      <c r="AN2149" s="53"/>
      <c r="AO2149" s="53"/>
      <c r="AP2149" s="53"/>
      <c r="AQ2149" s="53"/>
      <c r="AR2149" s="53"/>
      <c r="AS2149" s="53"/>
      <c r="AT2149" s="53"/>
      <c r="AU2149" s="53"/>
      <c r="AV2149" s="53"/>
      <c r="AW2149" s="53"/>
      <c r="AX2149" s="53"/>
      <c r="AY2149" s="53"/>
      <c r="AZ2149" s="53"/>
      <c r="BA2149" s="53"/>
      <c r="BB2149" s="53"/>
      <c r="BC2149" s="53"/>
      <c r="BD2149" s="53"/>
      <c r="BE2149" s="53"/>
      <c r="BF2149" s="53"/>
      <c r="BG2149" s="53"/>
      <c r="BH2149" s="53"/>
      <c r="BI2149" s="53"/>
      <c r="BJ2149" s="53"/>
      <c r="BK2149" s="53"/>
      <c r="BL2149" s="53"/>
      <c r="BM2149" s="53"/>
      <c r="BN2149" s="53"/>
      <c r="BO2149" s="53"/>
      <c r="BP2149" s="53"/>
      <c r="BQ2149" s="53"/>
      <c r="BR2149" s="53"/>
      <c r="BS2149" s="53"/>
      <c r="BT2149" s="53"/>
      <c r="BU2149" s="53"/>
      <c r="BV2149" s="53"/>
      <c r="BW2149" s="53"/>
      <c r="BX2149" s="53"/>
      <c r="BY2149" s="53"/>
      <c r="BZ2149" s="53"/>
      <c r="CA2149" s="53"/>
      <c r="CB2149" s="53"/>
      <c r="CC2149" s="53"/>
      <c r="CD2149" s="53"/>
      <c r="CE2149" s="53"/>
      <c r="CF2149" s="53"/>
      <c r="CG2149" s="53"/>
      <c r="CH2149" s="53"/>
      <c r="CI2149" s="53"/>
      <c r="CJ2149" s="53"/>
      <c r="CK2149" s="53"/>
      <c r="CL2149" s="53"/>
      <c r="CM2149" s="53"/>
      <c r="CN2149" s="53"/>
      <c r="CO2149" s="53"/>
      <c r="CP2149" s="53"/>
      <c r="CQ2149" s="53"/>
      <c r="CR2149" s="53"/>
    </row>
    <row r="2150" spans="4:96" x14ac:dyDescent="0.25">
      <c r="D2150" s="37" t="s">
        <v>523</v>
      </c>
      <c r="E2150" s="53"/>
      <c r="F2150" s="53"/>
      <c r="G2150" s="53"/>
      <c r="H2150" s="53"/>
      <c r="I2150" s="53"/>
      <c r="J2150" s="53"/>
      <c r="K2150" s="53"/>
      <c r="L2150" s="53"/>
      <c r="M2150" s="53"/>
      <c r="N2150" s="53"/>
      <c r="O2150" s="53"/>
      <c r="P2150" s="53"/>
      <c r="Q2150" s="53"/>
      <c r="R2150" s="53"/>
      <c r="S2150" s="53"/>
      <c r="T2150" s="53"/>
      <c r="U2150" s="53"/>
      <c r="V2150" s="53"/>
      <c r="W2150" s="53"/>
      <c r="X2150" s="53"/>
      <c r="Y2150" s="53"/>
      <c r="Z2150" s="53"/>
      <c r="AA2150" s="53"/>
      <c r="AB2150" s="53"/>
      <c r="AC2150" s="53"/>
      <c r="AD2150" s="53"/>
      <c r="AE2150" s="53"/>
      <c r="AF2150" s="53"/>
      <c r="AG2150" s="53"/>
      <c r="AH2150" s="53"/>
      <c r="AI2150" s="53"/>
      <c r="AJ2150" s="53"/>
      <c r="AK2150" s="53"/>
      <c r="AL2150" s="53"/>
      <c r="AM2150" s="53"/>
      <c r="AN2150" s="53"/>
      <c r="AO2150" s="53"/>
      <c r="AP2150" s="53"/>
      <c r="AQ2150" s="53"/>
      <c r="AR2150" s="53"/>
      <c r="AS2150" s="53"/>
      <c r="AT2150" s="53"/>
      <c r="AU2150" s="53"/>
      <c r="AV2150" s="53"/>
      <c r="AW2150" s="53"/>
      <c r="AX2150" s="53"/>
      <c r="AY2150" s="53"/>
      <c r="AZ2150" s="53"/>
      <c r="BA2150" s="53"/>
      <c r="BB2150" s="53"/>
      <c r="BC2150" s="53"/>
      <c r="BD2150" s="53"/>
      <c r="BE2150" s="53"/>
      <c r="BF2150" s="53"/>
      <c r="BG2150" s="53"/>
      <c r="BH2150" s="53"/>
      <c r="BI2150" s="53"/>
      <c r="BJ2150" s="53"/>
      <c r="BK2150" s="53"/>
      <c r="BL2150" s="53"/>
      <c r="BM2150" s="53"/>
      <c r="BN2150" s="53"/>
      <c r="BO2150" s="53"/>
      <c r="BP2150" s="53"/>
      <c r="BQ2150" s="53"/>
      <c r="BR2150" s="53"/>
      <c r="BS2150" s="53"/>
      <c r="BT2150" s="53"/>
      <c r="BU2150" s="53"/>
      <c r="BV2150" s="53"/>
      <c r="BW2150" s="53"/>
      <c r="BX2150" s="53"/>
      <c r="BY2150" s="53"/>
      <c r="BZ2150" s="53"/>
      <c r="CA2150" s="53"/>
      <c r="CB2150" s="53"/>
      <c r="CC2150" s="53"/>
      <c r="CD2150" s="53"/>
      <c r="CE2150" s="53"/>
      <c r="CF2150" s="53"/>
      <c r="CG2150" s="53"/>
      <c r="CH2150" s="53"/>
      <c r="CI2150" s="53"/>
      <c r="CJ2150" s="53"/>
      <c r="CK2150" s="53"/>
      <c r="CL2150" s="53"/>
      <c r="CM2150" s="53"/>
      <c r="CN2150" s="53"/>
      <c r="CO2150" s="53"/>
      <c r="CP2150" s="53"/>
      <c r="CQ2150" s="53"/>
      <c r="CR2150" s="53"/>
    </row>
    <row r="2151" spans="4:96" x14ac:dyDescent="0.25">
      <c r="D2151" s="37" t="s">
        <v>524</v>
      </c>
      <c r="E2151" s="53"/>
      <c r="F2151" s="53"/>
      <c r="G2151" s="53"/>
      <c r="H2151" s="53"/>
      <c r="I2151" s="53"/>
      <c r="J2151" s="53"/>
      <c r="K2151" s="53"/>
      <c r="L2151" s="53"/>
      <c r="M2151" s="53"/>
      <c r="N2151" s="53"/>
      <c r="O2151" s="53"/>
      <c r="P2151" s="53"/>
      <c r="Q2151" s="53"/>
      <c r="R2151" s="53"/>
      <c r="S2151" s="53"/>
      <c r="T2151" s="53"/>
      <c r="U2151" s="53"/>
      <c r="V2151" s="53"/>
      <c r="W2151" s="53"/>
      <c r="X2151" s="53"/>
      <c r="Y2151" s="53"/>
      <c r="Z2151" s="53"/>
      <c r="AA2151" s="53"/>
      <c r="AB2151" s="53"/>
      <c r="AC2151" s="53"/>
      <c r="AD2151" s="53"/>
      <c r="AE2151" s="53"/>
      <c r="AF2151" s="53"/>
      <c r="AG2151" s="53"/>
      <c r="AH2151" s="53"/>
      <c r="AI2151" s="53"/>
      <c r="AJ2151" s="53"/>
      <c r="AK2151" s="53"/>
      <c r="AL2151" s="53"/>
      <c r="AM2151" s="53"/>
      <c r="AN2151" s="53"/>
      <c r="AO2151" s="53"/>
      <c r="AP2151" s="53"/>
      <c r="AQ2151" s="53"/>
      <c r="AR2151" s="53"/>
      <c r="AS2151" s="53"/>
      <c r="AT2151" s="53"/>
      <c r="AU2151" s="53"/>
      <c r="AV2151" s="53"/>
      <c r="AW2151" s="53"/>
      <c r="AX2151" s="53"/>
      <c r="AY2151" s="53"/>
      <c r="AZ2151" s="53"/>
      <c r="BA2151" s="53"/>
      <c r="BB2151" s="53"/>
      <c r="BC2151" s="53"/>
      <c r="BD2151" s="53"/>
      <c r="BE2151" s="53"/>
      <c r="BF2151" s="53"/>
      <c r="BG2151" s="53"/>
      <c r="BH2151" s="53"/>
      <c r="BI2151" s="53"/>
      <c r="BJ2151" s="53"/>
      <c r="BK2151" s="53"/>
      <c r="BL2151" s="53"/>
      <c r="BM2151" s="53"/>
      <c r="BN2151" s="53"/>
      <c r="BO2151" s="53"/>
      <c r="BP2151" s="53"/>
      <c r="BQ2151" s="53"/>
      <c r="BR2151" s="53"/>
      <c r="BS2151" s="53"/>
      <c r="BT2151" s="53"/>
      <c r="BU2151" s="53"/>
      <c r="BV2151" s="53"/>
      <c r="BW2151" s="53"/>
      <c r="BX2151" s="53"/>
      <c r="BY2151" s="53"/>
      <c r="BZ2151" s="53"/>
      <c r="CA2151" s="53"/>
      <c r="CB2151" s="53"/>
      <c r="CC2151" s="53"/>
      <c r="CD2151" s="53"/>
      <c r="CE2151" s="53"/>
      <c r="CF2151" s="53"/>
      <c r="CG2151" s="53"/>
      <c r="CH2151" s="53"/>
      <c r="CI2151" s="53"/>
      <c r="CJ2151" s="53"/>
      <c r="CK2151" s="53"/>
      <c r="CL2151" s="53"/>
      <c r="CM2151" s="53"/>
      <c r="CN2151" s="53"/>
      <c r="CO2151" s="53"/>
      <c r="CP2151" s="53"/>
      <c r="CQ2151" s="53"/>
      <c r="CR2151" s="53"/>
    </row>
    <row r="2152" spans="4:96" x14ac:dyDescent="0.25">
      <c r="D2152" s="57" t="s">
        <v>257</v>
      </c>
      <c r="E2152" s="53"/>
      <c r="F2152" s="53"/>
      <c r="G2152" s="53"/>
      <c r="H2152" s="53"/>
      <c r="I2152" s="53"/>
      <c r="J2152" s="53"/>
      <c r="K2152" s="53"/>
      <c r="L2152" s="53"/>
      <c r="M2152" s="53"/>
      <c r="N2152" s="53"/>
      <c r="O2152" s="53"/>
      <c r="P2152" s="53"/>
      <c r="Q2152" s="53"/>
      <c r="R2152" s="53"/>
      <c r="S2152" s="53"/>
      <c r="T2152" s="53"/>
      <c r="U2152" s="53"/>
      <c r="V2152" s="53"/>
      <c r="W2152" s="53"/>
      <c r="X2152" s="53"/>
      <c r="Y2152" s="53"/>
      <c r="Z2152" s="53"/>
      <c r="AA2152" s="53"/>
      <c r="AB2152" s="53"/>
      <c r="AC2152" s="53"/>
      <c r="AD2152" s="53"/>
      <c r="AE2152" s="53"/>
      <c r="AF2152" s="53"/>
      <c r="AG2152" s="53"/>
      <c r="AH2152" s="53"/>
      <c r="AI2152" s="53"/>
      <c r="AJ2152" s="53"/>
      <c r="AK2152" s="53"/>
      <c r="AL2152" s="53"/>
      <c r="AM2152" s="53"/>
      <c r="AN2152" s="53"/>
      <c r="AO2152" s="53"/>
      <c r="AP2152" s="53"/>
      <c r="AQ2152" s="53"/>
      <c r="AR2152" s="53"/>
      <c r="AS2152" s="53"/>
      <c r="AT2152" s="53"/>
      <c r="AU2152" s="53"/>
      <c r="AV2152" s="53"/>
      <c r="AW2152" s="53"/>
      <c r="AX2152" s="53"/>
      <c r="AY2152" s="53"/>
      <c r="AZ2152" s="53"/>
      <c r="BA2152" s="53"/>
      <c r="BB2152" s="53"/>
      <c r="BC2152" s="53"/>
      <c r="BD2152" s="53"/>
      <c r="BE2152" s="53"/>
      <c r="BF2152" s="53"/>
      <c r="BG2152" s="53"/>
      <c r="BH2152" s="53"/>
      <c r="BI2152" s="53"/>
      <c r="BJ2152" s="53"/>
      <c r="BK2152" s="53"/>
      <c r="BL2152" s="53"/>
      <c r="BM2152" s="53"/>
      <c r="BN2152" s="53"/>
      <c r="BO2152" s="53"/>
      <c r="BP2152" s="53"/>
      <c r="BQ2152" s="53"/>
      <c r="BR2152" s="53"/>
      <c r="BS2152" s="53"/>
      <c r="BT2152" s="53"/>
      <c r="BU2152" s="53"/>
      <c r="BV2152" s="53"/>
      <c r="BW2152" s="53"/>
      <c r="BX2152" s="53"/>
      <c r="BY2152" s="53"/>
      <c r="BZ2152" s="53"/>
      <c r="CA2152" s="53"/>
      <c r="CB2152" s="53"/>
      <c r="CC2152" s="53"/>
      <c r="CD2152" s="53"/>
      <c r="CE2152" s="53"/>
      <c r="CF2152" s="53"/>
      <c r="CG2152" s="53"/>
      <c r="CH2152" s="53"/>
      <c r="CI2152" s="53"/>
      <c r="CJ2152" s="53"/>
      <c r="CK2152" s="53"/>
      <c r="CL2152" s="53"/>
      <c r="CM2152" s="53"/>
      <c r="CN2152" s="53"/>
      <c r="CO2152" s="53"/>
      <c r="CP2152" s="53"/>
      <c r="CQ2152" s="53"/>
      <c r="CR2152" s="53"/>
    </row>
    <row r="2153" spans="4:96" x14ac:dyDescent="0.25">
      <c r="D2153" s="57" t="s">
        <v>329</v>
      </c>
      <c r="E2153" s="53"/>
      <c r="F2153" s="53"/>
      <c r="G2153" s="53"/>
      <c r="H2153" s="53"/>
      <c r="I2153" s="53"/>
      <c r="J2153" s="53"/>
      <c r="K2153" s="53"/>
      <c r="L2153" s="53"/>
      <c r="M2153" s="53"/>
      <c r="N2153" s="53"/>
      <c r="O2153" s="53"/>
      <c r="P2153" s="53"/>
      <c r="Q2153" s="53"/>
      <c r="R2153" s="53"/>
      <c r="S2153" s="53"/>
      <c r="T2153" s="53"/>
      <c r="U2153" s="53"/>
      <c r="V2153" s="53"/>
      <c r="W2153" s="53"/>
      <c r="X2153" s="53"/>
      <c r="Y2153" s="53"/>
      <c r="Z2153" s="53"/>
      <c r="AA2153" s="53"/>
      <c r="AB2153" s="53"/>
      <c r="AC2153" s="53"/>
      <c r="AD2153" s="53"/>
      <c r="AE2153" s="53"/>
      <c r="AF2153" s="53"/>
      <c r="AG2153" s="53"/>
      <c r="AH2153" s="53"/>
      <c r="AI2153" s="53"/>
      <c r="AJ2153" s="53"/>
      <c r="AK2153" s="53"/>
      <c r="AL2153" s="53"/>
      <c r="AM2153" s="53"/>
      <c r="AN2153" s="53"/>
      <c r="AO2153" s="53"/>
      <c r="AP2153" s="53"/>
      <c r="AQ2153" s="53"/>
      <c r="AR2153" s="53"/>
      <c r="AS2153" s="53"/>
      <c r="AT2153" s="53"/>
      <c r="AU2153" s="53"/>
      <c r="AV2153" s="53"/>
      <c r="AW2153" s="53"/>
      <c r="AX2153" s="53"/>
      <c r="AY2153" s="53"/>
      <c r="AZ2153" s="53"/>
      <c r="BA2153" s="53"/>
      <c r="BB2153" s="53"/>
      <c r="BC2153" s="53"/>
      <c r="BD2153" s="53"/>
      <c r="BE2153" s="53"/>
      <c r="BF2153" s="53"/>
      <c r="BG2153" s="53"/>
      <c r="BH2153" s="53"/>
      <c r="BI2153" s="53"/>
      <c r="BJ2153" s="53"/>
      <c r="BK2153" s="53"/>
      <c r="BL2153" s="53"/>
      <c r="BM2153" s="53"/>
      <c r="BN2153" s="53"/>
      <c r="BO2153" s="53"/>
      <c r="BP2153" s="53"/>
      <c r="BQ2153" s="53"/>
      <c r="BR2153" s="53"/>
      <c r="BS2153" s="53"/>
      <c r="BT2153" s="53"/>
      <c r="BU2153" s="53"/>
      <c r="BV2153" s="53"/>
      <c r="BW2153" s="53"/>
      <c r="BX2153" s="53"/>
      <c r="BY2153" s="53"/>
      <c r="BZ2153" s="53"/>
      <c r="CA2153" s="53"/>
      <c r="CB2153" s="53"/>
      <c r="CC2153" s="53"/>
      <c r="CD2153" s="53"/>
      <c r="CE2153" s="53"/>
      <c r="CF2153" s="53"/>
      <c r="CG2153" s="53"/>
      <c r="CH2153" s="53"/>
      <c r="CI2153" s="53"/>
      <c r="CJ2153" s="53"/>
      <c r="CK2153" s="53"/>
      <c r="CL2153" s="53"/>
      <c r="CM2153" s="53"/>
      <c r="CN2153" s="53"/>
      <c r="CO2153" s="53"/>
      <c r="CP2153" s="53"/>
      <c r="CQ2153" s="53"/>
      <c r="CR2153" s="53"/>
    </row>
    <row r="2154" spans="4:96" x14ac:dyDescent="0.25">
      <c r="D2154" s="57" t="s">
        <v>279</v>
      </c>
      <c r="E2154" s="53"/>
      <c r="F2154" s="53"/>
      <c r="G2154" s="53"/>
      <c r="H2154" s="53"/>
      <c r="I2154" s="53"/>
      <c r="J2154" s="53"/>
      <c r="K2154" s="53"/>
      <c r="L2154" s="53"/>
      <c r="M2154" s="53"/>
      <c r="N2154" s="53"/>
      <c r="O2154" s="53"/>
      <c r="P2154" s="53"/>
      <c r="Q2154" s="53"/>
      <c r="R2154" s="53"/>
      <c r="S2154" s="53"/>
      <c r="T2154" s="53"/>
      <c r="U2154" s="53"/>
      <c r="V2154" s="53"/>
      <c r="W2154" s="53"/>
      <c r="X2154" s="53"/>
      <c r="Y2154" s="53"/>
      <c r="Z2154" s="53"/>
      <c r="AA2154" s="53"/>
      <c r="AB2154" s="53"/>
      <c r="AC2154" s="53"/>
      <c r="AD2154" s="53"/>
      <c r="AE2154" s="53"/>
      <c r="AF2154" s="53"/>
      <c r="AG2154" s="53"/>
      <c r="AH2154" s="53"/>
      <c r="AI2154" s="53"/>
      <c r="AJ2154" s="53"/>
      <c r="AK2154" s="53"/>
      <c r="AL2154" s="53"/>
      <c r="AM2154" s="53"/>
      <c r="AN2154" s="53"/>
      <c r="AO2154" s="53"/>
      <c r="AP2154" s="53"/>
      <c r="AQ2154" s="53"/>
      <c r="AR2154" s="53"/>
      <c r="AS2154" s="53"/>
      <c r="AT2154" s="53"/>
      <c r="AU2154" s="53"/>
      <c r="AV2154" s="53"/>
      <c r="AW2154" s="53"/>
      <c r="AX2154" s="53"/>
      <c r="AY2154" s="53"/>
      <c r="AZ2154" s="53"/>
      <c r="BA2154" s="53"/>
      <c r="BB2154" s="53"/>
      <c r="BC2154" s="53"/>
      <c r="BD2154" s="53"/>
      <c r="BE2154" s="53"/>
      <c r="BF2154" s="53"/>
      <c r="BG2154" s="53"/>
      <c r="BH2154" s="53"/>
      <c r="BI2154" s="53"/>
      <c r="BJ2154" s="53"/>
      <c r="BK2154" s="53"/>
      <c r="BL2154" s="53"/>
      <c r="BM2154" s="53"/>
      <c r="BN2154" s="53"/>
      <c r="BO2154" s="53"/>
      <c r="BP2154" s="53"/>
      <c r="BQ2154" s="53"/>
      <c r="BR2154" s="53"/>
      <c r="BS2154" s="53"/>
      <c r="BT2154" s="53"/>
      <c r="BU2154" s="53"/>
      <c r="BV2154" s="53"/>
      <c r="BW2154" s="53"/>
      <c r="BX2154" s="53"/>
      <c r="BY2154" s="53"/>
      <c r="BZ2154" s="53"/>
      <c r="CA2154" s="53"/>
      <c r="CB2154" s="53"/>
      <c r="CC2154" s="53"/>
      <c r="CD2154" s="53"/>
      <c r="CE2154" s="53"/>
      <c r="CF2154" s="53"/>
      <c r="CG2154" s="53"/>
      <c r="CH2154" s="53"/>
      <c r="CI2154" s="53"/>
      <c r="CJ2154" s="53"/>
      <c r="CK2154" s="53"/>
      <c r="CL2154" s="53"/>
      <c r="CM2154" s="53"/>
      <c r="CN2154" s="53"/>
      <c r="CO2154" s="53"/>
      <c r="CP2154" s="53"/>
      <c r="CQ2154" s="53"/>
      <c r="CR2154" s="53"/>
    </row>
    <row r="2155" spans="4:96" x14ac:dyDescent="0.25">
      <c r="D2155" s="57" t="s">
        <v>332</v>
      </c>
      <c r="E2155" s="53"/>
      <c r="F2155" s="53"/>
      <c r="G2155" s="53"/>
      <c r="H2155" s="53"/>
      <c r="I2155" s="53"/>
      <c r="J2155" s="53"/>
      <c r="K2155" s="53"/>
      <c r="L2155" s="53"/>
      <c r="M2155" s="53"/>
      <c r="N2155" s="53"/>
      <c r="O2155" s="53"/>
      <c r="P2155" s="53"/>
      <c r="Q2155" s="53"/>
      <c r="R2155" s="53"/>
      <c r="S2155" s="53"/>
      <c r="T2155" s="53"/>
      <c r="U2155" s="53"/>
      <c r="V2155" s="53"/>
      <c r="W2155" s="53"/>
      <c r="X2155" s="53"/>
      <c r="Y2155" s="53"/>
      <c r="Z2155" s="53"/>
      <c r="AA2155" s="53"/>
      <c r="AB2155" s="53"/>
      <c r="AC2155" s="53"/>
      <c r="AD2155" s="53"/>
      <c r="AE2155" s="53"/>
      <c r="AF2155" s="53"/>
      <c r="AG2155" s="53"/>
      <c r="AH2155" s="53"/>
      <c r="AI2155" s="53"/>
      <c r="AJ2155" s="53"/>
      <c r="AK2155" s="53"/>
      <c r="AL2155" s="53"/>
      <c r="AM2155" s="53"/>
      <c r="AN2155" s="53"/>
      <c r="AO2155" s="53"/>
      <c r="AP2155" s="53"/>
      <c r="AQ2155" s="53"/>
      <c r="AR2155" s="53"/>
      <c r="AS2155" s="53"/>
      <c r="AT2155" s="53"/>
      <c r="AU2155" s="53"/>
      <c r="AV2155" s="53"/>
      <c r="AW2155" s="53"/>
      <c r="AX2155" s="53"/>
      <c r="AY2155" s="53"/>
      <c r="AZ2155" s="53"/>
      <c r="BA2155" s="53"/>
      <c r="BB2155" s="53"/>
      <c r="BC2155" s="53"/>
      <c r="BD2155" s="53"/>
      <c r="BE2155" s="53"/>
      <c r="BF2155" s="53"/>
      <c r="BG2155" s="53"/>
      <c r="BH2155" s="53"/>
      <c r="BI2155" s="53"/>
      <c r="BJ2155" s="53"/>
      <c r="BK2155" s="53"/>
      <c r="BL2155" s="53"/>
      <c r="BM2155" s="53"/>
      <c r="BN2155" s="53"/>
      <c r="BO2155" s="53"/>
      <c r="BP2155" s="53"/>
      <c r="BQ2155" s="53"/>
      <c r="BR2155" s="53"/>
      <c r="BS2155" s="53"/>
      <c r="BT2155" s="53"/>
      <c r="BU2155" s="53"/>
      <c r="BV2155" s="53"/>
      <c r="BW2155" s="53"/>
      <c r="BX2155" s="53"/>
      <c r="BY2155" s="53"/>
      <c r="BZ2155" s="53"/>
      <c r="CA2155" s="53"/>
      <c r="CB2155" s="53"/>
      <c r="CC2155" s="53"/>
      <c r="CD2155" s="53"/>
      <c r="CE2155" s="53"/>
      <c r="CF2155" s="53"/>
      <c r="CG2155" s="53"/>
      <c r="CH2155" s="53"/>
      <c r="CI2155" s="53"/>
      <c r="CJ2155" s="53"/>
      <c r="CK2155" s="53"/>
      <c r="CL2155" s="53"/>
      <c r="CM2155" s="53"/>
      <c r="CN2155" s="53"/>
      <c r="CO2155" s="53"/>
      <c r="CP2155" s="53"/>
      <c r="CQ2155" s="53"/>
      <c r="CR2155" s="53"/>
    </row>
    <row r="2156" spans="4:96" x14ac:dyDescent="0.25">
      <c r="D2156" s="57" t="s">
        <v>333</v>
      </c>
      <c r="E2156" s="53"/>
      <c r="F2156" s="53"/>
      <c r="G2156" s="53"/>
      <c r="H2156" s="53"/>
      <c r="I2156" s="53"/>
      <c r="J2156" s="53"/>
      <c r="K2156" s="53"/>
      <c r="L2156" s="53"/>
      <c r="M2156" s="53"/>
      <c r="N2156" s="53"/>
      <c r="O2156" s="53"/>
      <c r="P2156" s="53"/>
      <c r="Q2156" s="53"/>
      <c r="R2156" s="53"/>
      <c r="S2156" s="53"/>
      <c r="T2156" s="53"/>
      <c r="U2156" s="53"/>
      <c r="V2156" s="53"/>
      <c r="W2156" s="53"/>
      <c r="X2156" s="53"/>
      <c r="Y2156" s="53"/>
      <c r="Z2156" s="53"/>
      <c r="AA2156" s="53"/>
      <c r="AB2156" s="53"/>
      <c r="AC2156" s="53"/>
      <c r="AD2156" s="53"/>
      <c r="AE2156" s="53"/>
      <c r="AF2156" s="53"/>
      <c r="AG2156" s="53"/>
      <c r="AH2156" s="53"/>
      <c r="AI2156" s="53"/>
      <c r="AJ2156" s="53"/>
      <c r="AK2156" s="53"/>
      <c r="AL2156" s="53"/>
      <c r="AM2156" s="53"/>
      <c r="AN2156" s="53"/>
      <c r="AO2156" s="53"/>
      <c r="AP2156" s="53"/>
      <c r="AQ2156" s="53"/>
      <c r="AR2156" s="53"/>
      <c r="AS2156" s="53"/>
      <c r="AT2156" s="53"/>
      <c r="AU2156" s="53"/>
      <c r="AV2156" s="53"/>
      <c r="AW2156" s="53"/>
      <c r="AX2156" s="53"/>
      <c r="AY2156" s="53"/>
      <c r="AZ2156" s="53"/>
      <c r="BA2156" s="53"/>
      <c r="BB2156" s="53"/>
      <c r="BC2156" s="53"/>
      <c r="BD2156" s="53"/>
      <c r="BE2156" s="53"/>
      <c r="BF2156" s="53"/>
      <c r="BG2156" s="53"/>
      <c r="BH2156" s="53"/>
      <c r="BI2156" s="53"/>
      <c r="BJ2156" s="53"/>
      <c r="BK2156" s="53"/>
      <c r="BL2156" s="53"/>
      <c r="BM2156" s="53"/>
      <c r="BN2156" s="53"/>
      <c r="BO2156" s="53"/>
      <c r="BP2156" s="53"/>
      <c r="BQ2156" s="53"/>
      <c r="BR2156" s="53"/>
      <c r="BS2156" s="53"/>
      <c r="BT2156" s="53"/>
      <c r="BU2156" s="53"/>
      <c r="BV2156" s="53"/>
      <c r="BW2156" s="53"/>
      <c r="BX2156" s="53"/>
      <c r="BY2156" s="53"/>
      <c r="BZ2156" s="53"/>
      <c r="CA2156" s="53"/>
      <c r="CB2156" s="53"/>
      <c r="CC2156" s="53"/>
      <c r="CD2156" s="53"/>
      <c r="CE2156" s="53"/>
      <c r="CF2156" s="53"/>
      <c r="CG2156" s="53"/>
      <c r="CH2156" s="53"/>
      <c r="CI2156" s="53"/>
      <c r="CJ2156" s="53"/>
      <c r="CK2156" s="53"/>
      <c r="CL2156" s="53"/>
      <c r="CM2156" s="53"/>
      <c r="CN2156" s="53"/>
      <c r="CO2156" s="53"/>
      <c r="CP2156" s="53"/>
      <c r="CQ2156" s="53"/>
      <c r="CR2156" s="53"/>
    </row>
    <row r="2157" spans="4:96" x14ac:dyDescent="0.25">
      <c r="D2157" s="56" t="s">
        <v>368</v>
      </c>
      <c r="E2157" s="52"/>
      <c r="F2157" s="52"/>
      <c r="G2157" s="52"/>
      <c r="H2157" s="52"/>
      <c r="I2157" s="52"/>
      <c r="J2157" s="52"/>
      <c r="K2157" s="52"/>
      <c r="L2157" s="52"/>
      <c r="M2157" s="52"/>
      <c r="N2157" s="52"/>
      <c r="O2157" s="52"/>
      <c r="P2157" s="52"/>
      <c r="Q2157" s="52"/>
      <c r="R2157" s="52"/>
      <c r="S2157" s="52"/>
      <c r="T2157" s="52"/>
      <c r="U2157" s="52"/>
      <c r="V2157" s="52"/>
      <c r="W2157" s="52"/>
      <c r="X2157" s="52"/>
      <c r="Y2157" s="52"/>
      <c r="Z2157" s="52"/>
      <c r="AA2157" s="52"/>
      <c r="AB2157" s="52"/>
      <c r="AC2157" s="52"/>
      <c r="AD2157" s="52"/>
      <c r="AE2157" s="52"/>
      <c r="AF2157" s="52"/>
      <c r="AG2157" s="52"/>
      <c r="AH2157" s="52"/>
      <c r="AI2157" s="52"/>
      <c r="AJ2157" s="52"/>
      <c r="AK2157" s="52"/>
      <c r="AL2157" s="52"/>
      <c r="AM2157" s="52"/>
      <c r="AN2157" s="52"/>
      <c r="AO2157" s="52"/>
      <c r="AP2157" s="52"/>
      <c r="AQ2157" s="52"/>
      <c r="AR2157" s="52"/>
      <c r="AS2157" s="52"/>
      <c r="AT2157" s="52"/>
      <c r="AU2157" s="52"/>
      <c r="AV2157" s="52"/>
      <c r="AW2157" s="52"/>
      <c r="AX2157" s="52"/>
      <c r="AY2157" s="52"/>
      <c r="AZ2157" s="52"/>
      <c r="BA2157" s="52"/>
      <c r="BB2157" s="52"/>
      <c r="BC2157" s="52"/>
      <c r="BD2157" s="52"/>
      <c r="BE2157" s="52"/>
      <c r="BF2157" s="52"/>
      <c r="BG2157" s="52"/>
      <c r="BH2157" s="52"/>
      <c r="BI2157" s="52"/>
      <c r="BJ2157" s="52"/>
      <c r="BK2157" s="52"/>
      <c r="BL2157" s="52"/>
      <c r="BM2157" s="52"/>
      <c r="BN2157" s="52"/>
      <c r="BO2157" s="52"/>
      <c r="BP2157" s="52"/>
      <c r="BQ2157" s="52"/>
      <c r="BR2157" s="52"/>
      <c r="BS2157" s="52"/>
      <c r="BT2157" s="52"/>
      <c r="BU2157" s="52"/>
      <c r="BV2157" s="52"/>
      <c r="BW2157" s="52"/>
      <c r="BX2157" s="52"/>
      <c r="BY2157" s="52"/>
      <c r="BZ2157" s="52"/>
      <c r="CA2157" s="52"/>
      <c r="CB2157" s="52"/>
      <c r="CC2157" s="52"/>
      <c r="CD2157" s="52"/>
      <c r="CE2157" s="52"/>
      <c r="CF2157" s="52"/>
      <c r="CG2157" s="52"/>
      <c r="CH2157" s="52"/>
      <c r="CI2157" s="52"/>
      <c r="CJ2157" s="52"/>
      <c r="CK2157" s="52"/>
      <c r="CL2157" s="52"/>
      <c r="CM2157" s="52"/>
      <c r="CN2157" s="52"/>
      <c r="CO2157" s="52"/>
      <c r="CP2157" s="52"/>
      <c r="CQ2157" s="52"/>
      <c r="CR2157" s="52"/>
    </row>
    <row r="2158" spans="4:96" x14ac:dyDescent="0.25">
      <c r="D2158" s="296" t="s">
        <v>2906</v>
      </c>
      <c r="E2158" s="40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  <c r="AA2158" s="40"/>
      <c r="AB2158" s="40"/>
      <c r="AC2158" s="40"/>
      <c r="AD2158" s="40"/>
      <c r="AE2158" s="40"/>
      <c r="AF2158" s="40"/>
      <c r="AG2158" s="40"/>
      <c r="AH2158" s="40"/>
      <c r="AI2158" s="40"/>
      <c r="AJ2158" s="40"/>
      <c r="AK2158" s="40"/>
      <c r="AL2158" s="40"/>
      <c r="AM2158" s="40"/>
      <c r="AN2158" s="40"/>
      <c r="AO2158" s="40"/>
      <c r="AP2158" s="40"/>
      <c r="AQ2158" s="40"/>
      <c r="AR2158" s="40"/>
      <c r="AS2158" s="40"/>
      <c r="AT2158" s="40"/>
      <c r="AU2158" s="40"/>
      <c r="AV2158" s="40"/>
      <c r="AW2158" s="40"/>
      <c r="AX2158" s="40"/>
      <c r="AY2158" s="40"/>
      <c r="AZ2158" s="40"/>
      <c r="BA2158" s="40"/>
      <c r="BB2158" s="40"/>
      <c r="BC2158" s="40"/>
      <c r="BD2158" s="40"/>
      <c r="BE2158" s="40"/>
      <c r="BF2158" s="40"/>
      <c r="BG2158" s="40"/>
      <c r="BH2158" s="40"/>
      <c r="BI2158" s="40"/>
      <c r="BJ2158" s="40"/>
      <c r="BK2158" s="40"/>
      <c r="BL2158" s="40"/>
      <c r="BM2158" s="40"/>
      <c r="BN2158" s="40"/>
      <c r="BO2158" s="40"/>
      <c r="BP2158" s="40"/>
      <c r="BQ2158" s="40"/>
      <c r="BR2158" s="40"/>
      <c r="BS2158" s="40"/>
      <c r="BT2158" s="40"/>
      <c r="BU2158" s="40"/>
      <c r="BV2158" s="40"/>
      <c r="BW2158" s="40"/>
      <c r="BX2158" s="40"/>
      <c r="BY2158" s="40"/>
      <c r="BZ2158" s="40"/>
      <c r="CA2158" s="40"/>
      <c r="CB2158" s="40"/>
      <c r="CC2158" s="40"/>
      <c r="CD2158" s="40"/>
      <c r="CE2158" s="40"/>
      <c r="CF2158" s="40"/>
      <c r="CG2158" s="40"/>
      <c r="CH2158" s="40"/>
      <c r="CI2158" s="40"/>
      <c r="CJ2158" s="40"/>
      <c r="CK2158" s="40"/>
      <c r="CL2158" s="40"/>
      <c r="CM2158" s="40"/>
      <c r="CN2158" s="40"/>
      <c r="CO2158" s="40"/>
      <c r="CP2158" s="40"/>
      <c r="CQ2158" s="40"/>
      <c r="CR2158" s="40"/>
    </row>
    <row r="2159" spans="4:96" x14ac:dyDescent="0.25">
      <c r="D2159" s="56" t="s">
        <v>2907</v>
      </c>
      <c r="E2159" s="52"/>
      <c r="F2159" s="52"/>
      <c r="G2159" s="52"/>
      <c r="H2159" s="52"/>
      <c r="I2159" s="52"/>
      <c r="J2159" s="52"/>
      <c r="K2159" s="52"/>
      <c r="L2159" s="52"/>
      <c r="M2159" s="52"/>
      <c r="N2159" s="52"/>
      <c r="O2159" s="52"/>
      <c r="P2159" s="52"/>
      <c r="Q2159" s="52"/>
      <c r="R2159" s="52"/>
      <c r="S2159" s="52"/>
      <c r="T2159" s="52"/>
      <c r="U2159" s="52"/>
      <c r="V2159" s="52"/>
      <c r="W2159" s="52"/>
      <c r="X2159" s="52"/>
      <c r="Y2159" s="52"/>
      <c r="Z2159" s="52"/>
      <c r="AA2159" s="52"/>
      <c r="AB2159" s="52"/>
      <c r="AC2159" s="52"/>
      <c r="AD2159" s="52"/>
      <c r="AE2159" s="52"/>
      <c r="AF2159" s="52"/>
      <c r="AG2159" s="52"/>
      <c r="AH2159" s="52"/>
      <c r="AI2159" s="52"/>
      <c r="AJ2159" s="52"/>
      <c r="AK2159" s="52"/>
      <c r="AL2159" s="52"/>
      <c r="AM2159" s="52"/>
      <c r="AN2159" s="52"/>
      <c r="AO2159" s="52"/>
      <c r="AP2159" s="52"/>
      <c r="AQ2159" s="52"/>
      <c r="AR2159" s="52"/>
      <c r="AS2159" s="52"/>
      <c r="AT2159" s="52"/>
      <c r="AU2159" s="52"/>
      <c r="AV2159" s="52"/>
      <c r="AW2159" s="52"/>
      <c r="AX2159" s="52"/>
      <c r="AY2159" s="52"/>
      <c r="AZ2159" s="52"/>
      <c r="BA2159" s="52"/>
      <c r="BB2159" s="52"/>
      <c r="BC2159" s="52"/>
      <c r="BD2159" s="52"/>
      <c r="BE2159" s="52"/>
      <c r="BF2159" s="52"/>
      <c r="BG2159" s="52"/>
      <c r="BH2159" s="52"/>
      <c r="BI2159" s="52"/>
      <c r="BJ2159" s="52"/>
      <c r="BK2159" s="52"/>
      <c r="BL2159" s="52"/>
      <c r="BM2159" s="52"/>
      <c r="BN2159" s="52"/>
      <c r="BO2159" s="52"/>
      <c r="BP2159" s="52"/>
      <c r="BQ2159" s="52"/>
      <c r="BR2159" s="52"/>
      <c r="BS2159" s="52"/>
      <c r="BT2159" s="52"/>
      <c r="BU2159" s="52"/>
      <c r="BV2159" s="52"/>
      <c r="BW2159" s="52"/>
      <c r="BX2159" s="52"/>
      <c r="BY2159" s="52"/>
      <c r="BZ2159" s="52"/>
      <c r="CA2159" s="52"/>
      <c r="CB2159" s="52"/>
      <c r="CC2159" s="52"/>
      <c r="CD2159" s="52"/>
      <c r="CE2159" s="52"/>
      <c r="CF2159" s="52"/>
      <c r="CG2159" s="52"/>
      <c r="CH2159" s="52"/>
      <c r="CI2159" s="52"/>
      <c r="CJ2159" s="52"/>
      <c r="CK2159" s="52"/>
      <c r="CL2159" s="52"/>
      <c r="CM2159" s="52"/>
      <c r="CN2159" s="52"/>
      <c r="CO2159" s="52"/>
      <c r="CP2159" s="52"/>
      <c r="CQ2159" s="52"/>
      <c r="CR2159" s="52"/>
    </row>
    <row r="2160" spans="4:96" x14ac:dyDescent="0.25">
      <c r="D2160" s="56" t="s">
        <v>510</v>
      </c>
      <c r="E2160" s="52"/>
      <c r="F2160" s="52"/>
      <c r="G2160" s="52"/>
      <c r="H2160" s="52"/>
      <c r="I2160" s="52"/>
      <c r="J2160" s="52"/>
      <c r="K2160" s="52"/>
      <c r="L2160" s="52"/>
      <c r="M2160" s="52"/>
      <c r="N2160" s="52"/>
      <c r="O2160" s="52"/>
      <c r="P2160" s="52"/>
      <c r="Q2160" s="52"/>
      <c r="R2160" s="52"/>
      <c r="S2160" s="52"/>
      <c r="T2160" s="52"/>
      <c r="U2160" s="52"/>
      <c r="V2160" s="52"/>
      <c r="W2160" s="52"/>
      <c r="X2160" s="52"/>
      <c r="Y2160" s="52"/>
      <c r="Z2160" s="52"/>
      <c r="AA2160" s="52"/>
      <c r="AB2160" s="52"/>
      <c r="AC2160" s="52"/>
      <c r="AD2160" s="52"/>
      <c r="AE2160" s="52"/>
      <c r="AF2160" s="52"/>
      <c r="AG2160" s="52"/>
      <c r="AH2160" s="52"/>
      <c r="AI2160" s="52"/>
      <c r="AJ2160" s="52"/>
      <c r="AK2160" s="52"/>
      <c r="AL2160" s="52"/>
      <c r="AM2160" s="52"/>
      <c r="AN2160" s="52"/>
      <c r="AO2160" s="52"/>
      <c r="AP2160" s="52"/>
      <c r="AQ2160" s="52"/>
      <c r="AR2160" s="52"/>
      <c r="AS2160" s="52"/>
      <c r="AT2160" s="52"/>
      <c r="AU2160" s="52"/>
      <c r="AV2160" s="52"/>
      <c r="AW2160" s="52"/>
      <c r="AX2160" s="52"/>
      <c r="AY2160" s="52"/>
      <c r="AZ2160" s="52"/>
      <c r="BA2160" s="52"/>
      <c r="BB2160" s="52"/>
      <c r="BC2160" s="52"/>
      <c r="BD2160" s="52"/>
      <c r="BE2160" s="52"/>
      <c r="BF2160" s="52"/>
      <c r="BG2160" s="52"/>
      <c r="BH2160" s="52"/>
      <c r="BI2160" s="52"/>
      <c r="BJ2160" s="52"/>
      <c r="BK2160" s="52"/>
      <c r="BL2160" s="52"/>
      <c r="BM2160" s="52"/>
      <c r="BN2160" s="52"/>
      <c r="BO2160" s="52"/>
      <c r="BP2160" s="52"/>
      <c r="BQ2160" s="52"/>
      <c r="BR2160" s="52"/>
      <c r="BS2160" s="52"/>
      <c r="BT2160" s="52"/>
      <c r="BU2160" s="52"/>
      <c r="BV2160" s="52"/>
      <c r="BW2160" s="52"/>
      <c r="BX2160" s="52"/>
      <c r="BY2160" s="52"/>
      <c r="BZ2160" s="52"/>
      <c r="CA2160" s="52"/>
      <c r="CB2160" s="52"/>
      <c r="CC2160" s="52"/>
      <c r="CD2160" s="52"/>
      <c r="CE2160" s="52"/>
      <c r="CF2160" s="52"/>
      <c r="CG2160" s="52"/>
      <c r="CH2160" s="52"/>
      <c r="CI2160" s="52"/>
      <c r="CJ2160" s="52"/>
      <c r="CK2160" s="52"/>
      <c r="CL2160" s="52"/>
      <c r="CM2160" s="52"/>
      <c r="CN2160" s="52"/>
      <c r="CO2160" s="52"/>
      <c r="CP2160" s="52"/>
      <c r="CQ2160" s="52"/>
      <c r="CR2160" s="52"/>
    </row>
    <row r="2161" spans="4:96" x14ac:dyDescent="0.25">
      <c r="D2161" s="38" t="s">
        <v>534</v>
      </c>
      <c r="E2161" s="52"/>
      <c r="F2161" s="52"/>
      <c r="G2161" s="52"/>
      <c r="H2161" s="52"/>
      <c r="I2161" s="52"/>
      <c r="J2161" s="52"/>
      <c r="K2161" s="52"/>
      <c r="L2161" s="52"/>
      <c r="M2161" s="52"/>
      <c r="N2161" s="52"/>
      <c r="O2161" s="52"/>
      <c r="P2161" s="52"/>
      <c r="Q2161" s="52"/>
      <c r="R2161" s="52"/>
      <c r="S2161" s="52"/>
      <c r="T2161" s="52"/>
      <c r="U2161" s="52"/>
      <c r="V2161" s="52"/>
      <c r="W2161" s="52"/>
      <c r="X2161" s="52"/>
      <c r="Y2161" s="52"/>
      <c r="Z2161" s="52"/>
      <c r="AA2161" s="52"/>
      <c r="AB2161" s="52"/>
      <c r="AC2161" s="52"/>
      <c r="AD2161" s="52"/>
      <c r="AE2161" s="52"/>
      <c r="AF2161" s="52"/>
      <c r="AG2161" s="52"/>
      <c r="AH2161" s="52"/>
      <c r="AI2161" s="52"/>
      <c r="AJ2161" s="52"/>
      <c r="AK2161" s="52"/>
      <c r="AL2161" s="52"/>
      <c r="AM2161" s="52"/>
      <c r="AN2161" s="52"/>
      <c r="AO2161" s="52"/>
      <c r="AP2161" s="52"/>
      <c r="AQ2161" s="52"/>
      <c r="AR2161" s="52"/>
      <c r="AS2161" s="52"/>
      <c r="AT2161" s="52"/>
      <c r="AU2161" s="52"/>
      <c r="AV2161" s="52"/>
      <c r="AW2161" s="52"/>
      <c r="AX2161" s="52"/>
      <c r="AY2161" s="52"/>
      <c r="AZ2161" s="52"/>
      <c r="BA2161" s="52"/>
      <c r="BB2161" s="52"/>
      <c r="BC2161" s="52"/>
      <c r="BD2161" s="52"/>
      <c r="BE2161" s="52"/>
      <c r="BF2161" s="52"/>
      <c r="BG2161" s="52"/>
      <c r="BH2161" s="52"/>
      <c r="BI2161" s="52"/>
      <c r="BJ2161" s="52"/>
      <c r="BK2161" s="52"/>
      <c r="BL2161" s="52"/>
      <c r="BM2161" s="52"/>
      <c r="BN2161" s="52"/>
      <c r="BO2161" s="52"/>
      <c r="BP2161" s="52"/>
      <c r="BQ2161" s="52"/>
      <c r="BR2161" s="52"/>
      <c r="BS2161" s="52"/>
      <c r="BT2161" s="52"/>
      <c r="BU2161" s="52"/>
      <c r="BV2161" s="52"/>
      <c r="BW2161" s="52"/>
      <c r="BX2161" s="52"/>
      <c r="BY2161" s="52"/>
      <c r="BZ2161" s="52"/>
      <c r="CA2161" s="52"/>
      <c r="CB2161" s="52"/>
      <c r="CC2161" s="52"/>
      <c r="CD2161" s="52"/>
      <c r="CE2161" s="52"/>
      <c r="CF2161" s="52"/>
      <c r="CG2161" s="52"/>
      <c r="CH2161" s="52"/>
      <c r="CI2161" s="52"/>
      <c r="CJ2161" s="52"/>
      <c r="CK2161" s="52"/>
      <c r="CL2161" s="52"/>
      <c r="CM2161" s="52"/>
      <c r="CN2161" s="52"/>
      <c r="CO2161" s="52"/>
      <c r="CP2161" s="52"/>
      <c r="CQ2161" s="52"/>
      <c r="CR2161" s="52"/>
    </row>
    <row r="2162" spans="4:96" x14ac:dyDescent="0.25">
      <c r="D2162" s="38" t="s">
        <v>532</v>
      </c>
      <c r="E2162" s="52"/>
      <c r="F2162" s="52"/>
      <c r="G2162" s="52"/>
      <c r="H2162" s="52"/>
      <c r="I2162" s="52"/>
      <c r="J2162" s="52"/>
      <c r="K2162" s="52"/>
      <c r="L2162" s="52"/>
      <c r="M2162" s="52"/>
      <c r="N2162" s="52"/>
      <c r="O2162" s="52"/>
      <c r="P2162" s="52"/>
      <c r="Q2162" s="52"/>
      <c r="R2162" s="52"/>
      <c r="S2162" s="52"/>
      <c r="T2162" s="52"/>
      <c r="U2162" s="52"/>
      <c r="V2162" s="52"/>
      <c r="W2162" s="52"/>
      <c r="X2162" s="52"/>
      <c r="Y2162" s="52"/>
      <c r="Z2162" s="52"/>
      <c r="AA2162" s="52"/>
      <c r="AB2162" s="52"/>
      <c r="AC2162" s="52"/>
      <c r="AD2162" s="52"/>
      <c r="AE2162" s="52"/>
      <c r="AF2162" s="52"/>
      <c r="AG2162" s="52"/>
      <c r="AH2162" s="52"/>
      <c r="AI2162" s="52"/>
      <c r="AJ2162" s="52"/>
      <c r="AK2162" s="52"/>
      <c r="AL2162" s="52"/>
      <c r="AM2162" s="52"/>
      <c r="AN2162" s="52"/>
      <c r="AO2162" s="52"/>
      <c r="AP2162" s="52"/>
      <c r="AQ2162" s="52"/>
      <c r="AR2162" s="52"/>
      <c r="AS2162" s="52"/>
      <c r="AT2162" s="52"/>
      <c r="AU2162" s="52"/>
      <c r="AV2162" s="52"/>
      <c r="AW2162" s="52"/>
      <c r="AX2162" s="52"/>
      <c r="AY2162" s="52"/>
      <c r="AZ2162" s="52"/>
      <c r="BA2162" s="52"/>
      <c r="BB2162" s="52"/>
      <c r="BC2162" s="52"/>
      <c r="BD2162" s="52"/>
      <c r="BE2162" s="52"/>
      <c r="BF2162" s="52"/>
      <c r="BG2162" s="52"/>
      <c r="BH2162" s="52"/>
      <c r="BI2162" s="52"/>
      <c r="BJ2162" s="52"/>
      <c r="BK2162" s="52"/>
      <c r="BL2162" s="52"/>
      <c r="BM2162" s="52"/>
      <c r="BN2162" s="52"/>
      <c r="BO2162" s="52"/>
      <c r="BP2162" s="52"/>
      <c r="BQ2162" s="52"/>
      <c r="BR2162" s="52"/>
      <c r="BS2162" s="52"/>
      <c r="BT2162" s="52"/>
      <c r="BU2162" s="52"/>
      <c r="BV2162" s="52"/>
      <c r="BW2162" s="52"/>
      <c r="BX2162" s="52"/>
      <c r="BY2162" s="52"/>
      <c r="BZ2162" s="52"/>
      <c r="CA2162" s="52"/>
      <c r="CB2162" s="52"/>
      <c r="CC2162" s="52"/>
      <c r="CD2162" s="52"/>
      <c r="CE2162" s="52"/>
      <c r="CF2162" s="52"/>
      <c r="CG2162" s="52"/>
      <c r="CH2162" s="52"/>
      <c r="CI2162" s="52"/>
      <c r="CJ2162" s="52"/>
      <c r="CK2162" s="52"/>
      <c r="CL2162" s="52"/>
      <c r="CM2162" s="52"/>
      <c r="CN2162" s="52"/>
      <c r="CO2162" s="52"/>
      <c r="CP2162" s="52"/>
      <c r="CQ2162" s="52"/>
      <c r="CR2162" s="52"/>
    </row>
    <row r="2163" spans="4:96" x14ac:dyDescent="0.25">
      <c r="D2163" s="38" t="s">
        <v>866</v>
      </c>
      <c r="E2163" s="52"/>
      <c r="F2163" s="52"/>
      <c r="G2163" s="52"/>
      <c r="H2163" s="52"/>
      <c r="I2163" s="52"/>
      <c r="J2163" s="52"/>
      <c r="K2163" s="52"/>
      <c r="L2163" s="52"/>
      <c r="M2163" s="52"/>
      <c r="N2163" s="52"/>
      <c r="O2163" s="52"/>
      <c r="P2163" s="52"/>
      <c r="Q2163" s="52"/>
      <c r="R2163" s="52"/>
      <c r="S2163" s="52"/>
      <c r="T2163" s="52"/>
      <c r="U2163" s="52"/>
      <c r="V2163" s="52"/>
      <c r="W2163" s="52"/>
      <c r="X2163" s="52"/>
      <c r="Y2163" s="52"/>
      <c r="Z2163" s="52"/>
      <c r="AA2163" s="52"/>
      <c r="AB2163" s="52"/>
      <c r="AC2163" s="52"/>
      <c r="AD2163" s="52"/>
      <c r="AE2163" s="52"/>
      <c r="AF2163" s="52"/>
      <c r="AG2163" s="52"/>
      <c r="AH2163" s="52"/>
      <c r="AI2163" s="52"/>
      <c r="AJ2163" s="52"/>
      <c r="AK2163" s="52"/>
      <c r="AL2163" s="52"/>
      <c r="AM2163" s="52"/>
      <c r="AN2163" s="52"/>
      <c r="AO2163" s="52"/>
      <c r="AP2163" s="52"/>
      <c r="AQ2163" s="52"/>
      <c r="AR2163" s="52"/>
      <c r="AS2163" s="52"/>
      <c r="AT2163" s="52"/>
      <c r="AU2163" s="52"/>
      <c r="AV2163" s="52"/>
      <c r="AW2163" s="52"/>
      <c r="AX2163" s="52"/>
      <c r="AY2163" s="52"/>
      <c r="AZ2163" s="52"/>
      <c r="BA2163" s="52"/>
      <c r="BB2163" s="52"/>
      <c r="BC2163" s="52"/>
      <c r="BD2163" s="52"/>
      <c r="BE2163" s="52"/>
      <c r="BF2163" s="52"/>
      <c r="BG2163" s="52"/>
      <c r="BH2163" s="52"/>
      <c r="BI2163" s="52"/>
      <c r="BJ2163" s="52"/>
      <c r="BK2163" s="52"/>
      <c r="BL2163" s="52"/>
      <c r="BM2163" s="52"/>
      <c r="BN2163" s="52"/>
      <c r="BO2163" s="52"/>
      <c r="BP2163" s="52"/>
      <c r="BQ2163" s="52"/>
      <c r="BR2163" s="52"/>
      <c r="BS2163" s="52"/>
      <c r="BT2163" s="52"/>
      <c r="BU2163" s="52"/>
      <c r="BV2163" s="52"/>
      <c r="BW2163" s="52"/>
      <c r="BX2163" s="52"/>
      <c r="BY2163" s="52"/>
      <c r="BZ2163" s="52"/>
      <c r="CA2163" s="52"/>
      <c r="CB2163" s="52"/>
      <c r="CC2163" s="52"/>
      <c r="CD2163" s="52"/>
      <c r="CE2163" s="52"/>
      <c r="CF2163" s="52"/>
      <c r="CG2163" s="52"/>
      <c r="CH2163" s="52"/>
      <c r="CI2163" s="52"/>
      <c r="CJ2163" s="52"/>
      <c r="CK2163" s="52"/>
      <c r="CL2163" s="52"/>
      <c r="CM2163" s="52"/>
      <c r="CN2163" s="52"/>
      <c r="CO2163" s="52"/>
      <c r="CP2163" s="52"/>
      <c r="CQ2163" s="52"/>
      <c r="CR2163" s="52"/>
    </row>
    <row r="2164" spans="4:96" x14ac:dyDescent="0.25">
      <c r="D2164" s="38" t="s">
        <v>458</v>
      </c>
      <c r="E2164" s="52"/>
      <c r="F2164" s="52"/>
      <c r="G2164" s="52"/>
      <c r="H2164" s="52"/>
      <c r="I2164" s="52"/>
      <c r="J2164" s="52"/>
      <c r="K2164" s="52"/>
      <c r="L2164" s="52"/>
      <c r="M2164" s="52"/>
      <c r="N2164" s="52"/>
      <c r="O2164" s="52"/>
      <c r="P2164" s="52"/>
      <c r="Q2164" s="52"/>
      <c r="R2164" s="52"/>
      <c r="S2164" s="52"/>
      <c r="T2164" s="52"/>
      <c r="U2164" s="52"/>
      <c r="V2164" s="52"/>
      <c r="W2164" s="52"/>
      <c r="X2164" s="52"/>
      <c r="Y2164" s="52"/>
      <c r="Z2164" s="52"/>
      <c r="AA2164" s="52"/>
      <c r="AB2164" s="52"/>
      <c r="AC2164" s="52"/>
      <c r="AD2164" s="52"/>
      <c r="AE2164" s="52"/>
      <c r="AF2164" s="52"/>
      <c r="AG2164" s="52"/>
      <c r="AH2164" s="52"/>
      <c r="AI2164" s="52"/>
      <c r="AJ2164" s="52"/>
      <c r="AK2164" s="52"/>
      <c r="AL2164" s="52"/>
      <c r="AM2164" s="52"/>
      <c r="AN2164" s="52"/>
      <c r="AO2164" s="52"/>
      <c r="AP2164" s="52"/>
      <c r="AQ2164" s="52"/>
      <c r="AR2164" s="52"/>
      <c r="AS2164" s="52"/>
      <c r="AT2164" s="52"/>
      <c r="AU2164" s="52"/>
      <c r="AV2164" s="52"/>
      <c r="AW2164" s="52"/>
      <c r="AX2164" s="52"/>
      <c r="AY2164" s="52"/>
      <c r="AZ2164" s="52"/>
      <c r="BA2164" s="52"/>
      <c r="BB2164" s="52"/>
      <c r="BC2164" s="52"/>
      <c r="BD2164" s="52"/>
      <c r="BE2164" s="52"/>
      <c r="BF2164" s="52"/>
      <c r="BG2164" s="52"/>
      <c r="BH2164" s="52"/>
      <c r="BI2164" s="52"/>
      <c r="BJ2164" s="52"/>
      <c r="BK2164" s="52"/>
      <c r="BL2164" s="52"/>
      <c r="BM2164" s="52"/>
      <c r="BN2164" s="52"/>
      <c r="BO2164" s="52"/>
      <c r="BP2164" s="52"/>
      <c r="BQ2164" s="52"/>
      <c r="BR2164" s="52"/>
      <c r="BS2164" s="52"/>
      <c r="BT2164" s="52"/>
      <c r="BU2164" s="52"/>
      <c r="BV2164" s="52"/>
      <c r="BW2164" s="52"/>
      <c r="BX2164" s="52"/>
      <c r="BY2164" s="52"/>
      <c r="BZ2164" s="52"/>
      <c r="CA2164" s="52"/>
      <c r="CB2164" s="52"/>
      <c r="CC2164" s="52"/>
      <c r="CD2164" s="52"/>
      <c r="CE2164" s="52"/>
      <c r="CF2164" s="52"/>
      <c r="CG2164" s="52"/>
      <c r="CH2164" s="52"/>
      <c r="CI2164" s="52"/>
      <c r="CJ2164" s="52"/>
      <c r="CK2164" s="52"/>
      <c r="CL2164" s="52"/>
      <c r="CM2164" s="52"/>
      <c r="CN2164" s="52"/>
      <c r="CO2164" s="52"/>
      <c r="CP2164" s="52"/>
      <c r="CQ2164" s="52"/>
      <c r="CR2164" s="52"/>
    </row>
    <row r="2165" spans="4:96" x14ac:dyDescent="0.25">
      <c r="D2165" s="38" t="s">
        <v>867</v>
      </c>
      <c r="E2165" s="52"/>
      <c r="F2165" s="52"/>
      <c r="G2165" s="52"/>
      <c r="H2165" s="52"/>
      <c r="I2165" s="52"/>
      <c r="J2165" s="52"/>
      <c r="K2165" s="52"/>
      <c r="L2165" s="52"/>
      <c r="M2165" s="52"/>
      <c r="N2165" s="52"/>
      <c r="O2165" s="52"/>
      <c r="P2165" s="52"/>
      <c r="Q2165" s="52"/>
      <c r="R2165" s="52"/>
      <c r="S2165" s="52"/>
      <c r="T2165" s="52"/>
      <c r="U2165" s="52"/>
      <c r="V2165" s="52"/>
      <c r="W2165" s="52"/>
      <c r="X2165" s="52"/>
      <c r="Y2165" s="52"/>
      <c r="Z2165" s="52"/>
      <c r="AA2165" s="52"/>
      <c r="AB2165" s="52"/>
      <c r="AC2165" s="52"/>
      <c r="AD2165" s="52"/>
      <c r="AE2165" s="52"/>
      <c r="AF2165" s="52"/>
      <c r="AG2165" s="52"/>
      <c r="AH2165" s="52"/>
      <c r="AI2165" s="52"/>
      <c r="AJ2165" s="52"/>
      <c r="AK2165" s="52"/>
      <c r="AL2165" s="52"/>
      <c r="AM2165" s="52"/>
      <c r="AN2165" s="52"/>
      <c r="AO2165" s="52"/>
      <c r="AP2165" s="52"/>
      <c r="AQ2165" s="52"/>
      <c r="AR2165" s="52"/>
      <c r="AS2165" s="52"/>
      <c r="AT2165" s="52"/>
      <c r="AU2165" s="52"/>
      <c r="AV2165" s="52"/>
      <c r="AW2165" s="52"/>
      <c r="AX2165" s="52"/>
      <c r="AY2165" s="52"/>
      <c r="AZ2165" s="52"/>
      <c r="BA2165" s="52"/>
      <c r="BB2165" s="52"/>
      <c r="BC2165" s="52"/>
      <c r="BD2165" s="52"/>
      <c r="BE2165" s="52"/>
      <c r="BF2165" s="52"/>
      <c r="BG2165" s="52"/>
      <c r="BH2165" s="52"/>
      <c r="BI2165" s="52"/>
      <c r="BJ2165" s="52"/>
      <c r="BK2165" s="52"/>
      <c r="BL2165" s="52"/>
      <c r="BM2165" s="52"/>
      <c r="BN2165" s="52"/>
      <c r="BO2165" s="52"/>
      <c r="BP2165" s="52"/>
      <c r="BQ2165" s="52"/>
      <c r="BR2165" s="52"/>
      <c r="BS2165" s="52"/>
      <c r="BT2165" s="52"/>
      <c r="BU2165" s="52"/>
      <c r="BV2165" s="52"/>
      <c r="BW2165" s="52"/>
      <c r="BX2165" s="52"/>
      <c r="BY2165" s="52"/>
      <c r="BZ2165" s="52"/>
      <c r="CA2165" s="52"/>
      <c r="CB2165" s="52"/>
      <c r="CC2165" s="52"/>
      <c r="CD2165" s="52"/>
      <c r="CE2165" s="52"/>
      <c r="CF2165" s="52"/>
      <c r="CG2165" s="52"/>
      <c r="CH2165" s="52"/>
      <c r="CI2165" s="52"/>
      <c r="CJ2165" s="52"/>
      <c r="CK2165" s="52"/>
      <c r="CL2165" s="52"/>
      <c r="CM2165" s="52"/>
      <c r="CN2165" s="52"/>
      <c r="CO2165" s="52"/>
      <c r="CP2165" s="52"/>
      <c r="CQ2165" s="52"/>
      <c r="CR2165" s="52"/>
    </row>
    <row r="2166" spans="4:96" x14ac:dyDescent="0.25">
      <c r="D2166" s="38" t="s">
        <v>533</v>
      </c>
      <c r="E2166" s="52"/>
      <c r="F2166" s="52"/>
      <c r="G2166" s="52"/>
      <c r="H2166" s="52"/>
      <c r="I2166" s="52"/>
      <c r="J2166" s="52"/>
      <c r="K2166" s="52"/>
      <c r="L2166" s="52"/>
      <c r="M2166" s="52"/>
      <c r="N2166" s="52"/>
      <c r="O2166" s="52"/>
      <c r="P2166" s="52"/>
      <c r="Q2166" s="52"/>
      <c r="R2166" s="52"/>
      <c r="S2166" s="52"/>
      <c r="T2166" s="52"/>
      <c r="U2166" s="52"/>
      <c r="V2166" s="52"/>
      <c r="W2166" s="52"/>
      <c r="X2166" s="52"/>
      <c r="Y2166" s="52"/>
      <c r="Z2166" s="52"/>
      <c r="AA2166" s="52"/>
      <c r="AB2166" s="52"/>
      <c r="AC2166" s="52"/>
      <c r="AD2166" s="52"/>
      <c r="AE2166" s="52"/>
      <c r="AF2166" s="52"/>
      <c r="AG2166" s="52"/>
      <c r="AH2166" s="52"/>
      <c r="AI2166" s="52"/>
      <c r="AJ2166" s="52"/>
      <c r="AK2166" s="52"/>
      <c r="AL2166" s="52"/>
      <c r="AM2166" s="52"/>
      <c r="AN2166" s="52"/>
      <c r="AO2166" s="52"/>
      <c r="AP2166" s="52"/>
      <c r="AQ2166" s="52"/>
      <c r="AR2166" s="52"/>
      <c r="AS2166" s="52"/>
      <c r="AT2166" s="52"/>
      <c r="AU2166" s="52"/>
      <c r="AV2166" s="52"/>
      <c r="AW2166" s="52"/>
      <c r="AX2166" s="52"/>
      <c r="AY2166" s="52"/>
      <c r="AZ2166" s="52"/>
      <c r="BA2166" s="52"/>
      <c r="BB2166" s="52"/>
      <c r="BC2166" s="52"/>
      <c r="BD2166" s="52"/>
      <c r="BE2166" s="52"/>
      <c r="BF2166" s="52"/>
      <c r="BG2166" s="52"/>
      <c r="BH2166" s="52"/>
      <c r="BI2166" s="52"/>
      <c r="BJ2166" s="52"/>
      <c r="BK2166" s="52"/>
      <c r="BL2166" s="52"/>
      <c r="BM2166" s="52"/>
      <c r="BN2166" s="52"/>
      <c r="BO2166" s="52"/>
      <c r="BP2166" s="52"/>
      <c r="BQ2166" s="52"/>
      <c r="BR2166" s="52"/>
      <c r="BS2166" s="52"/>
      <c r="BT2166" s="52"/>
      <c r="BU2166" s="52"/>
      <c r="BV2166" s="52"/>
      <c r="BW2166" s="52"/>
      <c r="BX2166" s="52"/>
      <c r="BY2166" s="52"/>
      <c r="BZ2166" s="52"/>
      <c r="CA2166" s="52"/>
      <c r="CB2166" s="52"/>
      <c r="CC2166" s="52"/>
      <c r="CD2166" s="52"/>
      <c r="CE2166" s="52"/>
      <c r="CF2166" s="52"/>
      <c r="CG2166" s="52"/>
      <c r="CH2166" s="52"/>
      <c r="CI2166" s="52"/>
      <c r="CJ2166" s="52"/>
      <c r="CK2166" s="52"/>
      <c r="CL2166" s="52"/>
      <c r="CM2166" s="52"/>
      <c r="CN2166" s="52"/>
      <c r="CO2166" s="52"/>
      <c r="CP2166" s="52"/>
      <c r="CQ2166" s="52"/>
      <c r="CR2166" s="52"/>
    </row>
    <row r="2168" spans="4:96" x14ac:dyDescent="0.25">
      <c r="D2168" s="51" t="s">
        <v>309</v>
      </c>
      <c r="E2168" s="51" t="s">
        <v>561</v>
      </c>
      <c r="F2168" s="51" t="s">
        <v>562</v>
      </c>
      <c r="G2168" s="51" t="s">
        <v>564</v>
      </c>
      <c r="H2168" s="51" t="s">
        <v>565</v>
      </c>
      <c r="I2168" s="51" t="s">
        <v>309</v>
      </c>
      <c r="J2168" s="51" t="s">
        <v>567</v>
      </c>
      <c r="K2168" s="51" t="s">
        <v>568</v>
      </c>
      <c r="L2168" s="51" t="s">
        <v>569</v>
      </c>
      <c r="M2168" s="51" t="s">
        <v>855</v>
      </c>
      <c r="N2168" s="51" t="s">
        <v>570</v>
      </c>
      <c r="O2168" s="51" t="s">
        <v>571</v>
      </c>
      <c r="P2168" s="51" t="s">
        <v>572</v>
      </c>
      <c r="Q2168" s="51" t="s">
        <v>316</v>
      </c>
      <c r="R2168" s="51" t="s">
        <v>573</v>
      </c>
      <c r="S2168" s="51">
        <v>1</v>
      </c>
    </row>
    <row r="2169" spans="4:96" x14ac:dyDescent="0.25">
      <c r="D2169" s="285" t="s">
        <v>2912</v>
      </c>
      <c r="E2169" s="285" t="s">
        <v>2904</v>
      </c>
      <c r="F2169" s="285" t="s">
        <v>2902</v>
      </c>
      <c r="G2169" s="285" t="s">
        <v>2913</v>
      </c>
      <c r="H2169" s="285" t="s">
        <v>2903</v>
      </c>
      <c r="I2169" s="285" t="s">
        <v>2912</v>
      </c>
      <c r="J2169" s="285">
        <v>19833</v>
      </c>
      <c r="K2169" s="285" t="s">
        <v>2904</v>
      </c>
      <c r="L2169" s="285" t="s">
        <v>2902</v>
      </c>
      <c r="M2169" s="285" t="s">
        <v>2914</v>
      </c>
      <c r="N2169" s="285">
        <v>19178</v>
      </c>
      <c r="O2169" s="285" t="s">
        <v>2904</v>
      </c>
      <c r="P2169" s="285" t="s">
        <v>2902</v>
      </c>
      <c r="Q2169" s="285" t="s">
        <v>2914</v>
      </c>
      <c r="R2169" s="285" t="s">
        <v>2914</v>
      </c>
      <c r="S2169" s="285">
        <v>1</v>
      </c>
    </row>
    <row r="2171" spans="4:96" x14ac:dyDescent="0.25">
      <c r="D2171" s="57" t="s">
        <v>357</v>
      </c>
      <c r="E2171" s="53"/>
      <c r="F2171" s="53"/>
      <c r="G2171" s="53"/>
      <c r="H2171" s="53"/>
      <c r="I2171" s="53"/>
      <c r="J2171" s="53"/>
      <c r="K2171" s="53"/>
      <c r="L2171" s="53"/>
      <c r="M2171" s="53"/>
      <c r="N2171" s="53"/>
      <c r="O2171" s="53"/>
      <c r="P2171" s="53"/>
      <c r="Q2171" s="53"/>
      <c r="R2171" s="53"/>
      <c r="S2171" s="53"/>
      <c r="T2171" s="53"/>
      <c r="U2171" s="53"/>
      <c r="V2171" s="53"/>
      <c r="W2171" s="53"/>
      <c r="X2171" s="53"/>
      <c r="Y2171" s="53"/>
      <c r="Z2171" s="53"/>
      <c r="AA2171" s="53"/>
      <c r="AB2171" s="53"/>
      <c r="AC2171" s="53"/>
      <c r="AD2171" s="53"/>
      <c r="AE2171" s="53"/>
      <c r="AF2171" s="53"/>
      <c r="AG2171" s="53"/>
      <c r="AH2171" s="53"/>
      <c r="AI2171" s="53"/>
      <c r="AJ2171" s="53"/>
      <c r="AK2171" s="53"/>
      <c r="AL2171" s="53"/>
      <c r="AM2171" s="53"/>
      <c r="AN2171" s="53"/>
      <c r="AO2171" s="53"/>
      <c r="AP2171" s="53"/>
      <c r="AQ2171" s="53"/>
      <c r="AR2171" s="53"/>
      <c r="AS2171" s="53"/>
      <c r="AT2171" s="53"/>
      <c r="AU2171" s="53"/>
      <c r="AV2171" s="53"/>
      <c r="AW2171" s="53"/>
      <c r="AX2171" s="53"/>
      <c r="AY2171" s="53"/>
      <c r="AZ2171" s="53"/>
      <c r="BA2171" s="53"/>
      <c r="BB2171" s="53"/>
      <c r="BC2171" s="53"/>
      <c r="BD2171" s="53"/>
      <c r="BE2171" s="53"/>
      <c r="BF2171" s="53"/>
      <c r="BG2171" s="53"/>
      <c r="BH2171" s="53"/>
      <c r="BI2171" s="53"/>
      <c r="BJ2171" s="53"/>
      <c r="BK2171" s="53"/>
      <c r="BL2171" s="53"/>
      <c r="BM2171" s="53"/>
      <c r="BN2171" s="53"/>
      <c r="BO2171" s="53"/>
      <c r="BP2171" s="53"/>
      <c r="BQ2171" s="53"/>
      <c r="BR2171" s="53"/>
      <c r="BS2171" s="53"/>
      <c r="BT2171" s="53"/>
      <c r="BU2171" s="53"/>
    </row>
    <row r="2172" spans="4:96" x14ac:dyDescent="0.25">
      <c r="D2172" s="57" t="s">
        <v>322</v>
      </c>
      <c r="E2172" s="53"/>
      <c r="F2172" s="53"/>
      <c r="G2172" s="53"/>
      <c r="H2172" s="53"/>
      <c r="I2172" s="53"/>
      <c r="J2172" s="53"/>
      <c r="K2172" s="53"/>
      <c r="L2172" s="53"/>
      <c r="M2172" s="53"/>
      <c r="N2172" s="53"/>
      <c r="O2172" s="53"/>
      <c r="P2172" s="53"/>
      <c r="Q2172" s="53"/>
      <c r="R2172" s="53"/>
      <c r="S2172" s="53"/>
      <c r="T2172" s="53"/>
      <c r="U2172" s="53"/>
      <c r="V2172" s="53"/>
      <c r="W2172" s="53"/>
      <c r="X2172" s="53"/>
      <c r="Y2172" s="53"/>
      <c r="Z2172" s="53"/>
      <c r="AA2172" s="53"/>
      <c r="AB2172" s="53"/>
      <c r="AC2172" s="53"/>
      <c r="AD2172" s="53"/>
      <c r="AE2172" s="53"/>
      <c r="AF2172" s="53"/>
      <c r="AG2172" s="53"/>
      <c r="AH2172" s="53"/>
      <c r="AI2172" s="53"/>
      <c r="AJ2172" s="53"/>
      <c r="AK2172" s="53"/>
      <c r="AL2172" s="53"/>
      <c r="AM2172" s="53"/>
      <c r="AN2172" s="53"/>
      <c r="AO2172" s="53"/>
      <c r="AP2172" s="53"/>
      <c r="AQ2172" s="53"/>
      <c r="AR2172" s="53"/>
      <c r="AS2172" s="53"/>
      <c r="AT2172" s="53"/>
      <c r="AU2172" s="53"/>
      <c r="AV2172" s="53"/>
      <c r="AW2172" s="53"/>
      <c r="AX2172" s="53"/>
      <c r="AY2172" s="53"/>
      <c r="AZ2172" s="53"/>
      <c r="BA2172" s="53"/>
      <c r="BB2172" s="53"/>
      <c r="BC2172" s="53"/>
      <c r="BD2172" s="53"/>
      <c r="BE2172" s="53"/>
      <c r="BF2172" s="53"/>
      <c r="BG2172" s="53"/>
      <c r="BH2172" s="53"/>
      <c r="BI2172" s="53"/>
      <c r="BJ2172" s="53"/>
      <c r="BK2172" s="53"/>
      <c r="BL2172" s="53"/>
      <c r="BM2172" s="53"/>
      <c r="BN2172" s="53"/>
      <c r="BO2172" s="53"/>
      <c r="BP2172" s="53"/>
      <c r="BQ2172" s="53"/>
      <c r="BR2172" s="53"/>
      <c r="BS2172" s="53"/>
      <c r="BT2172" s="53"/>
      <c r="BU2172" s="53"/>
    </row>
    <row r="2173" spans="4:96" x14ac:dyDescent="0.25">
      <c r="D2173" s="57"/>
      <c r="E2173" s="53"/>
      <c r="F2173" s="53"/>
      <c r="G2173" s="53"/>
      <c r="H2173" s="53"/>
      <c r="I2173" s="53"/>
      <c r="J2173" s="53"/>
      <c r="K2173" s="53"/>
      <c r="L2173" s="53"/>
      <c r="M2173" s="53"/>
      <c r="N2173" s="53"/>
      <c r="O2173" s="53"/>
      <c r="P2173" s="53"/>
      <c r="Q2173" s="53"/>
      <c r="R2173" s="53"/>
      <c r="S2173" s="53"/>
      <c r="T2173" s="53"/>
      <c r="U2173" s="53"/>
      <c r="V2173" s="53"/>
      <c r="W2173" s="53"/>
      <c r="X2173" s="53"/>
      <c r="Y2173" s="53"/>
      <c r="Z2173" s="53"/>
      <c r="AA2173" s="53"/>
      <c r="AB2173" s="53"/>
      <c r="AC2173" s="53"/>
      <c r="AD2173" s="53"/>
      <c r="AE2173" s="53"/>
      <c r="AF2173" s="53"/>
      <c r="AG2173" s="53"/>
      <c r="AH2173" s="53"/>
      <c r="AI2173" s="53"/>
      <c r="AJ2173" s="53"/>
      <c r="AK2173" s="53"/>
      <c r="AL2173" s="53"/>
      <c r="AM2173" s="53"/>
      <c r="AN2173" s="53"/>
      <c r="AO2173" s="53"/>
      <c r="AP2173" s="53"/>
      <c r="AQ2173" s="53"/>
      <c r="AR2173" s="53"/>
      <c r="AS2173" s="53"/>
      <c r="AT2173" s="53"/>
      <c r="AU2173" s="53"/>
      <c r="AV2173" s="53"/>
      <c r="AW2173" s="53"/>
      <c r="AX2173" s="53"/>
      <c r="AY2173" s="53"/>
      <c r="AZ2173" s="53"/>
      <c r="BA2173" s="53"/>
      <c r="BB2173" s="53"/>
      <c r="BC2173" s="53"/>
      <c r="BD2173" s="53"/>
      <c r="BE2173" s="53"/>
      <c r="BF2173" s="53"/>
      <c r="BG2173" s="53"/>
      <c r="BH2173" s="53"/>
      <c r="BI2173" s="53"/>
      <c r="BJ2173" s="53"/>
      <c r="BK2173" s="53"/>
      <c r="BL2173" s="53"/>
      <c r="BM2173" s="53"/>
      <c r="BN2173" s="53"/>
      <c r="BO2173" s="53"/>
      <c r="BP2173" s="53"/>
      <c r="BQ2173" s="53"/>
      <c r="BR2173" s="53"/>
      <c r="BS2173" s="53"/>
      <c r="BT2173" s="53"/>
      <c r="BU2173" s="53"/>
    </row>
    <row r="2174" spans="4:96" x14ac:dyDescent="0.25">
      <c r="D2174" s="56" t="str">
        <f>"update Tb_OPL_Unit set ChassisNumber = '" &amp; TRIM(G2169) &amp; "', EngineNumber = '" &amp; TRIM(H2169) &amp; " where IdTb_OPL_Unit = " &amp; N2169 &amp; ";"</f>
        <v>update Tb_OPL_Unit set ChassisNumber = 'MHKB3BA1JNK087926', EngineNumber = 'K3MJ25733 where IdTb_OPL_Unit = 19178;</v>
      </c>
      <c r="E2174" s="52"/>
      <c r="F2174" s="52"/>
      <c r="G2174" s="52"/>
      <c r="H2174" s="52"/>
      <c r="I2174" s="52"/>
      <c r="J2174" s="52"/>
      <c r="K2174" s="52"/>
      <c r="L2174" s="52"/>
      <c r="M2174" s="52"/>
      <c r="N2174" s="52"/>
      <c r="O2174" s="52"/>
      <c r="P2174" s="52"/>
      <c r="Q2174" s="52"/>
      <c r="R2174" s="52"/>
      <c r="S2174" s="52"/>
      <c r="T2174" s="52"/>
      <c r="U2174" s="52"/>
      <c r="V2174" s="52"/>
      <c r="W2174" s="52"/>
      <c r="X2174" s="52"/>
      <c r="Y2174" s="52"/>
      <c r="Z2174" s="52"/>
      <c r="AA2174" s="52"/>
      <c r="AB2174" s="52"/>
      <c r="AC2174" s="52"/>
      <c r="AD2174" s="52"/>
      <c r="AE2174" s="52"/>
      <c r="AF2174" s="52"/>
      <c r="AG2174" s="52"/>
      <c r="AH2174" s="52"/>
      <c r="AI2174" s="52"/>
      <c r="AJ2174" s="52"/>
      <c r="AK2174" s="52"/>
      <c r="AL2174" s="52"/>
      <c r="AM2174" s="52"/>
      <c r="AN2174" s="52"/>
      <c r="AO2174" s="52"/>
      <c r="AP2174" s="52"/>
      <c r="AQ2174" s="52"/>
      <c r="AR2174" s="52"/>
      <c r="AS2174" s="52"/>
      <c r="AT2174" s="52"/>
      <c r="AU2174" s="52"/>
      <c r="AV2174" s="52"/>
      <c r="AW2174" s="52"/>
      <c r="AX2174" s="52"/>
      <c r="AY2174" s="52"/>
      <c r="AZ2174" s="52"/>
      <c r="BA2174" s="52"/>
      <c r="BB2174" s="52"/>
      <c r="BC2174" s="52"/>
      <c r="BD2174" s="52"/>
      <c r="BE2174" s="52"/>
      <c r="BF2174" s="52"/>
      <c r="BG2174" s="52"/>
      <c r="BH2174" s="52"/>
      <c r="BI2174" s="52"/>
      <c r="BJ2174" s="52"/>
      <c r="BK2174" s="52"/>
      <c r="BL2174" s="52"/>
      <c r="BM2174" s="52"/>
      <c r="BN2174" s="52"/>
      <c r="BO2174" s="52"/>
      <c r="BP2174" s="52"/>
      <c r="BQ2174" s="52"/>
      <c r="BR2174" s="52"/>
      <c r="BS2174" s="52"/>
      <c r="BT2174" s="52"/>
      <c r="BU2174" s="52"/>
    </row>
    <row r="2175" spans="4:96" x14ac:dyDescent="0.25">
      <c r="D2175" s="57"/>
      <c r="E2175" s="53"/>
      <c r="F2175" s="53"/>
      <c r="G2175" s="53"/>
      <c r="H2175" s="53"/>
      <c r="I2175" s="53"/>
      <c r="J2175" s="53"/>
      <c r="K2175" s="53"/>
      <c r="L2175" s="53"/>
      <c r="M2175" s="53"/>
      <c r="N2175" s="53"/>
      <c r="O2175" s="53"/>
      <c r="P2175" s="53"/>
      <c r="Q2175" s="53"/>
      <c r="R2175" s="53"/>
      <c r="S2175" s="53"/>
      <c r="T2175" s="53"/>
      <c r="U2175" s="53"/>
      <c r="V2175" s="53"/>
      <c r="W2175" s="53"/>
      <c r="X2175" s="53"/>
      <c r="Y2175" s="53"/>
      <c r="Z2175" s="53"/>
      <c r="AA2175" s="53"/>
      <c r="AB2175" s="53"/>
      <c r="AC2175" s="53"/>
      <c r="AD2175" s="53"/>
      <c r="AE2175" s="53"/>
      <c r="AF2175" s="53"/>
      <c r="AG2175" s="53"/>
      <c r="AH2175" s="53"/>
      <c r="AI2175" s="53"/>
      <c r="AJ2175" s="53"/>
      <c r="AK2175" s="53"/>
      <c r="AL2175" s="53"/>
      <c r="AM2175" s="53"/>
      <c r="AN2175" s="53"/>
      <c r="AO2175" s="53"/>
      <c r="AP2175" s="53"/>
      <c r="AQ2175" s="53"/>
      <c r="AR2175" s="53"/>
      <c r="AS2175" s="53"/>
      <c r="AT2175" s="53"/>
      <c r="AU2175" s="53"/>
      <c r="AV2175" s="53"/>
      <c r="AW2175" s="53"/>
      <c r="AX2175" s="53"/>
      <c r="AY2175" s="53"/>
      <c r="AZ2175" s="53"/>
      <c r="BA2175" s="53"/>
      <c r="BB2175" s="53"/>
      <c r="BC2175" s="53"/>
      <c r="BD2175" s="53"/>
      <c r="BE2175" s="53"/>
      <c r="BF2175" s="53"/>
      <c r="BG2175" s="53"/>
      <c r="BH2175" s="53"/>
      <c r="BI2175" s="53"/>
      <c r="BJ2175" s="53"/>
      <c r="BK2175" s="53"/>
      <c r="BL2175" s="53"/>
      <c r="BM2175" s="53"/>
      <c r="BN2175" s="53"/>
      <c r="BO2175" s="53"/>
      <c r="BP2175" s="53"/>
      <c r="BQ2175" s="53"/>
      <c r="BR2175" s="53"/>
      <c r="BS2175" s="53"/>
      <c r="BT2175" s="53"/>
      <c r="BU2175" s="53"/>
    </row>
    <row r="2176" spans="4:96" x14ac:dyDescent="0.25">
      <c r="D2176" s="56" t="str">
        <f>"update OPLUObjectLease set Remarks = '" &amp; TRIM(G2169) &amp; "', EngineNumber = '" &amp; TRIM(H2169) &amp; " where IdUObjLease = " &amp; J2169 &amp; ";"</f>
        <v>update OPLUObjectLease set Remarks = 'MHKB3BA1JNK087926', EngineNumber = 'K3MJ25733 where IdUObjLease = 19833;</v>
      </c>
      <c r="E2176" s="52"/>
      <c r="F2176" s="52"/>
      <c r="G2176" s="52"/>
      <c r="H2176" s="52"/>
      <c r="I2176" s="52"/>
      <c r="J2176" s="52"/>
      <c r="K2176" s="52"/>
      <c r="L2176" s="52"/>
      <c r="M2176" s="52"/>
      <c r="N2176" s="52"/>
      <c r="O2176" s="52"/>
      <c r="P2176" s="52"/>
      <c r="Q2176" s="52"/>
      <c r="R2176" s="52"/>
      <c r="S2176" s="52"/>
      <c r="T2176" s="52"/>
      <c r="U2176" s="52"/>
      <c r="V2176" s="52"/>
      <c r="W2176" s="52"/>
      <c r="X2176" s="52"/>
      <c r="Y2176" s="52"/>
      <c r="Z2176" s="52"/>
      <c r="AA2176" s="52"/>
      <c r="AB2176" s="52"/>
      <c r="AC2176" s="52"/>
      <c r="AD2176" s="52"/>
      <c r="AE2176" s="52"/>
      <c r="AF2176" s="52"/>
      <c r="AG2176" s="52"/>
      <c r="AH2176" s="52"/>
      <c r="AI2176" s="52"/>
      <c r="AJ2176" s="52"/>
      <c r="AK2176" s="52"/>
      <c r="AL2176" s="52"/>
      <c r="AM2176" s="52"/>
      <c r="AN2176" s="52"/>
      <c r="AO2176" s="52"/>
      <c r="AP2176" s="52"/>
      <c r="AQ2176" s="52"/>
      <c r="AR2176" s="52"/>
      <c r="AS2176" s="52"/>
      <c r="AT2176" s="52"/>
      <c r="AU2176" s="52"/>
      <c r="AV2176" s="52"/>
      <c r="AW2176" s="52"/>
      <c r="AX2176" s="52"/>
      <c r="AY2176" s="52"/>
      <c r="AZ2176" s="52"/>
      <c r="BA2176" s="52"/>
      <c r="BB2176" s="52"/>
      <c r="BC2176" s="52"/>
      <c r="BD2176" s="52"/>
      <c r="BE2176" s="52"/>
      <c r="BF2176" s="52"/>
      <c r="BG2176" s="52"/>
      <c r="BH2176" s="52"/>
      <c r="BI2176" s="52"/>
      <c r="BJ2176" s="52"/>
      <c r="BK2176" s="52"/>
      <c r="BL2176" s="52"/>
      <c r="BM2176" s="52"/>
      <c r="BN2176" s="52"/>
      <c r="BO2176" s="52"/>
      <c r="BP2176" s="52"/>
      <c r="BQ2176" s="52"/>
      <c r="BR2176" s="52"/>
      <c r="BS2176" s="52"/>
      <c r="BT2176" s="52"/>
      <c r="BU2176" s="52"/>
    </row>
    <row r="2177" spans="4:73" x14ac:dyDescent="0.25">
      <c r="D2177" s="57"/>
      <c r="E2177" s="53"/>
      <c r="F2177" s="53"/>
      <c r="G2177" s="53"/>
      <c r="H2177" s="53"/>
      <c r="I2177" s="53"/>
      <c r="J2177" s="53"/>
      <c r="K2177" s="53"/>
      <c r="L2177" s="53"/>
      <c r="M2177" s="53"/>
      <c r="N2177" s="53"/>
      <c r="O2177" s="53"/>
      <c r="P2177" s="53"/>
      <c r="Q2177" s="53"/>
      <c r="R2177" s="53"/>
      <c r="S2177" s="53"/>
      <c r="T2177" s="53"/>
      <c r="U2177" s="53"/>
      <c r="V2177" s="53"/>
      <c r="W2177" s="53"/>
      <c r="X2177" s="53"/>
      <c r="Y2177" s="53"/>
      <c r="Z2177" s="53"/>
      <c r="AA2177" s="53"/>
      <c r="AB2177" s="53"/>
      <c r="AC2177" s="53"/>
      <c r="AD2177" s="53"/>
      <c r="AE2177" s="53"/>
      <c r="AF2177" s="53"/>
      <c r="AG2177" s="53"/>
      <c r="AH2177" s="53"/>
      <c r="AI2177" s="53"/>
      <c r="AJ2177" s="53"/>
      <c r="AK2177" s="53"/>
      <c r="AL2177" s="53"/>
      <c r="AM2177" s="53"/>
      <c r="AN2177" s="53"/>
      <c r="AO2177" s="53"/>
      <c r="AP2177" s="53"/>
      <c r="AQ2177" s="53"/>
      <c r="AR2177" s="53"/>
      <c r="AS2177" s="53"/>
      <c r="AT2177" s="53"/>
      <c r="AU2177" s="53"/>
      <c r="AV2177" s="53"/>
      <c r="AW2177" s="53"/>
      <c r="AX2177" s="53"/>
      <c r="AY2177" s="53"/>
      <c r="AZ2177" s="53"/>
      <c r="BA2177" s="53"/>
      <c r="BB2177" s="53"/>
      <c r="BC2177" s="53"/>
      <c r="BD2177" s="53"/>
      <c r="BE2177" s="53"/>
      <c r="BF2177" s="53"/>
      <c r="BG2177" s="53"/>
      <c r="BH2177" s="53"/>
      <c r="BI2177" s="53"/>
      <c r="BJ2177" s="53"/>
      <c r="BK2177" s="53"/>
      <c r="BL2177" s="53"/>
      <c r="BM2177" s="53"/>
      <c r="BN2177" s="53"/>
      <c r="BO2177" s="53"/>
      <c r="BP2177" s="53"/>
      <c r="BQ2177" s="53"/>
      <c r="BR2177" s="53"/>
      <c r="BS2177" s="53"/>
      <c r="BT2177" s="53"/>
      <c r="BU2177" s="53"/>
    </row>
    <row r="2178" spans="4:73" x14ac:dyDescent="0.25">
      <c r="D2178" s="57" t="s">
        <v>263</v>
      </c>
      <c r="E2178" s="53"/>
      <c r="F2178" s="53"/>
      <c r="G2178" s="53"/>
      <c r="H2178" s="53"/>
      <c r="I2178" s="53"/>
      <c r="J2178" s="53"/>
      <c r="K2178" s="53"/>
      <c r="L2178" s="53"/>
      <c r="M2178" s="53"/>
      <c r="N2178" s="53"/>
      <c r="O2178" s="53"/>
      <c r="P2178" s="53"/>
      <c r="Q2178" s="53"/>
      <c r="R2178" s="53"/>
      <c r="S2178" s="53"/>
      <c r="T2178" s="53"/>
      <c r="U2178" s="53"/>
      <c r="V2178" s="53"/>
      <c r="W2178" s="53"/>
      <c r="X2178" s="53"/>
      <c r="Y2178" s="53"/>
      <c r="Z2178" s="53"/>
      <c r="AA2178" s="53"/>
      <c r="AB2178" s="53"/>
      <c r="AC2178" s="53"/>
      <c r="AD2178" s="53"/>
      <c r="AE2178" s="53"/>
      <c r="AF2178" s="53"/>
      <c r="AG2178" s="53"/>
      <c r="AH2178" s="53"/>
      <c r="AI2178" s="53"/>
      <c r="AJ2178" s="53"/>
      <c r="AK2178" s="53"/>
      <c r="AL2178" s="53"/>
      <c r="AM2178" s="53"/>
      <c r="AN2178" s="53"/>
      <c r="AO2178" s="53"/>
      <c r="AP2178" s="53"/>
      <c r="AQ2178" s="53"/>
      <c r="AR2178" s="53"/>
      <c r="AS2178" s="53"/>
      <c r="AT2178" s="53"/>
      <c r="AU2178" s="53"/>
      <c r="AV2178" s="53"/>
      <c r="AW2178" s="53"/>
      <c r="AX2178" s="53"/>
      <c r="AY2178" s="53"/>
      <c r="AZ2178" s="53"/>
      <c r="BA2178" s="53"/>
      <c r="BB2178" s="53"/>
      <c r="BC2178" s="53"/>
      <c r="BD2178" s="53"/>
      <c r="BE2178" s="53"/>
      <c r="BF2178" s="53"/>
      <c r="BG2178" s="53"/>
      <c r="BH2178" s="53"/>
      <c r="BI2178" s="53"/>
      <c r="BJ2178" s="53"/>
      <c r="BK2178" s="53"/>
      <c r="BL2178" s="53"/>
      <c r="BM2178" s="53"/>
      <c r="BN2178" s="53"/>
      <c r="BO2178" s="53"/>
      <c r="BP2178" s="53"/>
      <c r="BQ2178" s="53"/>
      <c r="BR2178" s="53"/>
      <c r="BS2178" s="53"/>
      <c r="BT2178" s="53"/>
      <c r="BU2178" s="53"/>
    </row>
    <row r="2179" spans="4:73" x14ac:dyDescent="0.25">
      <c r="D2179" s="57" t="s">
        <v>264</v>
      </c>
      <c r="E2179" s="53"/>
      <c r="F2179" s="53"/>
      <c r="G2179" s="53"/>
      <c r="H2179" s="53"/>
      <c r="I2179" s="53"/>
      <c r="J2179" s="53"/>
      <c r="K2179" s="53"/>
      <c r="L2179" s="53"/>
      <c r="M2179" s="53"/>
      <c r="N2179" s="53"/>
      <c r="O2179" s="53"/>
      <c r="P2179" s="53"/>
      <c r="Q2179" s="53"/>
      <c r="R2179" s="53"/>
      <c r="S2179" s="53"/>
      <c r="T2179" s="53"/>
      <c r="U2179" s="53"/>
      <c r="V2179" s="53"/>
      <c r="W2179" s="53"/>
      <c r="X2179" s="53"/>
      <c r="Y2179" s="53"/>
      <c r="Z2179" s="53"/>
      <c r="AA2179" s="53"/>
      <c r="AB2179" s="53"/>
      <c r="AC2179" s="53"/>
      <c r="AD2179" s="53"/>
      <c r="AE2179" s="53"/>
      <c r="AF2179" s="53"/>
      <c r="AG2179" s="53"/>
      <c r="AH2179" s="53"/>
      <c r="AI2179" s="53"/>
      <c r="AJ2179" s="53"/>
      <c r="AK2179" s="53"/>
      <c r="AL2179" s="53"/>
      <c r="AM2179" s="53"/>
      <c r="AN2179" s="53"/>
      <c r="AO2179" s="53"/>
      <c r="AP2179" s="53"/>
      <c r="AQ2179" s="53"/>
      <c r="AR2179" s="53"/>
      <c r="AS2179" s="53"/>
      <c r="AT2179" s="53"/>
      <c r="AU2179" s="53"/>
      <c r="AV2179" s="53"/>
      <c r="AW2179" s="53"/>
      <c r="AX2179" s="53"/>
      <c r="AY2179" s="53"/>
      <c r="AZ2179" s="53"/>
      <c r="BA2179" s="53"/>
      <c r="BB2179" s="53"/>
      <c r="BC2179" s="53"/>
      <c r="BD2179" s="53"/>
      <c r="BE2179" s="53"/>
      <c r="BF2179" s="53"/>
      <c r="BG2179" s="53"/>
      <c r="BH2179" s="53"/>
      <c r="BI2179" s="53"/>
      <c r="BJ2179" s="53"/>
      <c r="BK2179" s="53"/>
      <c r="BL2179" s="53"/>
      <c r="BM2179" s="53"/>
      <c r="BN2179" s="53"/>
      <c r="BO2179" s="53"/>
      <c r="BP2179" s="53"/>
      <c r="BQ2179" s="53"/>
      <c r="BR2179" s="53"/>
      <c r="BS2179" s="53"/>
      <c r="BT2179" s="53"/>
      <c r="BU2179" s="53"/>
    </row>
    <row r="2180" spans="4:73" x14ac:dyDescent="0.25">
      <c r="D2180" s="57" t="s">
        <v>358</v>
      </c>
      <c r="E2180" s="53"/>
      <c r="F2180" s="53"/>
      <c r="G2180" s="53"/>
      <c r="H2180" s="53"/>
      <c r="I2180" s="53"/>
      <c r="J2180" s="53"/>
      <c r="K2180" s="53"/>
      <c r="L2180" s="53"/>
      <c r="M2180" s="53"/>
      <c r="N2180" s="53"/>
      <c r="O2180" s="53"/>
      <c r="P2180" s="53"/>
      <c r="Q2180" s="53"/>
      <c r="R2180" s="53"/>
      <c r="S2180" s="53"/>
      <c r="T2180" s="53"/>
      <c r="U2180" s="53"/>
      <c r="V2180" s="53"/>
      <c r="W2180" s="53"/>
      <c r="X2180" s="53"/>
      <c r="Y2180" s="53"/>
      <c r="Z2180" s="53"/>
      <c r="AA2180" s="53"/>
      <c r="AB2180" s="53"/>
      <c r="AC2180" s="53"/>
      <c r="AD2180" s="53"/>
      <c r="AE2180" s="53"/>
      <c r="AF2180" s="53"/>
      <c r="AG2180" s="53"/>
      <c r="AH2180" s="53"/>
      <c r="AI2180" s="53"/>
      <c r="AJ2180" s="53"/>
      <c r="AK2180" s="53"/>
      <c r="AL2180" s="53"/>
      <c r="AM2180" s="53"/>
      <c r="AN2180" s="53"/>
      <c r="AO2180" s="53"/>
      <c r="AP2180" s="53"/>
      <c r="AQ2180" s="53"/>
      <c r="AR2180" s="53"/>
      <c r="AS2180" s="53"/>
      <c r="AT2180" s="53"/>
      <c r="AU2180" s="53"/>
      <c r="AV2180" s="53"/>
      <c r="AW2180" s="53"/>
      <c r="AX2180" s="53"/>
      <c r="AY2180" s="53"/>
      <c r="AZ2180" s="53"/>
      <c r="BA2180" s="53"/>
      <c r="BB2180" s="53"/>
      <c r="BC2180" s="53"/>
      <c r="BD2180" s="53"/>
      <c r="BE2180" s="53"/>
      <c r="BF2180" s="53"/>
      <c r="BG2180" s="53"/>
      <c r="BH2180" s="53"/>
      <c r="BI2180" s="53"/>
      <c r="BJ2180" s="53"/>
      <c r="BK2180" s="53"/>
      <c r="BL2180" s="53"/>
      <c r="BM2180" s="53"/>
      <c r="BN2180" s="53"/>
      <c r="BO2180" s="53"/>
      <c r="BP2180" s="53"/>
      <c r="BQ2180" s="53"/>
      <c r="BR2180" s="53"/>
      <c r="BS2180" s="53"/>
      <c r="BT2180" s="53"/>
      <c r="BU2180" s="53"/>
    </row>
    <row r="2182" spans="4:73" x14ac:dyDescent="0.25">
      <c r="D2182" s="285" t="s">
        <v>2908</v>
      </c>
    </row>
    <row r="2206" spans="4:4" x14ac:dyDescent="0.25">
      <c r="D2206" s="285" t="s">
        <v>309</v>
      </c>
    </row>
    <row r="2207" spans="4:4" x14ac:dyDescent="0.25">
      <c r="D2207" s="36" t="s">
        <v>2912</v>
      </c>
    </row>
    <row r="2209" spans="4:4" x14ac:dyDescent="0.25">
      <c r="D2209" s="285" t="s">
        <v>2908</v>
      </c>
    </row>
    <row r="2239" spans="4:4" x14ac:dyDescent="0.25">
      <c r="D2239" s="51" t="s">
        <v>3013</v>
      </c>
    </row>
    <row r="2241" spans="4:4" x14ac:dyDescent="0.25">
      <c r="D2241" s="285" t="s">
        <v>2908</v>
      </c>
    </row>
    <row r="2272" spans="2:4" x14ac:dyDescent="0.25">
      <c r="B2272" s="50">
        <v>0</v>
      </c>
      <c r="D2272" s="51" t="s">
        <v>2900</v>
      </c>
    </row>
    <row r="2273" spans="4:4" x14ac:dyDescent="0.25">
      <c r="D2273" s="59" t="s">
        <v>303</v>
      </c>
    </row>
    <row r="2274" spans="4:4" x14ac:dyDescent="0.25">
      <c r="D2274" s="55" t="s">
        <v>546</v>
      </c>
    </row>
    <row r="2275" spans="4:4" x14ac:dyDescent="0.25">
      <c r="D2275" s="68" t="s">
        <v>2901</v>
      </c>
    </row>
    <row r="2276" spans="4:4" x14ac:dyDescent="0.25">
      <c r="D2276" s="55" t="s">
        <v>552</v>
      </c>
    </row>
    <row r="2278" spans="4:4" x14ac:dyDescent="0.25">
      <c r="D2278" s="285" t="s">
        <v>2899</v>
      </c>
    </row>
    <row r="2359" spans="2:4" x14ac:dyDescent="0.25">
      <c r="B2359" s="50">
        <v>0</v>
      </c>
      <c r="D2359" s="51" t="s">
        <v>2915</v>
      </c>
    </row>
    <row r="2360" spans="2:4" x14ac:dyDescent="0.25">
      <c r="D2360" s="59" t="s">
        <v>303</v>
      </c>
    </row>
    <row r="2362" spans="2:4" x14ac:dyDescent="0.25">
      <c r="D2362" s="285" t="s">
        <v>36</v>
      </c>
    </row>
    <row r="2363" spans="2:4" x14ac:dyDescent="0.25">
      <c r="D2363" s="54" t="s">
        <v>2916</v>
      </c>
    </row>
    <row r="2365" spans="2:4" x14ac:dyDescent="0.25">
      <c r="D2365" s="285" t="s">
        <v>2909</v>
      </c>
    </row>
    <row r="2388" spans="4:4" x14ac:dyDescent="0.25">
      <c r="D2388" s="285" t="s">
        <v>2910</v>
      </c>
    </row>
    <row r="2409" spans="4:23" x14ac:dyDescent="0.25">
      <c r="D2409" s="285" t="s">
        <v>309</v>
      </c>
    </row>
    <row r="2410" spans="4:23" x14ac:dyDescent="0.25">
      <c r="D2410" s="51" t="s">
        <v>2917</v>
      </c>
    </row>
    <row r="2412" spans="4:23" x14ac:dyDescent="0.25">
      <c r="D2412" s="56" t="s">
        <v>271</v>
      </c>
      <c r="E2412" s="52"/>
      <c r="F2412" s="52"/>
      <c r="G2412" s="52"/>
      <c r="H2412" s="52"/>
      <c r="I2412" s="52"/>
      <c r="J2412" s="52"/>
      <c r="K2412" s="52"/>
      <c r="L2412" s="52"/>
      <c r="M2412" s="52"/>
      <c r="N2412" s="52"/>
      <c r="O2412" s="52"/>
      <c r="P2412" s="52"/>
      <c r="Q2412" s="52"/>
      <c r="R2412" s="52"/>
      <c r="S2412" s="52"/>
      <c r="T2412" s="52"/>
      <c r="U2412" s="52"/>
      <c r="V2412" s="52"/>
      <c r="W2412" s="52"/>
    </row>
    <row r="2413" spans="4:23" x14ac:dyDescent="0.25">
      <c r="D2413" s="56" t="s">
        <v>257</v>
      </c>
      <c r="E2413" s="52"/>
      <c r="F2413" s="52"/>
      <c r="G2413" s="52"/>
      <c r="H2413" s="52"/>
      <c r="I2413" s="52"/>
      <c r="J2413" s="52"/>
      <c r="K2413" s="52"/>
      <c r="L2413" s="52"/>
      <c r="M2413" s="52"/>
      <c r="N2413" s="52"/>
      <c r="O2413" s="52"/>
      <c r="P2413" s="52"/>
      <c r="Q2413" s="52"/>
      <c r="R2413" s="52"/>
      <c r="S2413" s="52"/>
      <c r="T2413" s="52"/>
      <c r="U2413" s="52"/>
      <c r="V2413" s="52"/>
      <c r="W2413" s="52"/>
    </row>
    <row r="2414" spans="4:23" x14ac:dyDescent="0.25">
      <c r="D2414" s="56" t="s">
        <v>787</v>
      </c>
      <c r="E2414" s="52"/>
      <c r="F2414" s="52"/>
      <c r="G2414" s="52"/>
      <c r="H2414" s="52"/>
      <c r="I2414" s="52"/>
      <c r="J2414" s="52"/>
      <c r="K2414" s="52"/>
      <c r="L2414" s="52"/>
      <c r="M2414" s="52"/>
      <c r="N2414" s="52"/>
      <c r="O2414" s="52"/>
      <c r="P2414" s="52"/>
      <c r="Q2414" s="52"/>
      <c r="R2414" s="52"/>
      <c r="S2414" s="52"/>
      <c r="T2414" s="52"/>
      <c r="U2414" s="52"/>
      <c r="V2414" s="52"/>
      <c r="W2414" s="52"/>
    </row>
    <row r="2415" spans="4:23" x14ac:dyDescent="0.25">
      <c r="D2415" s="56" t="s">
        <v>279</v>
      </c>
      <c r="E2415" s="52"/>
      <c r="F2415" s="52"/>
      <c r="G2415" s="52"/>
      <c r="H2415" s="52"/>
      <c r="I2415" s="52"/>
      <c r="J2415" s="52"/>
      <c r="K2415" s="52"/>
      <c r="L2415" s="52"/>
      <c r="M2415" s="52"/>
      <c r="N2415" s="52"/>
      <c r="O2415" s="52"/>
      <c r="P2415" s="52"/>
      <c r="Q2415" s="52"/>
      <c r="R2415" s="52"/>
      <c r="S2415" s="52"/>
      <c r="T2415" s="52"/>
      <c r="U2415" s="52"/>
      <c r="V2415" s="52"/>
      <c r="W2415" s="52"/>
    </row>
    <row r="2416" spans="4:23" x14ac:dyDescent="0.25">
      <c r="D2416" s="56" t="s">
        <v>2918</v>
      </c>
      <c r="E2416" s="52"/>
      <c r="F2416" s="52"/>
      <c r="G2416" s="52"/>
      <c r="H2416" s="52"/>
      <c r="I2416" s="52"/>
      <c r="J2416" s="52"/>
      <c r="K2416" s="52"/>
      <c r="L2416" s="52"/>
      <c r="M2416" s="52"/>
      <c r="N2416" s="52"/>
      <c r="O2416" s="52"/>
      <c r="P2416" s="52"/>
      <c r="Q2416" s="52"/>
      <c r="R2416" s="52"/>
      <c r="S2416" s="52"/>
      <c r="T2416" s="52"/>
      <c r="U2416" s="52"/>
      <c r="V2416" s="52"/>
      <c r="W2416" s="52"/>
    </row>
    <row r="2418" spans="4:18" x14ac:dyDescent="0.25">
      <c r="D2418" s="57" t="s">
        <v>357</v>
      </c>
      <c r="E2418" s="53"/>
      <c r="F2418" s="53"/>
      <c r="G2418" s="53"/>
      <c r="H2418" s="53"/>
      <c r="I2418" s="53"/>
      <c r="J2418" s="53"/>
      <c r="K2418" s="53"/>
      <c r="L2418" s="53"/>
      <c r="M2418" s="53"/>
      <c r="N2418" s="53"/>
      <c r="O2418" s="53"/>
      <c r="P2418" s="53"/>
      <c r="Q2418" s="53"/>
      <c r="R2418" s="53"/>
    </row>
    <row r="2419" spans="4:18" x14ac:dyDescent="0.25">
      <c r="D2419" s="57" t="s">
        <v>322</v>
      </c>
      <c r="E2419" s="53"/>
      <c r="F2419" s="53"/>
      <c r="G2419" s="53"/>
      <c r="H2419" s="53"/>
      <c r="I2419" s="53"/>
      <c r="J2419" s="53"/>
      <c r="K2419" s="53"/>
      <c r="L2419" s="53"/>
      <c r="M2419" s="53"/>
      <c r="N2419" s="53"/>
      <c r="O2419" s="53"/>
      <c r="P2419" s="53"/>
      <c r="Q2419" s="53"/>
      <c r="R2419" s="53"/>
    </row>
    <row r="2420" spans="4:18" x14ac:dyDescent="0.25">
      <c r="D2420" s="57"/>
      <c r="E2420" s="53"/>
      <c r="F2420" s="53"/>
      <c r="G2420" s="53"/>
      <c r="H2420" s="53"/>
      <c r="I2420" s="53"/>
      <c r="J2420" s="53"/>
      <c r="K2420" s="53"/>
      <c r="L2420" s="53"/>
      <c r="M2420" s="53"/>
      <c r="N2420" s="53"/>
      <c r="O2420" s="53"/>
      <c r="P2420" s="53"/>
      <c r="Q2420" s="53"/>
      <c r="R2420" s="53"/>
    </row>
    <row r="2421" spans="4:18" x14ac:dyDescent="0.25">
      <c r="D2421" s="57" t="s">
        <v>788</v>
      </c>
      <c r="E2421" s="53"/>
      <c r="F2421" s="53"/>
      <c r="G2421" s="53"/>
      <c r="H2421" s="53"/>
      <c r="I2421" s="53"/>
      <c r="J2421" s="53"/>
      <c r="K2421" s="53"/>
      <c r="L2421" s="53"/>
      <c r="M2421" s="53"/>
      <c r="N2421" s="53"/>
      <c r="O2421" s="53"/>
      <c r="P2421" s="53"/>
      <c r="Q2421" s="53"/>
      <c r="R2421" s="53"/>
    </row>
    <row r="2422" spans="4:18" x14ac:dyDescent="0.25">
      <c r="D2422" s="57" t="s">
        <v>282</v>
      </c>
      <c r="E2422" s="53"/>
      <c r="F2422" s="53"/>
      <c r="G2422" s="53"/>
      <c r="H2422" s="53"/>
      <c r="I2422" s="53"/>
      <c r="J2422" s="53"/>
      <c r="K2422" s="53"/>
      <c r="L2422" s="53"/>
      <c r="M2422" s="53"/>
      <c r="N2422" s="53"/>
      <c r="O2422" s="53"/>
      <c r="P2422" s="53"/>
      <c r="Q2422" s="53"/>
      <c r="R2422" s="53"/>
    </row>
    <row r="2423" spans="4:18" x14ac:dyDescent="0.25">
      <c r="D2423" s="57" t="s">
        <v>2919</v>
      </c>
      <c r="E2423" s="53"/>
      <c r="F2423" s="53"/>
      <c r="G2423" s="53"/>
      <c r="H2423" s="53"/>
      <c r="I2423" s="53"/>
      <c r="J2423" s="53"/>
      <c r="K2423" s="53"/>
      <c r="L2423" s="53"/>
      <c r="M2423" s="53"/>
      <c r="N2423" s="53"/>
      <c r="O2423" s="53"/>
      <c r="P2423" s="53"/>
      <c r="Q2423" s="53"/>
      <c r="R2423" s="53"/>
    </row>
    <row r="2424" spans="4:18" x14ac:dyDescent="0.25">
      <c r="D2424" s="57" t="s">
        <v>2920</v>
      </c>
      <c r="E2424" s="53"/>
      <c r="F2424" s="53"/>
      <c r="G2424" s="53"/>
      <c r="H2424" s="53"/>
      <c r="I2424" s="53"/>
      <c r="J2424" s="53"/>
      <c r="K2424" s="53"/>
      <c r="L2424" s="53"/>
      <c r="M2424" s="53"/>
      <c r="N2424" s="53"/>
      <c r="O2424" s="53"/>
      <c r="P2424" s="53"/>
      <c r="Q2424" s="53"/>
      <c r="R2424" s="53"/>
    </row>
    <row r="2425" spans="4:18" x14ac:dyDescent="0.25">
      <c r="D2425" s="57" t="s">
        <v>2921</v>
      </c>
      <c r="E2425" s="53"/>
      <c r="F2425" s="53"/>
      <c r="G2425" s="53"/>
      <c r="H2425" s="53"/>
      <c r="I2425" s="53"/>
      <c r="J2425" s="53"/>
      <c r="K2425" s="53"/>
      <c r="L2425" s="53"/>
      <c r="M2425" s="53"/>
      <c r="N2425" s="53"/>
      <c r="O2425" s="53"/>
      <c r="P2425" s="53"/>
      <c r="Q2425" s="53"/>
      <c r="R2425" s="53"/>
    </row>
    <row r="2426" spans="4:18" x14ac:dyDescent="0.25">
      <c r="D2426" s="57"/>
      <c r="E2426" s="53"/>
      <c r="F2426" s="53"/>
      <c r="G2426" s="53"/>
      <c r="H2426" s="53"/>
      <c r="I2426" s="53"/>
      <c r="J2426" s="53"/>
      <c r="K2426" s="53"/>
      <c r="L2426" s="53"/>
      <c r="M2426" s="53"/>
      <c r="N2426" s="53"/>
      <c r="O2426" s="53"/>
      <c r="P2426" s="53"/>
      <c r="Q2426" s="53"/>
      <c r="R2426" s="53"/>
    </row>
    <row r="2427" spans="4:18" x14ac:dyDescent="0.25">
      <c r="D2427" s="57" t="s">
        <v>263</v>
      </c>
      <c r="E2427" s="53"/>
      <c r="F2427" s="53"/>
      <c r="G2427" s="53"/>
      <c r="H2427" s="53"/>
      <c r="I2427" s="53"/>
      <c r="J2427" s="53"/>
      <c r="K2427" s="53"/>
      <c r="L2427" s="53"/>
      <c r="M2427" s="53"/>
      <c r="N2427" s="53"/>
      <c r="O2427" s="53"/>
      <c r="P2427" s="53"/>
      <c r="Q2427" s="53"/>
      <c r="R2427" s="53"/>
    </row>
    <row r="2428" spans="4:18" x14ac:dyDescent="0.25">
      <c r="D2428" s="57" t="s">
        <v>264</v>
      </c>
      <c r="E2428" s="53"/>
      <c r="F2428" s="53"/>
      <c r="G2428" s="53"/>
      <c r="H2428" s="53"/>
      <c r="I2428" s="53"/>
      <c r="J2428" s="53"/>
      <c r="K2428" s="53"/>
      <c r="L2428" s="53"/>
      <c r="M2428" s="53"/>
      <c r="N2428" s="53"/>
      <c r="O2428" s="53"/>
      <c r="P2428" s="53"/>
      <c r="Q2428" s="53"/>
      <c r="R2428" s="53"/>
    </row>
    <row r="2429" spans="4:18" x14ac:dyDescent="0.25">
      <c r="D2429" s="57" t="s">
        <v>358</v>
      </c>
      <c r="E2429" s="53"/>
      <c r="F2429" s="53"/>
      <c r="G2429" s="53"/>
      <c r="H2429" s="53"/>
      <c r="I2429" s="53"/>
      <c r="J2429" s="53"/>
      <c r="K2429" s="53"/>
      <c r="L2429" s="53"/>
      <c r="M2429" s="53"/>
      <c r="N2429" s="53"/>
      <c r="O2429" s="53"/>
      <c r="P2429" s="53"/>
      <c r="Q2429" s="53"/>
      <c r="R2429" s="53"/>
    </row>
    <row r="2431" spans="4:18" x14ac:dyDescent="0.25">
      <c r="D2431" s="285" t="s">
        <v>2922</v>
      </c>
    </row>
    <row r="2447" spans="4:4" x14ac:dyDescent="0.25">
      <c r="D2447" s="51" t="s">
        <v>3013</v>
      </c>
    </row>
    <row r="2449" spans="4:4" x14ac:dyDescent="0.25">
      <c r="D2449" s="285" t="s">
        <v>2922</v>
      </c>
    </row>
    <row r="2477" spans="2:4" x14ac:dyDescent="0.25">
      <c r="B2477" s="49">
        <v>0</v>
      </c>
      <c r="D2477" s="51" t="s">
        <v>2932</v>
      </c>
    </row>
    <row r="2478" spans="2:4" x14ac:dyDescent="0.25">
      <c r="D2478" s="59" t="s">
        <v>304</v>
      </c>
    </row>
    <row r="2480" spans="2:4" x14ac:dyDescent="0.25">
      <c r="D2480" s="285" t="s">
        <v>36</v>
      </c>
    </row>
    <row r="2481" spans="4:4" x14ac:dyDescent="0.25">
      <c r="D2481" s="54" t="s">
        <v>2933</v>
      </c>
    </row>
    <row r="2483" spans="4:4" x14ac:dyDescent="0.25">
      <c r="D2483" s="285" t="s">
        <v>2923</v>
      </c>
    </row>
    <row r="2518" spans="4:145" x14ac:dyDescent="0.25">
      <c r="D2518" s="285" t="s">
        <v>317</v>
      </c>
      <c r="J2518" s="51" t="s">
        <v>2924</v>
      </c>
    </row>
    <row r="2519" spans="4:145" x14ac:dyDescent="0.25">
      <c r="D2519" s="285" t="s">
        <v>315</v>
      </c>
      <c r="J2519" s="51" t="s">
        <v>2925</v>
      </c>
    </row>
    <row r="2520" spans="4:145" x14ac:dyDescent="0.25">
      <c r="D2520" s="285" t="s">
        <v>338</v>
      </c>
      <c r="J2520" s="51" t="s">
        <v>2926</v>
      </c>
    </row>
    <row r="2521" spans="4:145" x14ac:dyDescent="0.25">
      <c r="D2521" s="285" t="s">
        <v>339</v>
      </c>
      <c r="J2521" s="51" t="s">
        <v>2927</v>
      </c>
    </row>
    <row r="2522" spans="4:145" x14ac:dyDescent="0.25">
      <c r="D2522" s="285" t="s">
        <v>340</v>
      </c>
      <c r="J2522" s="51" t="s">
        <v>2928</v>
      </c>
    </row>
    <row r="2523" spans="4:145" x14ac:dyDescent="0.25">
      <c r="D2523" s="285" t="s">
        <v>1377</v>
      </c>
      <c r="J2523" s="51" t="s">
        <v>460</v>
      </c>
    </row>
    <row r="2524" spans="4:145" x14ac:dyDescent="0.25">
      <c r="D2524" s="285" t="s">
        <v>321</v>
      </c>
      <c r="J2524" s="51" t="s">
        <v>500</v>
      </c>
    </row>
    <row r="2525" spans="4:145" x14ac:dyDescent="0.25">
      <c r="D2525" s="285" t="s">
        <v>371</v>
      </c>
      <c r="J2525" s="51" t="s">
        <v>2929</v>
      </c>
    </row>
    <row r="2527" spans="4:145" x14ac:dyDescent="0.25">
      <c r="D2527" s="37" t="s">
        <v>357</v>
      </c>
      <c r="E2527" s="53"/>
      <c r="F2527" s="53"/>
      <c r="G2527" s="53"/>
      <c r="H2527" s="53"/>
      <c r="I2527" s="53"/>
      <c r="J2527" s="53"/>
      <c r="K2527" s="53"/>
      <c r="L2527" s="53"/>
      <c r="M2527" s="53"/>
      <c r="N2527" s="53"/>
      <c r="O2527" s="53"/>
      <c r="P2527" s="53"/>
      <c r="Q2527" s="53"/>
      <c r="R2527" s="53"/>
      <c r="S2527" s="53"/>
      <c r="T2527" s="53"/>
      <c r="U2527" s="53"/>
      <c r="V2527" s="53"/>
      <c r="W2527" s="53"/>
      <c r="X2527" s="53"/>
      <c r="Y2527" s="53"/>
      <c r="Z2527" s="53"/>
      <c r="AA2527" s="53"/>
      <c r="AB2527" s="53"/>
      <c r="AC2527" s="53"/>
      <c r="AD2527" s="53"/>
      <c r="AE2527" s="53"/>
      <c r="AF2527" s="53"/>
      <c r="AG2527" s="53"/>
      <c r="AH2527" s="53"/>
      <c r="AI2527" s="53"/>
      <c r="AJ2527" s="53"/>
      <c r="AK2527" s="53"/>
      <c r="AL2527" s="53"/>
      <c r="AM2527" s="53"/>
      <c r="AN2527" s="53"/>
      <c r="AO2527" s="53"/>
      <c r="AP2527" s="53"/>
      <c r="AQ2527" s="53"/>
      <c r="AR2527" s="53"/>
      <c r="AS2527" s="53"/>
      <c r="AT2527" s="53"/>
      <c r="AU2527" s="53"/>
      <c r="AV2527" s="53"/>
      <c r="AW2527" s="53"/>
      <c r="AX2527" s="53"/>
      <c r="AY2527" s="53"/>
      <c r="AZ2527" s="53"/>
      <c r="BA2527" s="53"/>
      <c r="BB2527" s="53"/>
      <c r="BC2527" s="53"/>
      <c r="BD2527" s="53"/>
      <c r="BE2527" s="53"/>
      <c r="BF2527" s="53"/>
      <c r="BG2527" s="53"/>
      <c r="BH2527" s="53"/>
      <c r="BI2527" s="53"/>
      <c r="BJ2527" s="53"/>
      <c r="BK2527" s="53"/>
      <c r="BL2527" s="53"/>
      <c r="BM2527" s="53"/>
      <c r="BN2527" s="53"/>
      <c r="BO2527" s="53"/>
      <c r="BP2527" s="53"/>
      <c r="BQ2527" s="53"/>
      <c r="BR2527" s="53"/>
      <c r="BS2527" s="53"/>
      <c r="BT2527" s="53"/>
      <c r="BU2527" s="53"/>
      <c r="BV2527" s="53"/>
      <c r="BW2527" s="53"/>
      <c r="BX2527" s="53"/>
      <c r="BY2527" s="53"/>
      <c r="BZ2527" s="53"/>
      <c r="CA2527" s="53"/>
      <c r="CB2527" s="53"/>
      <c r="CC2527" s="53"/>
      <c r="CD2527" s="53"/>
      <c r="CE2527" s="53"/>
      <c r="CF2527" s="53"/>
      <c r="CG2527" s="53"/>
      <c r="CH2527" s="53"/>
      <c r="CI2527" s="53"/>
      <c r="CJ2527" s="53"/>
      <c r="CK2527" s="53"/>
      <c r="CL2527" s="53"/>
      <c r="CM2527" s="53"/>
      <c r="CN2527" s="53"/>
      <c r="CO2527" s="53"/>
      <c r="CP2527" s="53"/>
      <c r="CQ2527" s="53"/>
      <c r="CR2527" s="53"/>
      <c r="CS2527" s="53"/>
      <c r="CT2527" s="53"/>
      <c r="CU2527" s="53"/>
      <c r="CV2527" s="53"/>
      <c r="CW2527" s="53"/>
      <c r="CX2527" s="53"/>
      <c r="CY2527" s="53"/>
      <c r="CZ2527" s="53"/>
      <c r="DA2527" s="53"/>
      <c r="DB2527" s="53"/>
      <c r="DC2527" s="53"/>
      <c r="DD2527" s="53"/>
      <c r="DE2527" s="53"/>
      <c r="DF2527" s="53"/>
      <c r="DG2527" s="53"/>
      <c r="DH2527" s="53"/>
      <c r="DI2527" s="53"/>
      <c r="DJ2527" s="53"/>
      <c r="DK2527" s="53"/>
      <c r="DL2527" s="53"/>
      <c r="DM2527" s="53"/>
      <c r="DN2527" s="53"/>
      <c r="DO2527" s="53"/>
      <c r="DP2527" s="53"/>
      <c r="DQ2527" s="53"/>
      <c r="DR2527" s="53"/>
      <c r="DS2527" s="53"/>
      <c r="DT2527" s="53"/>
      <c r="DU2527" s="53"/>
      <c r="DV2527" s="53"/>
      <c r="DW2527" s="53"/>
      <c r="DX2527" s="53"/>
      <c r="DY2527" s="53"/>
      <c r="DZ2527" s="53"/>
      <c r="EA2527" s="53"/>
      <c r="EB2527" s="53"/>
      <c r="EC2527" s="53"/>
      <c r="ED2527" s="53"/>
      <c r="EE2527" s="53"/>
      <c r="EF2527" s="53"/>
      <c r="EG2527" s="53"/>
      <c r="EH2527" s="53"/>
      <c r="EI2527" s="53"/>
      <c r="EJ2527" s="53"/>
      <c r="EK2527" s="53"/>
      <c r="EL2527" s="53"/>
      <c r="EM2527" s="53"/>
      <c r="EN2527" s="53"/>
      <c r="EO2527" s="53"/>
    </row>
    <row r="2528" spans="4:145" x14ac:dyDescent="0.25">
      <c r="D2528" s="57" t="s">
        <v>322</v>
      </c>
      <c r="E2528" s="53"/>
      <c r="F2528" s="53"/>
      <c r="G2528" s="53"/>
      <c r="H2528" s="53"/>
      <c r="I2528" s="53"/>
      <c r="J2528" s="53"/>
      <c r="K2528" s="53"/>
      <c r="L2528" s="53"/>
      <c r="M2528" s="53"/>
      <c r="N2528" s="53"/>
      <c r="O2528" s="53"/>
      <c r="P2528" s="53"/>
      <c r="Q2528" s="53"/>
      <c r="R2528" s="53"/>
      <c r="S2528" s="53"/>
      <c r="T2528" s="53"/>
      <c r="U2528" s="53"/>
      <c r="V2528" s="53"/>
      <c r="W2528" s="53"/>
      <c r="X2528" s="53"/>
      <c r="Y2528" s="53"/>
      <c r="Z2528" s="53"/>
      <c r="AA2528" s="53"/>
      <c r="AB2528" s="53"/>
      <c r="AC2528" s="53"/>
      <c r="AD2528" s="53"/>
      <c r="AE2528" s="53"/>
      <c r="AF2528" s="53"/>
      <c r="AG2528" s="53"/>
      <c r="AH2528" s="53"/>
      <c r="AI2528" s="53"/>
      <c r="AJ2528" s="53"/>
      <c r="AK2528" s="53"/>
      <c r="AL2528" s="53"/>
      <c r="AM2528" s="53"/>
      <c r="AN2528" s="53"/>
      <c r="AO2528" s="53"/>
      <c r="AP2528" s="53"/>
      <c r="AQ2528" s="53"/>
      <c r="AR2528" s="53"/>
      <c r="AS2528" s="53"/>
      <c r="AT2528" s="53"/>
      <c r="AU2528" s="53"/>
      <c r="AV2528" s="53"/>
      <c r="AW2528" s="53"/>
      <c r="AX2528" s="53"/>
      <c r="AY2528" s="53"/>
      <c r="AZ2528" s="53"/>
      <c r="BA2528" s="53"/>
      <c r="BB2528" s="53"/>
      <c r="BC2528" s="53"/>
      <c r="BD2528" s="53"/>
      <c r="BE2528" s="53"/>
      <c r="BF2528" s="53"/>
      <c r="BG2528" s="53"/>
      <c r="BH2528" s="53"/>
      <c r="BI2528" s="53"/>
      <c r="BJ2528" s="53"/>
      <c r="BK2528" s="53"/>
      <c r="BL2528" s="53"/>
      <c r="BM2528" s="53"/>
      <c r="BN2528" s="53"/>
      <c r="BO2528" s="53"/>
      <c r="BP2528" s="53"/>
      <c r="BQ2528" s="53"/>
      <c r="BR2528" s="53"/>
      <c r="BS2528" s="53"/>
      <c r="BT2528" s="53"/>
      <c r="BU2528" s="53"/>
      <c r="BV2528" s="53"/>
      <c r="BW2528" s="53"/>
      <c r="BX2528" s="53"/>
      <c r="BY2528" s="53"/>
      <c r="BZ2528" s="53"/>
      <c r="CA2528" s="53"/>
      <c r="CB2528" s="53"/>
      <c r="CC2528" s="53"/>
      <c r="CD2528" s="53"/>
      <c r="CE2528" s="53"/>
      <c r="CF2528" s="53"/>
      <c r="CG2528" s="53"/>
      <c r="CH2528" s="53"/>
      <c r="CI2528" s="53"/>
      <c r="CJ2528" s="53"/>
      <c r="CK2528" s="53"/>
      <c r="CL2528" s="53"/>
      <c r="CM2528" s="53"/>
      <c r="CN2528" s="53"/>
      <c r="CO2528" s="53"/>
      <c r="CP2528" s="53"/>
      <c r="CQ2528" s="53"/>
      <c r="CR2528" s="53"/>
      <c r="CS2528" s="53"/>
      <c r="CT2528" s="53"/>
      <c r="CU2528" s="53"/>
      <c r="CV2528" s="53"/>
      <c r="CW2528" s="53"/>
      <c r="CX2528" s="53"/>
      <c r="CY2528" s="53"/>
      <c r="CZ2528" s="53"/>
      <c r="DA2528" s="53"/>
      <c r="DB2528" s="53"/>
      <c r="DC2528" s="53"/>
      <c r="DD2528" s="53"/>
      <c r="DE2528" s="53"/>
      <c r="DF2528" s="53"/>
      <c r="DG2528" s="53"/>
      <c r="DH2528" s="53"/>
      <c r="DI2528" s="53"/>
      <c r="DJ2528" s="53"/>
      <c r="DK2528" s="53"/>
      <c r="DL2528" s="53"/>
      <c r="DM2528" s="53"/>
      <c r="DN2528" s="53"/>
      <c r="DO2528" s="53"/>
      <c r="DP2528" s="53"/>
      <c r="DQ2528" s="53"/>
      <c r="DR2528" s="53"/>
      <c r="DS2528" s="53"/>
      <c r="DT2528" s="53"/>
      <c r="DU2528" s="53"/>
      <c r="DV2528" s="53"/>
      <c r="DW2528" s="53"/>
      <c r="DX2528" s="53"/>
      <c r="DY2528" s="53"/>
      <c r="DZ2528" s="53"/>
      <c r="EA2528" s="53"/>
      <c r="EB2528" s="53"/>
      <c r="EC2528" s="53"/>
      <c r="ED2528" s="53"/>
      <c r="EE2528" s="53"/>
      <c r="EF2528" s="53"/>
      <c r="EG2528" s="53"/>
      <c r="EH2528" s="53"/>
      <c r="EI2528" s="53"/>
      <c r="EJ2528" s="53"/>
      <c r="EK2528" s="53"/>
      <c r="EL2528" s="53"/>
      <c r="EM2528" s="53"/>
      <c r="EN2528" s="53"/>
      <c r="EO2528" s="53"/>
    </row>
    <row r="2529" spans="4:145" x14ac:dyDescent="0.25">
      <c r="D2529" s="57"/>
      <c r="E2529" s="53"/>
      <c r="F2529" s="53"/>
      <c r="G2529" s="53"/>
      <c r="H2529" s="53"/>
      <c r="I2529" s="53"/>
      <c r="J2529" s="53"/>
      <c r="K2529" s="53"/>
      <c r="L2529" s="53"/>
      <c r="M2529" s="53"/>
      <c r="N2529" s="53"/>
      <c r="O2529" s="53"/>
      <c r="P2529" s="53"/>
      <c r="Q2529" s="53"/>
      <c r="R2529" s="53"/>
      <c r="S2529" s="53"/>
      <c r="T2529" s="53"/>
      <c r="U2529" s="53"/>
      <c r="V2529" s="53"/>
      <c r="W2529" s="53"/>
      <c r="X2529" s="53"/>
      <c r="Y2529" s="53"/>
      <c r="Z2529" s="53"/>
      <c r="AA2529" s="53"/>
      <c r="AB2529" s="53"/>
      <c r="AC2529" s="53"/>
      <c r="AD2529" s="53"/>
      <c r="AE2529" s="53"/>
      <c r="AF2529" s="53"/>
      <c r="AG2529" s="53"/>
      <c r="AH2529" s="53"/>
      <c r="AI2529" s="53"/>
      <c r="AJ2529" s="53"/>
      <c r="AK2529" s="53"/>
      <c r="AL2529" s="53"/>
      <c r="AM2529" s="53"/>
      <c r="AN2529" s="53"/>
      <c r="AO2529" s="53"/>
      <c r="AP2529" s="53"/>
      <c r="AQ2529" s="53"/>
      <c r="AR2529" s="53"/>
      <c r="AS2529" s="53"/>
      <c r="AT2529" s="53"/>
      <c r="AU2529" s="53"/>
      <c r="AV2529" s="53"/>
      <c r="AW2529" s="53"/>
      <c r="AX2529" s="53"/>
      <c r="AY2529" s="53"/>
      <c r="AZ2529" s="53"/>
      <c r="BA2529" s="53"/>
      <c r="BB2529" s="53"/>
      <c r="BC2529" s="53"/>
      <c r="BD2529" s="53"/>
      <c r="BE2529" s="53"/>
      <c r="BF2529" s="53"/>
      <c r="BG2529" s="53"/>
      <c r="BH2529" s="53"/>
      <c r="BI2529" s="53"/>
      <c r="BJ2529" s="53"/>
      <c r="BK2529" s="53"/>
      <c r="BL2529" s="53"/>
      <c r="BM2529" s="53"/>
      <c r="BN2529" s="53"/>
      <c r="BO2529" s="53"/>
      <c r="BP2529" s="53"/>
      <c r="BQ2529" s="53"/>
      <c r="BR2529" s="53"/>
      <c r="BS2529" s="53"/>
      <c r="BT2529" s="53"/>
      <c r="BU2529" s="53"/>
      <c r="BV2529" s="53"/>
      <c r="BW2529" s="53"/>
      <c r="BX2529" s="53"/>
      <c r="BY2529" s="53"/>
      <c r="BZ2529" s="53"/>
      <c r="CA2529" s="53"/>
      <c r="CB2529" s="53"/>
      <c r="CC2529" s="53"/>
      <c r="CD2529" s="53"/>
      <c r="CE2529" s="53"/>
      <c r="CF2529" s="53"/>
      <c r="CG2529" s="53"/>
      <c r="CH2529" s="53"/>
      <c r="CI2529" s="53"/>
      <c r="CJ2529" s="53"/>
      <c r="CK2529" s="53"/>
      <c r="CL2529" s="53"/>
      <c r="CM2529" s="53"/>
      <c r="CN2529" s="53"/>
      <c r="CO2529" s="53"/>
      <c r="CP2529" s="53"/>
      <c r="CQ2529" s="53"/>
      <c r="CR2529" s="53"/>
      <c r="CS2529" s="53"/>
      <c r="CT2529" s="53"/>
      <c r="CU2529" s="53"/>
      <c r="CV2529" s="53"/>
      <c r="CW2529" s="53"/>
      <c r="CX2529" s="53"/>
      <c r="CY2529" s="53"/>
      <c r="CZ2529" s="53"/>
      <c r="DA2529" s="53"/>
      <c r="DB2529" s="53"/>
      <c r="DC2529" s="53"/>
      <c r="DD2529" s="53"/>
      <c r="DE2529" s="53"/>
      <c r="DF2529" s="53"/>
      <c r="DG2529" s="53"/>
      <c r="DH2529" s="53"/>
      <c r="DI2529" s="53"/>
      <c r="DJ2529" s="53"/>
      <c r="DK2529" s="53"/>
      <c r="DL2529" s="53"/>
      <c r="DM2529" s="53"/>
      <c r="DN2529" s="53"/>
      <c r="DO2529" s="53"/>
      <c r="DP2529" s="53"/>
      <c r="DQ2529" s="53"/>
      <c r="DR2529" s="53"/>
      <c r="DS2529" s="53"/>
      <c r="DT2529" s="53"/>
      <c r="DU2529" s="53"/>
      <c r="DV2529" s="53"/>
      <c r="DW2529" s="53"/>
      <c r="DX2529" s="53"/>
      <c r="DY2529" s="53"/>
      <c r="DZ2529" s="53"/>
      <c r="EA2529" s="53"/>
      <c r="EB2529" s="53"/>
      <c r="EC2529" s="53"/>
      <c r="ED2529" s="53"/>
      <c r="EE2529" s="53"/>
      <c r="EF2529" s="53"/>
      <c r="EG2529" s="53"/>
      <c r="EH2529" s="53"/>
      <c r="EI2529" s="53"/>
      <c r="EJ2529" s="53"/>
      <c r="EK2529" s="53"/>
      <c r="EL2529" s="53"/>
      <c r="EM2529" s="53"/>
      <c r="EN2529" s="53"/>
      <c r="EO2529" s="53"/>
    </row>
    <row r="2530" spans="4:145" x14ac:dyDescent="0.25">
      <c r="D2530" s="57" t="s">
        <v>2976</v>
      </c>
      <c r="E2530" s="53"/>
      <c r="F2530" s="53"/>
      <c r="G2530" s="53"/>
      <c r="H2530" s="53"/>
      <c r="I2530" s="53"/>
      <c r="J2530" s="53"/>
      <c r="K2530" s="53"/>
      <c r="L2530" s="53"/>
      <c r="M2530" s="53"/>
      <c r="N2530" s="53"/>
      <c r="O2530" s="53"/>
      <c r="P2530" s="53"/>
      <c r="Q2530" s="53"/>
      <c r="R2530" s="53"/>
      <c r="S2530" s="53"/>
      <c r="T2530" s="53"/>
      <c r="U2530" s="53"/>
      <c r="V2530" s="53"/>
      <c r="W2530" s="53"/>
      <c r="X2530" s="53"/>
      <c r="Y2530" s="53"/>
      <c r="Z2530" s="53"/>
      <c r="AA2530" s="53"/>
      <c r="AB2530" s="53"/>
      <c r="AC2530" s="53"/>
      <c r="AD2530" s="53"/>
      <c r="AE2530" s="53"/>
      <c r="AF2530" s="53"/>
      <c r="AG2530" s="53"/>
      <c r="AH2530" s="53"/>
      <c r="AI2530" s="53"/>
      <c r="AJ2530" s="53"/>
      <c r="AK2530" s="53"/>
      <c r="AL2530" s="53"/>
      <c r="AM2530" s="53"/>
      <c r="AN2530" s="53"/>
      <c r="AO2530" s="53"/>
      <c r="AP2530" s="53"/>
      <c r="AQ2530" s="53"/>
      <c r="AR2530" s="53"/>
      <c r="AS2530" s="53"/>
      <c r="AT2530" s="53"/>
      <c r="AU2530" s="53"/>
      <c r="AV2530" s="53"/>
      <c r="AW2530" s="53"/>
      <c r="AX2530" s="53"/>
      <c r="AY2530" s="53"/>
      <c r="AZ2530" s="53"/>
      <c r="BA2530" s="53"/>
      <c r="BB2530" s="53"/>
      <c r="BC2530" s="53"/>
      <c r="BD2530" s="53"/>
      <c r="BE2530" s="53"/>
      <c r="BF2530" s="53"/>
      <c r="BG2530" s="53"/>
      <c r="BH2530" s="53"/>
      <c r="BI2530" s="53"/>
      <c r="BJ2530" s="53"/>
      <c r="BK2530" s="53"/>
      <c r="BL2530" s="53"/>
      <c r="BM2530" s="53"/>
      <c r="BN2530" s="53"/>
      <c r="BO2530" s="53"/>
      <c r="BP2530" s="53"/>
      <c r="BQ2530" s="53"/>
      <c r="BR2530" s="53"/>
      <c r="BS2530" s="53"/>
      <c r="BT2530" s="53"/>
      <c r="BU2530" s="53"/>
      <c r="BV2530" s="53"/>
      <c r="BW2530" s="53"/>
      <c r="BX2530" s="53"/>
      <c r="BY2530" s="53"/>
      <c r="BZ2530" s="53"/>
      <c r="CA2530" s="53"/>
      <c r="CB2530" s="53"/>
      <c r="CC2530" s="53"/>
      <c r="CD2530" s="53"/>
      <c r="CE2530" s="53"/>
      <c r="CF2530" s="53"/>
      <c r="CG2530" s="53"/>
      <c r="CH2530" s="53"/>
      <c r="CI2530" s="53"/>
      <c r="CJ2530" s="53"/>
      <c r="CK2530" s="53"/>
      <c r="CL2530" s="53"/>
      <c r="CM2530" s="53"/>
      <c r="CN2530" s="53"/>
      <c r="CO2530" s="53"/>
      <c r="CP2530" s="53"/>
      <c r="CQ2530" s="53"/>
      <c r="CR2530" s="53"/>
      <c r="CS2530" s="53"/>
      <c r="CT2530" s="53"/>
      <c r="CU2530" s="53"/>
      <c r="CV2530" s="53"/>
      <c r="CW2530" s="53"/>
      <c r="CX2530" s="53"/>
      <c r="CY2530" s="53"/>
      <c r="CZ2530" s="53"/>
      <c r="DA2530" s="53"/>
      <c r="DB2530" s="53"/>
      <c r="DC2530" s="53"/>
      <c r="DD2530" s="53"/>
      <c r="DE2530" s="53"/>
      <c r="DF2530" s="53"/>
      <c r="DG2530" s="53"/>
      <c r="DH2530" s="53"/>
      <c r="DI2530" s="53"/>
      <c r="DJ2530" s="53"/>
      <c r="DK2530" s="53"/>
      <c r="DL2530" s="53"/>
      <c r="DM2530" s="53"/>
      <c r="DN2530" s="53"/>
      <c r="DO2530" s="53"/>
      <c r="DP2530" s="53"/>
      <c r="DQ2530" s="53"/>
      <c r="DR2530" s="53"/>
      <c r="DS2530" s="53"/>
      <c r="DT2530" s="53"/>
      <c r="DU2530" s="53"/>
      <c r="DV2530" s="53"/>
      <c r="DW2530" s="53"/>
      <c r="DX2530" s="53"/>
      <c r="DY2530" s="53"/>
      <c r="DZ2530" s="53"/>
      <c r="EA2530" s="53"/>
      <c r="EB2530" s="53"/>
      <c r="EC2530" s="53"/>
      <c r="ED2530" s="53"/>
      <c r="EE2530" s="53"/>
      <c r="EF2530" s="53"/>
      <c r="EG2530" s="53"/>
      <c r="EH2530" s="53"/>
      <c r="EI2530" s="53"/>
      <c r="EJ2530" s="53"/>
      <c r="EK2530" s="53"/>
      <c r="EL2530" s="53"/>
      <c r="EM2530" s="53"/>
      <c r="EN2530" s="53"/>
      <c r="EO2530" s="53"/>
    </row>
    <row r="2531" spans="4:145" x14ac:dyDescent="0.25">
      <c r="D2531" s="57" t="s">
        <v>2975</v>
      </c>
      <c r="E2531" s="53"/>
      <c r="F2531" s="53"/>
      <c r="G2531" s="53"/>
      <c r="H2531" s="53"/>
      <c r="I2531" s="53"/>
      <c r="J2531" s="53"/>
      <c r="K2531" s="53"/>
      <c r="L2531" s="53"/>
      <c r="M2531" s="53"/>
      <c r="N2531" s="53"/>
      <c r="O2531" s="53"/>
      <c r="P2531" s="53"/>
      <c r="Q2531" s="53"/>
      <c r="R2531" s="53"/>
      <c r="S2531" s="53"/>
      <c r="T2531" s="53"/>
      <c r="U2531" s="53"/>
      <c r="V2531" s="53"/>
      <c r="W2531" s="53"/>
      <c r="X2531" s="53"/>
      <c r="Y2531" s="53"/>
      <c r="Z2531" s="53"/>
      <c r="AA2531" s="53"/>
      <c r="AB2531" s="53"/>
      <c r="AC2531" s="53"/>
      <c r="AD2531" s="53"/>
      <c r="AE2531" s="53"/>
      <c r="AF2531" s="53"/>
      <c r="AG2531" s="53"/>
      <c r="AH2531" s="53"/>
      <c r="AI2531" s="53"/>
      <c r="AJ2531" s="53"/>
      <c r="AK2531" s="53"/>
      <c r="AL2531" s="53"/>
      <c r="AM2531" s="53"/>
      <c r="AN2531" s="53"/>
      <c r="AO2531" s="53"/>
      <c r="AP2531" s="53"/>
      <c r="AQ2531" s="53"/>
      <c r="AR2531" s="53"/>
      <c r="AS2531" s="53"/>
      <c r="AT2531" s="53"/>
      <c r="AU2531" s="53"/>
      <c r="AV2531" s="53"/>
      <c r="AW2531" s="53"/>
      <c r="AX2531" s="53"/>
      <c r="AY2531" s="53"/>
      <c r="AZ2531" s="53"/>
      <c r="BA2531" s="53"/>
      <c r="BB2531" s="53"/>
      <c r="BC2531" s="53"/>
      <c r="BD2531" s="53"/>
      <c r="BE2531" s="53"/>
      <c r="BF2531" s="53"/>
      <c r="BG2531" s="53"/>
      <c r="BH2531" s="53"/>
      <c r="BI2531" s="53"/>
      <c r="BJ2531" s="53"/>
      <c r="BK2531" s="53"/>
      <c r="BL2531" s="53"/>
      <c r="BM2531" s="53"/>
      <c r="BN2531" s="53"/>
      <c r="BO2531" s="53"/>
      <c r="BP2531" s="53"/>
      <c r="BQ2531" s="53"/>
      <c r="BR2531" s="53"/>
      <c r="BS2531" s="53"/>
      <c r="BT2531" s="53"/>
      <c r="BU2531" s="53"/>
      <c r="BV2531" s="53"/>
      <c r="BW2531" s="53"/>
      <c r="BX2531" s="53"/>
      <c r="BY2531" s="53"/>
      <c r="BZ2531" s="53"/>
      <c r="CA2531" s="53"/>
      <c r="CB2531" s="53"/>
      <c r="CC2531" s="53"/>
      <c r="CD2531" s="53"/>
      <c r="CE2531" s="53"/>
      <c r="CF2531" s="53"/>
      <c r="CG2531" s="53"/>
      <c r="CH2531" s="53"/>
      <c r="CI2531" s="53"/>
      <c r="CJ2531" s="53"/>
      <c r="CK2531" s="53"/>
      <c r="CL2531" s="53"/>
      <c r="CM2531" s="53"/>
      <c r="CN2531" s="53"/>
      <c r="CO2531" s="53"/>
      <c r="CP2531" s="53"/>
      <c r="CQ2531" s="53"/>
      <c r="CR2531" s="53"/>
      <c r="CS2531" s="53"/>
      <c r="CT2531" s="53"/>
      <c r="CU2531" s="53"/>
      <c r="CV2531" s="53"/>
      <c r="CW2531" s="53"/>
      <c r="CX2531" s="53"/>
      <c r="CY2531" s="53"/>
      <c r="CZ2531" s="53"/>
      <c r="DA2531" s="53"/>
      <c r="DB2531" s="53"/>
      <c r="DC2531" s="53"/>
      <c r="DD2531" s="53"/>
      <c r="DE2531" s="53"/>
      <c r="DF2531" s="53"/>
      <c r="DG2531" s="53"/>
      <c r="DH2531" s="53"/>
      <c r="DI2531" s="53"/>
      <c r="DJ2531" s="53"/>
      <c r="DK2531" s="53"/>
      <c r="DL2531" s="53"/>
      <c r="DM2531" s="53"/>
      <c r="DN2531" s="53"/>
      <c r="DO2531" s="53"/>
      <c r="DP2531" s="53"/>
      <c r="DQ2531" s="53"/>
      <c r="DR2531" s="53"/>
      <c r="DS2531" s="53"/>
      <c r="DT2531" s="53"/>
      <c r="DU2531" s="53"/>
      <c r="DV2531" s="53"/>
      <c r="DW2531" s="53"/>
      <c r="DX2531" s="53"/>
      <c r="DY2531" s="53"/>
      <c r="DZ2531" s="53"/>
      <c r="EA2531" s="53"/>
      <c r="EB2531" s="53"/>
      <c r="EC2531" s="53"/>
      <c r="ED2531" s="53"/>
      <c r="EE2531" s="53"/>
      <c r="EF2531" s="53"/>
      <c r="EG2531" s="53"/>
      <c r="EH2531" s="53"/>
      <c r="EI2531" s="53"/>
      <c r="EJ2531" s="53"/>
      <c r="EK2531" s="53"/>
      <c r="EL2531" s="53"/>
      <c r="EM2531" s="53"/>
      <c r="EN2531" s="53"/>
      <c r="EO2531" s="53"/>
    </row>
    <row r="2532" spans="4:145" x14ac:dyDescent="0.25">
      <c r="D2532" s="57"/>
      <c r="E2532" s="53"/>
      <c r="F2532" s="53"/>
      <c r="G2532" s="53"/>
      <c r="H2532" s="53"/>
      <c r="I2532" s="53"/>
      <c r="J2532" s="53"/>
      <c r="K2532" s="53"/>
      <c r="L2532" s="53"/>
      <c r="M2532" s="53"/>
      <c r="N2532" s="53"/>
      <c r="O2532" s="53"/>
      <c r="P2532" s="53"/>
      <c r="Q2532" s="53"/>
      <c r="R2532" s="53"/>
      <c r="S2532" s="53"/>
      <c r="T2532" s="53"/>
      <c r="U2532" s="53"/>
      <c r="V2532" s="53"/>
      <c r="W2532" s="53"/>
      <c r="X2532" s="53"/>
      <c r="Y2532" s="53"/>
      <c r="Z2532" s="53"/>
      <c r="AA2532" s="53"/>
      <c r="AB2532" s="53"/>
      <c r="AC2532" s="53"/>
      <c r="AD2532" s="53"/>
      <c r="AE2532" s="53"/>
      <c r="AF2532" s="53"/>
      <c r="AG2532" s="53"/>
      <c r="AH2532" s="53"/>
      <c r="AI2532" s="53"/>
      <c r="AJ2532" s="53"/>
      <c r="AK2532" s="53"/>
      <c r="AL2532" s="53"/>
      <c r="AM2532" s="53"/>
      <c r="AN2532" s="53"/>
      <c r="AO2532" s="53"/>
      <c r="AP2532" s="53"/>
      <c r="AQ2532" s="53"/>
      <c r="AR2532" s="53"/>
      <c r="AS2532" s="53"/>
      <c r="AT2532" s="53"/>
      <c r="AU2532" s="53"/>
      <c r="AV2532" s="53"/>
      <c r="AW2532" s="53"/>
      <c r="AX2532" s="53"/>
      <c r="AY2532" s="53"/>
      <c r="AZ2532" s="53"/>
      <c r="BA2532" s="53"/>
      <c r="BB2532" s="53"/>
      <c r="BC2532" s="53"/>
      <c r="BD2532" s="53"/>
      <c r="BE2532" s="53"/>
      <c r="BF2532" s="53"/>
      <c r="BG2532" s="53"/>
      <c r="BH2532" s="53"/>
      <c r="BI2532" s="53"/>
      <c r="BJ2532" s="53"/>
      <c r="BK2532" s="53"/>
      <c r="BL2532" s="53"/>
      <c r="BM2532" s="53"/>
      <c r="BN2532" s="53"/>
      <c r="BO2532" s="53"/>
      <c r="BP2532" s="53"/>
      <c r="BQ2532" s="53"/>
      <c r="BR2532" s="53"/>
      <c r="BS2532" s="53"/>
      <c r="BT2532" s="53"/>
      <c r="BU2532" s="53"/>
      <c r="BV2532" s="53"/>
      <c r="BW2532" s="53"/>
      <c r="BX2532" s="53"/>
      <c r="BY2532" s="53"/>
      <c r="BZ2532" s="53"/>
      <c r="CA2532" s="53"/>
      <c r="CB2532" s="53"/>
      <c r="CC2532" s="53"/>
      <c r="CD2532" s="53"/>
      <c r="CE2532" s="53"/>
      <c r="CF2532" s="53"/>
      <c r="CG2532" s="53"/>
      <c r="CH2532" s="53"/>
      <c r="CI2532" s="53"/>
      <c r="CJ2532" s="53"/>
      <c r="CK2532" s="53"/>
      <c r="CL2532" s="53"/>
      <c r="CM2532" s="53"/>
      <c r="CN2532" s="53"/>
      <c r="CO2532" s="53"/>
      <c r="CP2532" s="53"/>
      <c r="CQ2532" s="53"/>
      <c r="CR2532" s="53"/>
      <c r="CS2532" s="53"/>
      <c r="CT2532" s="53"/>
      <c r="CU2532" s="53"/>
      <c r="CV2532" s="53"/>
      <c r="CW2532" s="53"/>
      <c r="CX2532" s="53"/>
      <c r="CY2532" s="53"/>
      <c r="CZ2532" s="53"/>
      <c r="DA2532" s="53"/>
      <c r="DB2532" s="53"/>
      <c r="DC2532" s="53"/>
      <c r="DD2532" s="53"/>
      <c r="DE2532" s="53"/>
      <c r="DF2532" s="53"/>
      <c r="DG2532" s="53"/>
      <c r="DH2532" s="53"/>
      <c r="DI2532" s="53"/>
      <c r="DJ2532" s="53"/>
      <c r="DK2532" s="53"/>
      <c r="DL2532" s="53"/>
      <c r="DM2532" s="53"/>
      <c r="DN2532" s="53"/>
      <c r="DO2532" s="53"/>
      <c r="DP2532" s="53"/>
      <c r="DQ2532" s="53"/>
      <c r="DR2532" s="53"/>
      <c r="DS2532" s="53"/>
      <c r="DT2532" s="53"/>
      <c r="DU2532" s="53"/>
      <c r="DV2532" s="53"/>
      <c r="DW2532" s="53"/>
      <c r="DX2532" s="53"/>
      <c r="DY2532" s="53"/>
      <c r="DZ2532" s="53"/>
      <c r="EA2532" s="53"/>
      <c r="EB2532" s="53"/>
      <c r="EC2532" s="53"/>
      <c r="ED2532" s="53"/>
      <c r="EE2532" s="53"/>
      <c r="EF2532" s="53"/>
      <c r="EG2532" s="53"/>
      <c r="EH2532" s="53"/>
      <c r="EI2532" s="53"/>
      <c r="EJ2532" s="53"/>
      <c r="EK2532" s="53"/>
      <c r="EL2532" s="53"/>
      <c r="EM2532" s="53"/>
      <c r="EN2532" s="53"/>
      <c r="EO2532" s="53"/>
    </row>
    <row r="2533" spans="4:145" x14ac:dyDescent="0.25">
      <c r="D2533" s="57" t="s">
        <v>2977</v>
      </c>
      <c r="E2533" s="53"/>
      <c r="F2533" s="53"/>
      <c r="G2533" s="53"/>
      <c r="H2533" s="53"/>
      <c r="I2533" s="53"/>
      <c r="J2533" s="53"/>
      <c r="K2533" s="53"/>
      <c r="L2533" s="53"/>
      <c r="M2533" s="53"/>
      <c r="N2533" s="53"/>
      <c r="O2533" s="53"/>
      <c r="P2533" s="53"/>
      <c r="Q2533" s="53"/>
      <c r="R2533" s="53"/>
      <c r="S2533" s="53"/>
      <c r="T2533" s="53"/>
      <c r="U2533" s="53"/>
      <c r="V2533" s="53"/>
      <c r="W2533" s="53"/>
      <c r="X2533" s="53"/>
      <c r="Y2533" s="53"/>
      <c r="Z2533" s="53"/>
      <c r="AA2533" s="53"/>
      <c r="AB2533" s="53"/>
      <c r="AC2533" s="53"/>
      <c r="AD2533" s="53"/>
      <c r="AE2533" s="53"/>
      <c r="AF2533" s="53"/>
      <c r="AG2533" s="53"/>
      <c r="AH2533" s="53"/>
      <c r="AI2533" s="53"/>
      <c r="AJ2533" s="53"/>
      <c r="AK2533" s="53"/>
      <c r="AL2533" s="53"/>
      <c r="AM2533" s="53"/>
      <c r="AN2533" s="53"/>
      <c r="AO2533" s="53"/>
      <c r="AP2533" s="53"/>
      <c r="AQ2533" s="53"/>
      <c r="AR2533" s="53"/>
      <c r="AS2533" s="53"/>
      <c r="AT2533" s="53"/>
      <c r="AU2533" s="53"/>
      <c r="AV2533" s="53"/>
      <c r="AW2533" s="53"/>
      <c r="AX2533" s="53"/>
      <c r="AY2533" s="53"/>
      <c r="AZ2533" s="53"/>
      <c r="BA2533" s="53"/>
      <c r="BB2533" s="53"/>
      <c r="BC2533" s="53"/>
      <c r="BD2533" s="53"/>
      <c r="BE2533" s="53"/>
      <c r="BF2533" s="53"/>
      <c r="BG2533" s="53"/>
      <c r="BH2533" s="53"/>
      <c r="BI2533" s="53"/>
      <c r="BJ2533" s="53"/>
      <c r="BK2533" s="53"/>
      <c r="BL2533" s="53"/>
      <c r="BM2533" s="53"/>
      <c r="BN2533" s="53"/>
      <c r="BO2533" s="53"/>
      <c r="BP2533" s="53"/>
      <c r="BQ2533" s="53"/>
      <c r="BR2533" s="53"/>
      <c r="BS2533" s="53"/>
      <c r="BT2533" s="53"/>
      <c r="BU2533" s="53"/>
      <c r="BV2533" s="53"/>
      <c r="BW2533" s="53"/>
      <c r="BX2533" s="53"/>
      <c r="BY2533" s="53"/>
      <c r="BZ2533" s="53"/>
      <c r="CA2533" s="53"/>
      <c r="CB2533" s="53"/>
      <c r="CC2533" s="53"/>
      <c r="CD2533" s="53"/>
      <c r="CE2533" s="53"/>
      <c r="CF2533" s="53"/>
      <c r="CG2533" s="53"/>
      <c r="CH2533" s="53"/>
      <c r="CI2533" s="53"/>
      <c r="CJ2533" s="53"/>
      <c r="CK2533" s="53"/>
      <c r="CL2533" s="53"/>
      <c r="CM2533" s="53"/>
      <c r="CN2533" s="53"/>
      <c r="CO2533" s="53"/>
      <c r="CP2533" s="53"/>
      <c r="CQ2533" s="53"/>
      <c r="CR2533" s="53"/>
      <c r="CS2533" s="53"/>
      <c r="CT2533" s="53"/>
      <c r="CU2533" s="53"/>
      <c r="CV2533" s="53"/>
      <c r="CW2533" s="53"/>
      <c r="CX2533" s="53"/>
      <c r="CY2533" s="53"/>
      <c r="CZ2533" s="53"/>
      <c r="DA2533" s="53"/>
      <c r="DB2533" s="53"/>
      <c r="DC2533" s="53"/>
      <c r="DD2533" s="53"/>
      <c r="DE2533" s="53"/>
      <c r="DF2533" s="53"/>
      <c r="DG2533" s="53"/>
      <c r="DH2533" s="53"/>
      <c r="DI2533" s="53"/>
      <c r="DJ2533" s="53"/>
      <c r="DK2533" s="53"/>
      <c r="DL2533" s="53"/>
      <c r="DM2533" s="53"/>
      <c r="DN2533" s="53"/>
      <c r="DO2533" s="53"/>
      <c r="DP2533" s="53"/>
      <c r="DQ2533" s="53"/>
      <c r="DR2533" s="53"/>
      <c r="DS2533" s="53"/>
      <c r="DT2533" s="53"/>
      <c r="DU2533" s="53"/>
      <c r="DV2533" s="53"/>
      <c r="DW2533" s="53"/>
      <c r="DX2533" s="53"/>
      <c r="DY2533" s="53"/>
      <c r="DZ2533" s="53"/>
      <c r="EA2533" s="53"/>
      <c r="EB2533" s="53"/>
      <c r="EC2533" s="53"/>
      <c r="ED2533" s="53"/>
      <c r="EE2533" s="53"/>
      <c r="EF2533" s="53"/>
      <c r="EG2533" s="53"/>
      <c r="EH2533" s="53"/>
      <c r="EI2533" s="53"/>
      <c r="EJ2533" s="53"/>
      <c r="EK2533" s="53"/>
      <c r="EL2533" s="53"/>
      <c r="EM2533" s="53"/>
      <c r="EN2533" s="53"/>
      <c r="EO2533" s="53"/>
    </row>
    <row r="2534" spans="4:145" x14ac:dyDescent="0.25">
      <c r="D2534" s="57" t="s">
        <v>2974</v>
      </c>
      <c r="E2534" s="53"/>
      <c r="F2534" s="53"/>
      <c r="G2534" s="53"/>
      <c r="H2534" s="53"/>
      <c r="I2534" s="53"/>
      <c r="J2534" s="53"/>
      <c r="K2534" s="53"/>
      <c r="L2534" s="53"/>
      <c r="M2534" s="53"/>
      <c r="N2534" s="53"/>
      <c r="O2534" s="53"/>
      <c r="P2534" s="53"/>
      <c r="Q2534" s="53"/>
      <c r="R2534" s="53"/>
      <c r="S2534" s="53"/>
      <c r="T2534" s="53"/>
      <c r="U2534" s="53"/>
      <c r="V2534" s="53"/>
      <c r="W2534" s="53"/>
      <c r="X2534" s="53"/>
      <c r="Y2534" s="53"/>
      <c r="Z2534" s="53"/>
      <c r="AA2534" s="53"/>
      <c r="AB2534" s="53"/>
      <c r="AC2534" s="53"/>
      <c r="AD2534" s="53"/>
      <c r="AE2534" s="53"/>
      <c r="AF2534" s="53"/>
      <c r="AG2534" s="53"/>
      <c r="AH2534" s="53"/>
      <c r="AI2534" s="53"/>
      <c r="AJ2534" s="53"/>
      <c r="AK2534" s="53"/>
      <c r="AL2534" s="53"/>
      <c r="AM2534" s="53"/>
      <c r="AN2534" s="53"/>
      <c r="AO2534" s="53"/>
      <c r="AP2534" s="53"/>
      <c r="AQ2534" s="53"/>
      <c r="AR2534" s="53"/>
      <c r="AS2534" s="53"/>
      <c r="AT2534" s="53"/>
      <c r="AU2534" s="53"/>
      <c r="AV2534" s="53"/>
      <c r="AW2534" s="53"/>
      <c r="AX2534" s="53"/>
      <c r="AY2534" s="53"/>
      <c r="AZ2534" s="53"/>
      <c r="BA2534" s="53"/>
      <c r="BB2534" s="53"/>
      <c r="BC2534" s="53"/>
      <c r="BD2534" s="53"/>
      <c r="BE2534" s="53"/>
      <c r="BF2534" s="53"/>
      <c r="BG2534" s="53"/>
      <c r="BH2534" s="53"/>
      <c r="BI2534" s="53"/>
      <c r="BJ2534" s="53"/>
      <c r="BK2534" s="53"/>
      <c r="BL2534" s="53"/>
      <c r="BM2534" s="53"/>
      <c r="BN2534" s="53"/>
      <c r="BO2534" s="53"/>
      <c r="BP2534" s="53"/>
      <c r="BQ2534" s="53"/>
      <c r="BR2534" s="53"/>
      <c r="BS2534" s="53"/>
      <c r="BT2534" s="53"/>
      <c r="BU2534" s="53"/>
      <c r="BV2534" s="53"/>
      <c r="BW2534" s="53"/>
      <c r="BX2534" s="53"/>
      <c r="BY2534" s="53"/>
      <c r="BZ2534" s="53"/>
      <c r="CA2534" s="53"/>
      <c r="CB2534" s="53"/>
      <c r="CC2534" s="53"/>
      <c r="CD2534" s="53"/>
      <c r="CE2534" s="53"/>
      <c r="CF2534" s="53"/>
      <c r="CG2534" s="53"/>
      <c r="CH2534" s="53"/>
      <c r="CI2534" s="53"/>
      <c r="CJ2534" s="53"/>
      <c r="CK2534" s="53"/>
      <c r="CL2534" s="53"/>
      <c r="CM2534" s="53"/>
      <c r="CN2534" s="53"/>
      <c r="CO2534" s="53"/>
      <c r="CP2534" s="53"/>
      <c r="CQ2534" s="53"/>
      <c r="CR2534" s="53"/>
      <c r="CS2534" s="53"/>
      <c r="CT2534" s="53"/>
      <c r="CU2534" s="53"/>
      <c r="CV2534" s="53"/>
      <c r="CW2534" s="53"/>
      <c r="CX2534" s="53"/>
      <c r="CY2534" s="53"/>
      <c r="CZ2534" s="53"/>
      <c r="DA2534" s="53"/>
      <c r="DB2534" s="53"/>
      <c r="DC2534" s="53"/>
      <c r="DD2534" s="53"/>
      <c r="DE2534" s="53"/>
      <c r="DF2534" s="53"/>
      <c r="DG2534" s="53"/>
      <c r="DH2534" s="53"/>
      <c r="DI2534" s="53"/>
      <c r="DJ2534" s="53"/>
      <c r="DK2534" s="53"/>
      <c r="DL2534" s="53"/>
      <c r="DM2534" s="53"/>
      <c r="DN2534" s="53"/>
      <c r="DO2534" s="53"/>
      <c r="DP2534" s="53"/>
      <c r="DQ2534" s="53"/>
      <c r="DR2534" s="53"/>
      <c r="DS2534" s="53"/>
      <c r="DT2534" s="53"/>
      <c r="DU2534" s="53"/>
      <c r="DV2534" s="53"/>
      <c r="DW2534" s="53"/>
      <c r="DX2534" s="53"/>
      <c r="DY2534" s="53"/>
      <c r="DZ2534" s="53"/>
      <c r="EA2534" s="53"/>
      <c r="EB2534" s="53"/>
      <c r="EC2534" s="53"/>
      <c r="ED2534" s="53"/>
      <c r="EE2534" s="53"/>
      <c r="EF2534" s="53"/>
      <c r="EG2534" s="53"/>
      <c r="EH2534" s="53"/>
      <c r="EI2534" s="53"/>
      <c r="EJ2534" s="53"/>
      <c r="EK2534" s="53"/>
      <c r="EL2534" s="53"/>
      <c r="EM2534" s="53"/>
      <c r="EN2534" s="53"/>
      <c r="EO2534" s="53"/>
    </row>
    <row r="2535" spans="4:145" x14ac:dyDescent="0.25">
      <c r="D2535" s="57"/>
      <c r="E2535" s="53"/>
      <c r="F2535" s="53"/>
      <c r="G2535" s="53"/>
      <c r="H2535" s="53"/>
      <c r="I2535" s="53"/>
      <c r="J2535" s="53"/>
      <c r="K2535" s="53"/>
      <c r="L2535" s="53"/>
      <c r="M2535" s="53"/>
      <c r="N2535" s="53"/>
      <c r="O2535" s="53"/>
      <c r="P2535" s="53"/>
      <c r="Q2535" s="53"/>
      <c r="R2535" s="53"/>
      <c r="S2535" s="53"/>
      <c r="T2535" s="53"/>
      <c r="U2535" s="53"/>
      <c r="V2535" s="53"/>
      <c r="W2535" s="53"/>
      <c r="X2535" s="53"/>
      <c r="Y2535" s="53"/>
      <c r="Z2535" s="53"/>
      <c r="AA2535" s="53"/>
      <c r="AB2535" s="53"/>
      <c r="AC2535" s="53"/>
      <c r="AD2535" s="53"/>
      <c r="AE2535" s="53"/>
      <c r="AF2535" s="53"/>
      <c r="AG2535" s="53"/>
      <c r="AH2535" s="53"/>
      <c r="AI2535" s="53"/>
      <c r="AJ2535" s="53"/>
      <c r="AK2535" s="53"/>
      <c r="AL2535" s="53"/>
      <c r="AM2535" s="53"/>
      <c r="AN2535" s="53"/>
      <c r="AO2535" s="53"/>
      <c r="AP2535" s="53"/>
      <c r="AQ2535" s="53"/>
      <c r="AR2535" s="53"/>
      <c r="AS2535" s="53"/>
      <c r="AT2535" s="53"/>
      <c r="AU2535" s="53"/>
      <c r="AV2535" s="53"/>
      <c r="AW2535" s="53"/>
      <c r="AX2535" s="53"/>
      <c r="AY2535" s="53"/>
      <c r="AZ2535" s="53"/>
      <c r="BA2535" s="53"/>
      <c r="BB2535" s="53"/>
      <c r="BC2535" s="53"/>
      <c r="BD2535" s="53"/>
      <c r="BE2535" s="53"/>
      <c r="BF2535" s="53"/>
      <c r="BG2535" s="53"/>
      <c r="BH2535" s="53"/>
      <c r="BI2535" s="53"/>
      <c r="BJ2535" s="53"/>
      <c r="BK2535" s="53"/>
      <c r="BL2535" s="53"/>
      <c r="BM2535" s="53"/>
      <c r="BN2535" s="53"/>
      <c r="BO2535" s="53"/>
      <c r="BP2535" s="53"/>
      <c r="BQ2535" s="53"/>
      <c r="BR2535" s="53"/>
      <c r="BS2535" s="53"/>
      <c r="BT2535" s="53"/>
      <c r="BU2535" s="53"/>
      <c r="BV2535" s="53"/>
      <c r="BW2535" s="53"/>
      <c r="BX2535" s="53"/>
      <c r="BY2535" s="53"/>
      <c r="BZ2535" s="53"/>
      <c r="CA2535" s="53"/>
      <c r="CB2535" s="53"/>
      <c r="CC2535" s="53"/>
      <c r="CD2535" s="53"/>
      <c r="CE2535" s="53"/>
      <c r="CF2535" s="53"/>
      <c r="CG2535" s="53"/>
      <c r="CH2535" s="53"/>
      <c r="CI2535" s="53"/>
      <c r="CJ2535" s="53"/>
      <c r="CK2535" s="53"/>
      <c r="CL2535" s="53"/>
      <c r="CM2535" s="53"/>
      <c r="CN2535" s="53"/>
      <c r="CO2535" s="53"/>
      <c r="CP2535" s="53"/>
      <c r="CQ2535" s="53"/>
      <c r="CR2535" s="53"/>
      <c r="CS2535" s="53"/>
      <c r="CT2535" s="53"/>
      <c r="CU2535" s="53"/>
      <c r="CV2535" s="53"/>
      <c r="CW2535" s="53"/>
      <c r="CX2535" s="53"/>
      <c r="CY2535" s="53"/>
      <c r="CZ2535" s="53"/>
      <c r="DA2535" s="53"/>
      <c r="DB2535" s="53"/>
      <c r="DC2535" s="53"/>
      <c r="DD2535" s="53"/>
      <c r="DE2535" s="53"/>
      <c r="DF2535" s="53"/>
      <c r="DG2535" s="53"/>
      <c r="DH2535" s="53"/>
      <c r="DI2535" s="53"/>
      <c r="DJ2535" s="53"/>
      <c r="DK2535" s="53"/>
      <c r="DL2535" s="53"/>
      <c r="DM2535" s="53"/>
      <c r="DN2535" s="53"/>
      <c r="DO2535" s="53"/>
      <c r="DP2535" s="53"/>
      <c r="DQ2535" s="53"/>
      <c r="DR2535" s="53"/>
      <c r="DS2535" s="53"/>
      <c r="DT2535" s="53"/>
      <c r="DU2535" s="53"/>
      <c r="DV2535" s="53"/>
      <c r="DW2535" s="53"/>
      <c r="DX2535" s="53"/>
      <c r="DY2535" s="53"/>
      <c r="DZ2535" s="53"/>
      <c r="EA2535" s="53"/>
      <c r="EB2535" s="53"/>
      <c r="EC2535" s="53"/>
      <c r="ED2535" s="53"/>
      <c r="EE2535" s="53"/>
      <c r="EF2535" s="53"/>
      <c r="EG2535" s="53"/>
      <c r="EH2535" s="53"/>
      <c r="EI2535" s="53"/>
      <c r="EJ2535" s="53"/>
      <c r="EK2535" s="53"/>
      <c r="EL2535" s="53"/>
      <c r="EM2535" s="53"/>
      <c r="EN2535" s="53"/>
      <c r="EO2535" s="53"/>
    </row>
    <row r="2536" spans="4:145" x14ac:dyDescent="0.25">
      <c r="D2536" s="57" t="s">
        <v>2978</v>
      </c>
      <c r="E2536" s="53"/>
      <c r="F2536" s="53"/>
      <c r="G2536" s="53"/>
      <c r="H2536" s="53"/>
      <c r="I2536" s="53"/>
      <c r="J2536" s="53"/>
      <c r="K2536" s="53"/>
      <c r="L2536" s="53"/>
      <c r="M2536" s="53"/>
      <c r="N2536" s="53"/>
      <c r="O2536" s="53"/>
      <c r="P2536" s="53"/>
      <c r="Q2536" s="53"/>
      <c r="R2536" s="53"/>
      <c r="S2536" s="53"/>
      <c r="T2536" s="53"/>
      <c r="U2536" s="53"/>
      <c r="V2536" s="53"/>
      <c r="W2536" s="53"/>
      <c r="X2536" s="53"/>
      <c r="Y2536" s="53"/>
      <c r="Z2536" s="53"/>
      <c r="AA2536" s="53"/>
      <c r="AB2536" s="53"/>
      <c r="AC2536" s="53"/>
      <c r="AD2536" s="53"/>
      <c r="AE2536" s="53"/>
      <c r="AF2536" s="53"/>
      <c r="AG2536" s="53"/>
      <c r="AH2536" s="53"/>
      <c r="AI2536" s="53"/>
      <c r="AJ2536" s="53"/>
      <c r="AK2536" s="53"/>
      <c r="AL2536" s="53"/>
      <c r="AM2536" s="53"/>
      <c r="AN2536" s="53"/>
      <c r="AO2536" s="53"/>
      <c r="AP2536" s="53"/>
      <c r="AQ2536" s="53"/>
      <c r="AR2536" s="53"/>
      <c r="AS2536" s="53"/>
      <c r="AT2536" s="53"/>
      <c r="AU2536" s="53"/>
      <c r="AV2536" s="53"/>
      <c r="AW2536" s="53"/>
      <c r="AX2536" s="53"/>
      <c r="AY2536" s="53"/>
      <c r="AZ2536" s="53"/>
      <c r="BA2536" s="53"/>
      <c r="BB2536" s="53"/>
      <c r="BC2536" s="53"/>
      <c r="BD2536" s="53"/>
      <c r="BE2536" s="53"/>
      <c r="BF2536" s="53"/>
      <c r="BG2536" s="53"/>
      <c r="BH2536" s="53"/>
      <c r="BI2536" s="53"/>
      <c r="BJ2536" s="53"/>
      <c r="BK2536" s="53"/>
      <c r="BL2536" s="53"/>
      <c r="BM2536" s="53"/>
      <c r="BN2536" s="53"/>
      <c r="BO2536" s="53"/>
      <c r="BP2536" s="53"/>
      <c r="BQ2536" s="53"/>
      <c r="BR2536" s="53"/>
      <c r="BS2536" s="53"/>
      <c r="BT2536" s="53"/>
      <c r="BU2536" s="53"/>
      <c r="BV2536" s="53"/>
      <c r="BW2536" s="53"/>
      <c r="BX2536" s="53"/>
      <c r="BY2536" s="53"/>
      <c r="BZ2536" s="53"/>
      <c r="CA2536" s="53"/>
      <c r="CB2536" s="53"/>
      <c r="CC2536" s="53"/>
      <c r="CD2536" s="53"/>
      <c r="CE2536" s="53"/>
      <c r="CF2536" s="53"/>
      <c r="CG2536" s="53"/>
      <c r="CH2536" s="53"/>
      <c r="CI2536" s="53"/>
      <c r="CJ2536" s="53"/>
      <c r="CK2536" s="53"/>
      <c r="CL2536" s="53"/>
      <c r="CM2536" s="53"/>
      <c r="CN2536" s="53"/>
      <c r="CO2536" s="53"/>
      <c r="CP2536" s="53"/>
      <c r="CQ2536" s="53"/>
      <c r="CR2536" s="53"/>
      <c r="CS2536" s="53"/>
      <c r="CT2536" s="53"/>
      <c r="CU2536" s="53"/>
      <c r="CV2536" s="53"/>
      <c r="CW2536" s="53"/>
      <c r="CX2536" s="53"/>
      <c r="CY2536" s="53"/>
      <c r="CZ2536" s="53"/>
      <c r="DA2536" s="53"/>
      <c r="DB2536" s="53"/>
      <c r="DC2536" s="53"/>
      <c r="DD2536" s="53"/>
      <c r="DE2536" s="53"/>
      <c r="DF2536" s="53"/>
      <c r="DG2536" s="53"/>
      <c r="DH2536" s="53"/>
      <c r="DI2536" s="53"/>
      <c r="DJ2536" s="53"/>
      <c r="DK2536" s="53"/>
      <c r="DL2536" s="53"/>
      <c r="DM2536" s="53"/>
      <c r="DN2536" s="53"/>
      <c r="DO2536" s="53"/>
      <c r="DP2536" s="53"/>
      <c r="DQ2536" s="53"/>
      <c r="DR2536" s="53"/>
      <c r="DS2536" s="53"/>
      <c r="DT2536" s="53"/>
      <c r="DU2536" s="53"/>
      <c r="DV2536" s="53"/>
      <c r="DW2536" s="53"/>
      <c r="DX2536" s="53"/>
      <c r="DY2536" s="53"/>
      <c r="DZ2536" s="53"/>
      <c r="EA2536" s="53"/>
      <c r="EB2536" s="53"/>
      <c r="EC2536" s="53"/>
      <c r="ED2536" s="53"/>
      <c r="EE2536" s="53"/>
      <c r="EF2536" s="53"/>
      <c r="EG2536" s="53"/>
      <c r="EH2536" s="53"/>
      <c r="EI2536" s="53"/>
      <c r="EJ2536" s="53"/>
      <c r="EK2536" s="53"/>
      <c r="EL2536" s="53"/>
      <c r="EM2536" s="53"/>
      <c r="EN2536" s="53"/>
      <c r="EO2536" s="53"/>
    </row>
    <row r="2537" spans="4:145" x14ac:dyDescent="0.25">
      <c r="D2537" s="57" t="s">
        <v>2979</v>
      </c>
      <c r="E2537" s="53"/>
      <c r="F2537" s="53"/>
      <c r="G2537" s="53"/>
      <c r="H2537" s="53"/>
      <c r="I2537" s="53"/>
      <c r="J2537" s="53"/>
      <c r="K2537" s="53"/>
      <c r="L2537" s="53"/>
      <c r="M2537" s="53"/>
      <c r="N2537" s="53"/>
      <c r="O2537" s="53"/>
      <c r="P2537" s="53"/>
      <c r="Q2537" s="53"/>
      <c r="R2537" s="53"/>
      <c r="S2537" s="53"/>
      <c r="T2537" s="53"/>
      <c r="U2537" s="53"/>
      <c r="V2537" s="53"/>
      <c r="W2537" s="53"/>
      <c r="X2537" s="53"/>
      <c r="Y2537" s="53"/>
      <c r="Z2537" s="53"/>
      <c r="AA2537" s="53"/>
      <c r="AB2537" s="53"/>
      <c r="AC2537" s="53"/>
      <c r="AD2537" s="53"/>
      <c r="AE2537" s="53"/>
      <c r="AF2537" s="53"/>
      <c r="AG2537" s="53"/>
      <c r="AH2537" s="53"/>
      <c r="AI2537" s="53"/>
      <c r="AJ2537" s="53"/>
      <c r="AK2537" s="53"/>
      <c r="AL2537" s="53"/>
      <c r="AM2537" s="53"/>
      <c r="AN2537" s="53"/>
      <c r="AO2537" s="53"/>
      <c r="AP2537" s="53"/>
      <c r="AQ2537" s="53"/>
      <c r="AR2537" s="53"/>
      <c r="AS2537" s="53"/>
      <c r="AT2537" s="53"/>
      <c r="AU2537" s="53"/>
      <c r="AV2537" s="53"/>
      <c r="AW2537" s="53"/>
      <c r="AX2537" s="53"/>
      <c r="AY2537" s="53"/>
      <c r="AZ2537" s="53"/>
      <c r="BA2537" s="53"/>
      <c r="BB2537" s="53"/>
      <c r="BC2537" s="53"/>
      <c r="BD2537" s="53"/>
      <c r="BE2537" s="53"/>
      <c r="BF2537" s="53"/>
      <c r="BG2537" s="53"/>
      <c r="BH2537" s="53"/>
      <c r="BI2537" s="53"/>
      <c r="BJ2537" s="53"/>
      <c r="BK2537" s="53"/>
      <c r="BL2537" s="53"/>
      <c r="BM2537" s="53"/>
      <c r="BN2537" s="53"/>
      <c r="BO2537" s="53"/>
      <c r="BP2537" s="53"/>
      <c r="BQ2537" s="53"/>
      <c r="BR2537" s="53"/>
      <c r="BS2537" s="53"/>
      <c r="BT2537" s="53"/>
      <c r="BU2537" s="53"/>
      <c r="BV2537" s="53"/>
      <c r="BW2537" s="53"/>
      <c r="BX2537" s="53"/>
      <c r="BY2537" s="53"/>
      <c r="BZ2537" s="53"/>
      <c r="CA2537" s="53"/>
      <c r="CB2537" s="53"/>
      <c r="CC2537" s="53"/>
      <c r="CD2537" s="53"/>
      <c r="CE2537" s="53"/>
      <c r="CF2537" s="53"/>
      <c r="CG2537" s="53"/>
      <c r="CH2537" s="53"/>
      <c r="CI2537" s="53"/>
      <c r="CJ2537" s="53"/>
      <c r="CK2537" s="53"/>
      <c r="CL2537" s="53"/>
      <c r="CM2537" s="53"/>
      <c r="CN2537" s="53"/>
      <c r="CO2537" s="53"/>
      <c r="CP2537" s="53"/>
      <c r="CQ2537" s="53"/>
      <c r="CR2537" s="53"/>
      <c r="CS2537" s="53"/>
      <c r="CT2537" s="53"/>
      <c r="CU2537" s="53"/>
      <c r="CV2537" s="53"/>
      <c r="CW2537" s="53"/>
      <c r="CX2537" s="53"/>
      <c r="CY2537" s="53"/>
      <c r="CZ2537" s="53"/>
      <c r="DA2537" s="53"/>
      <c r="DB2537" s="53"/>
      <c r="DC2537" s="53"/>
      <c r="DD2537" s="53"/>
      <c r="DE2537" s="53"/>
      <c r="DF2537" s="53"/>
      <c r="DG2537" s="53"/>
      <c r="DH2537" s="53"/>
      <c r="DI2537" s="53"/>
      <c r="DJ2537" s="53"/>
      <c r="DK2537" s="53"/>
      <c r="DL2537" s="53"/>
      <c r="DM2537" s="53"/>
      <c r="DN2537" s="53"/>
      <c r="DO2537" s="53"/>
      <c r="DP2537" s="53"/>
      <c r="DQ2537" s="53"/>
      <c r="DR2537" s="53"/>
      <c r="DS2537" s="53"/>
      <c r="DT2537" s="53"/>
      <c r="DU2537" s="53"/>
      <c r="DV2537" s="53"/>
      <c r="DW2537" s="53"/>
      <c r="DX2537" s="53"/>
      <c r="DY2537" s="53"/>
      <c r="DZ2537" s="53"/>
      <c r="EA2537" s="53"/>
      <c r="EB2537" s="53"/>
      <c r="EC2537" s="53"/>
      <c r="ED2537" s="53"/>
      <c r="EE2537" s="53"/>
      <c r="EF2537" s="53"/>
      <c r="EG2537" s="53"/>
      <c r="EH2537" s="53"/>
      <c r="EI2537" s="53"/>
      <c r="EJ2537" s="53"/>
      <c r="EK2537" s="53"/>
      <c r="EL2537" s="53"/>
      <c r="EM2537" s="53"/>
      <c r="EN2537" s="53"/>
      <c r="EO2537" s="53"/>
    </row>
    <row r="2538" spans="4:145" x14ac:dyDescent="0.25">
      <c r="D2538" s="57"/>
      <c r="E2538" s="53"/>
      <c r="F2538" s="53"/>
      <c r="G2538" s="53"/>
      <c r="H2538" s="53"/>
      <c r="I2538" s="53"/>
      <c r="J2538" s="53"/>
      <c r="K2538" s="53"/>
      <c r="L2538" s="53"/>
      <c r="M2538" s="53"/>
      <c r="N2538" s="53"/>
      <c r="O2538" s="53"/>
      <c r="P2538" s="53"/>
      <c r="Q2538" s="53"/>
      <c r="R2538" s="53"/>
      <c r="S2538" s="53"/>
      <c r="T2538" s="53"/>
      <c r="U2538" s="53"/>
      <c r="V2538" s="53"/>
      <c r="W2538" s="53"/>
      <c r="X2538" s="53"/>
      <c r="Y2538" s="53"/>
      <c r="Z2538" s="53"/>
      <c r="AA2538" s="53"/>
      <c r="AB2538" s="53"/>
      <c r="AC2538" s="53"/>
      <c r="AD2538" s="53"/>
      <c r="AE2538" s="53"/>
      <c r="AF2538" s="53"/>
      <c r="AG2538" s="53"/>
      <c r="AH2538" s="53"/>
      <c r="AI2538" s="53"/>
      <c r="AJ2538" s="53"/>
      <c r="AK2538" s="53"/>
      <c r="AL2538" s="53"/>
      <c r="AM2538" s="53"/>
      <c r="AN2538" s="53"/>
      <c r="AO2538" s="53"/>
      <c r="AP2538" s="53"/>
      <c r="AQ2538" s="53"/>
      <c r="AR2538" s="53"/>
      <c r="AS2538" s="53"/>
      <c r="AT2538" s="53"/>
      <c r="AU2538" s="53"/>
      <c r="AV2538" s="53"/>
      <c r="AW2538" s="53"/>
      <c r="AX2538" s="53"/>
      <c r="AY2538" s="53"/>
      <c r="AZ2538" s="53"/>
      <c r="BA2538" s="53"/>
      <c r="BB2538" s="53"/>
      <c r="BC2538" s="53"/>
      <c r="BD2538" s="53"/>
      <c r="BE2538" s="53"/>
      <c r="BF2538" s="53"/>
      <c r="BG2538" s="53"/>
      <c r="BH2538" s="53"/>
      <c r="BI2538" s="53"/>
      <c r="BJ2538" s="53"/>
      <c r="BK2538" s="53"/>
      <c r="BL2538" s="53"/>
      <c r="BM2538" s="53"/>
      <c r="BN2538" s="53"/>
      <c r="BO2538" s="53"/>
      <c r="BP2538" s="53"/>
      <c r="BQ2538" s="53"/>
      <c r="BR2538" s="53"/>
      <c r="BS2538" s="53"/>
      <c r="BT2538" s="53"/>
      <c r="BU2538" s="53"/>
      <c r="BV2538" s="53"/>
      <c r="BW2538" s="53"/>
      <c r="BX2538" s="53"/>
      <c r="BY2538" s="53"/>
      <c r="BZ2538" s="53"/>
      <c r="CA2538" s="53"/>
      <c r="CB2538" s="53"/>
      <c r="CC2538" s="53"/>
      <c r="CD2538" s="53"/>
      <c r="CE2538" s="53"/>
      <c r="CF2538" s="53"/>
      <c r="CG2538" s="53"/>
      <c r="CH2538" s="53"/>
      <c r="CI2538" s="53"/>
      <c r="CJ2538" s="53"/>
      <c r="CK2538" s="53"/>
      <c r="CL2538" s="53"/>
      <c r="CM2538" s="53"/>
      <c r="CN2538" s="53"/>
      <c r="CO2538" s="53"/>
      <c r="CP2538" s="53"/>
      <c r="CQ2538" s="53"/>
      <c r="CR2538" s="53"/>
      <c r="CS2538" s="53"/>
      <c r="CT2538" s="53"/>
      <c r="CU2538" s="53"/>
      <c r="CV2538" s="53"/>
      <c r="CW2538" s="53"/>
      <c r="CX2538" s="53"/>
      <c r="CY2538" s="53"/>
      <c r="CZ2538" s="53"/>
      <c r="DA2538" s="53"/>
      <c r="DB2538" s="53"/>
      <c r="DC2538" s="53"/>
      <c r="DD2538" s="53"/>
      <c r="DE2538" s="53"/>
      <c r="DF2538" s="53"/>
      <c r="DG2538" s="53"/>
      <c r="DH2538" s="53"/>
      <c r="DI2538" s="53"/>
      <c r="DJ2538" s="53"/>
      <c r="DK2538" s="53"/>
      <c r="DL2538" s="53"/>
      <c r="DM2538" s="53"/>
      <c r="DN2538" s="53"/>
      <c r="DO2538" s="53"/>
      <c r="DP2538" s="53"/>
      <c r="DQ2538" s="53"/>
      <c r="DR2538" s="53"/>
      <c r="DS2538" s="53"/>
      <c r="DT2538" s="53"/>
      <c r="DU2538" s="53"/>
      <c r="DV2538" s="53"/>
      <c r="DW2538" s="53"/>
      <c r="DX2538" s="53"/>
      <c r="DY2538" s="53"/>
      <c r="DZ2538" s="53"/>
      <c r="EA2538" s="53"/>
      <c r="EB2538" s="53"/>
      <c r="EC2538" s="53"/>
      <c r="ED2538" s="53"/>
      <c r="EE2538" s="53"/>
      <c r="EF2538" s="53"/>
      <c r="EG2538" s="53"/>
      <c r="EH2538" s="53"/>
      <c r="EI2538" s="53"/>
      <c r="EJ2538" s="53"/>
      <c r="EK2538" s="53"/>
      <c r="EL2538" s="53"/>
      <c r="EM2538" s="53"/>
      <c r="EN2538" s="53"/>
      <c r="EO2538" s="53"/>
    </row>
    <row r="2539" spans="4:145" x14ac:dyDescent="0.25">
      <c r="D2539" s="57" t="s">
        <v>2980</v>
      </c>
      <c r="E2539" s="53"/>
      <c r="F2539" s="53"/>
      <c r="G2539" s="53"/>
      <c r="H2539" s="53"/>
      <c r="I2539" s="53"/>
      <c r="J2539" s="53"/>
      <c r="K2539" s="53"/>
      <c r="L2539" s="53"/>
      <c r="M2539" s="53"/>
      <c r="N2539" s="53"/>
      <c r="O2539" s="53"/>
      <c r="P2539" s="53"/>
      <c r="Q2539" s="53"/>
      <c r="R2539" s="53"/>
      <c r="S2539" s="53"/>
      <c r="T2539" s="53"/>
      <c r="U2539" s="53"/>
      <c r="V2539" s="53"/>
      <c r="W2539" s="53"/>
      <c r="X2539" s="53"/>
      <c r="Y2539" s="53"/>
      <c r="Z2539" s="53"/>
      <c r="AA2539" s="53"/>
      <c r="AB2539" s="53"/>
      <c r="AC2539" s="53"/>
      <c r="AD2539" s="53"/>
      <c r="AE2539" s="53"/>
      <c r="AF2539" s="53"/>
      <c r="AG2539" s="53"/>
      <c r="AH2539" s="53"/>
      <c r="AI2539" s="53"/>
      <c r="AJ2539" s="53"/>
      <c r="AK2539" s="53"/>
      <c r="AL2539" s="53"/>
      <c r="AM2539" s="53"/>
      <c r="AN2539" s="53"/>
      <c r="AO2539" s="53"/>
      <c r="AP2539" s="53"/>
      <c r="AQ2539" s="53"/>
      <c r="AR2539" s="53"/>
      <c r="AS2539" s="53"/>
      <c r="AT2539" s="53"/>
      <c r="AU2539" s="53"/>
      <c r="AV2539" s="53"/>
      <c r="AW2539" s="53"/>
      <c r="AX2539" s="53"/>
      <c r="AY2539" s="53"/>
      <c r="AZ2539" s="53"/>
      <c r="BA2539" s="53"/>
      <c r="BB2539" s="53"/>
      <c r="BC2539" s="53"/>
      <c r="BD2539" s="53"/>
      <c r="BE2539" s="53"/>
      <c r="BF2539" s="53"/>
      <c r="BG2539" s="53"/>
      <c r="BH2539" s="53"/>
      <c r="BI2539" s="53"/>
      <c r="BJ2539" s="53"/>
      <c r="BK2539" s="53"/>
      <c r="BL2539" s="53"/>
      <c r="BM2539" s="53"/>
      <c r="BN2539" s="53"/>
      <c r="BO2539" s="53"/>
      <c r="BP2539" s="53"/>
      <c r="BQ2539" s="53"/>
      <c r="BR2539" s="53"/>
      <c r="BS2539" s="53"/>
      <c r="BT2539" s="53"/>
      <c r="BU2539" s="53"/>
      <c r="BV2539" s="53"/>
      <c r="BW2539" s="53"/>
      <c r="BX2539" s="53"/>
      <c r="BY2539" s="53"/>
      <c r="BZ2539" s="53"/>
      <c r="CA2539" s="53"/>
      <c r="CB2539" s="53"/>
      <c r="CC2539" s="53"/>
      <c r="CD2539" s="53"/>
      <c r="CE2539" s="53"/>
      <c r="CF2539" s="53"/>
      <c r="CG2539" s="53"/>
      <c r="CH2539" s="53"/>
      <c r="CI2539" s="53"/>
      <c r="CJ2539" s="53"/>
      <c r="CK2539" s="53"/>
      <c r="CL2539" s="53"/>
      <c r="CM2539" s="53"/>
      <c r="CN2539" s="53"/>
      <c r="CO2539" s="53"/>
      <c r="CP2539" s="53"/>
      <c r="CQ2539" s="53"/>
      <c r="CR2539" s="53"/>
      <c r="CS2539" s="53"/>
      <c r="CT2539" s="53"/>
      <c r="CU2539" s="53"/>
      <c r="CV2539" s="53"/>
      <c r="CW2539" s="53"/>
      <c r="CX2539" s="53"/>
      <c r="CY2539" s="53"/>
      <c r="CZ2539" s="53"/>
      <c r="DA2539" s="53"/>
      <c r="DB2539" s="53"/>
      <c r="DC2539" s="53"/>
      <c r="DD2539" s="53"/>
      <c r="DE2539" s="53"/>
      <c r="DF2539" s="53"/>
      <c r="DG2539" s="53"/>
      <c r="DH2539" s="53"/>
      <c r="DI2539" s="53"/>
      <c r="DJ2539" s="53"/>
      <c r="DK2539" s="53"/>
      <c r="DL2539" s="53"/>
      <c r="DM2539" s="53"/>
      <c r="DN2539" s="53"/>
      <c r="DO2539" s="53"/>
      <c r="DP2539" s="53"/>
      <c r="DQ2539" s="53"/>
      <c r="DR2539" s="53"/>
      <c r="DS2539" s="53"/>
      <c r="DT2539" s="53"/>
      <c r="DU2539" s="53"/>
      <c r="DV2539" s="53"/>
      <c r="DW2539" s="53"/>
      <c r="DX2539" s="53"/>
      <c r="DY2539" s="53"/>
      <c r="DZ2539" s="53"/>
      <c r="EA2539" s="53"/>
      <c r="EB2539" s="53"/>
      <c r="EC2539" s="53"/>
      <c r="ED2539" s="53"/>
      <c r="EE2539" s="53"/>
      <c r="EF2539" s="53"/>
      <c r="EG2539" s="53"/>
      <c r="EH2539" s="53"/>
      <c r="EI2539" s="53"/>
      <c r="EJ2539" s="53"/>
      <c r="EK2539" s="53"/>
      <c r="EL2539" s="53"/>
      <c r="EM2539" s="53"/>
      <c r="EN2539" s="53"/>
      <c r="EO2539" s="53"/>
    </row>
    <row r="2540" spans="4:145" x14ac:dyDescent="0.25">
      <c r="D2540" s="57" t="s">
        <v>33</v>
      </c>
      <c r="E2540" s="53"/>
      <c r="F2540" s="53"/>
      <c r="G2540" s="53"/>
      <c r="H2540" s="53"/>
      <c r="I2540" s="53"/>
      <c r="J2540" s="53"/>
      <c r="K2540" s="53"/>
      <c r="L2540" s="53"/>
      <c r="M2540" s="53"/>
      <c r="N2540" s="53"/>
      <c r="O2540" s="53"/>
      <c r="P2540" s="53"/>
      <c r="Q2540" s="53"/>
      <c r="R2540" s="53"/>
      <c r="S2540" s="53"/>
      <c r="T2540" s="53"/>
      <c r="U2540" s="53"/>
      <c r="V2540" s="53"/>
      <c r="W2540" s="53"/>
      <c r="X2540" s="53"/>
      <c r="Y2540" s="53"/>
      <c r="Z2540" s="53"/>
      <c r="AA2540" s="53"/>
      <c r="AB2540" s="53"/>
      <c r="AC2540" s="53"/>
      <c r="AD2540" s="53"/>
      <c r="AE2540" s="53"/>
      <c r="AF2540" s="53"/>
      <c r="AG2540" s="53"/>
      <c r="AH2540" s="53"/>
      <c r="AI2540" s="53"/>
      <c r="AJ2540" s="53"/>
      <c r="AK2540" s="53"/>
      <c r="AL2540" s="53"/>
      <c r="AM2540" s="53"/>
      <c r="AN2540" s="53"/>
      <c r="AO2540" s="53"/>
      <c r="AP2540" s="53"/>
      <c r="AQ2540" s="53"/>
      <c r="AR2540" s="53"/>
      <c r="AS2540" s="53"/>
      <c r="AT2540" s="53"/>
      <c r="AU2540" s="53"/>
      <c r="AV2540" s="53"/>
      <c r="AW2540" s="53"/>
      <c r="AX2540" s="53"/>
      <c r="AY2540" s="53"/>
      <c r="AZ2540" s="53"/>
      <c r="BA2540" s="53"/>
      <c r="BB2540" s="53"/>
      <c r="BC2540" s="53"/>
      <c r="BD2540" s="53"/>
      <c r="BE2540" s="53"/>
      <c r="BF2540" s="53"/>
      <c r="BG2540" s="53"/>
      <c r="BH2540" s="53"/>
      <c r="BI2540" s="53"/>
      <c r="BJ2540" s="53"/>
      <c r="BK2540" s="53"/>
      <c r="BL2540" s="53"/>
      <c r="BM2540" s="53"/>
      <c r="BN2540" s="53"/>
      <c r="BO2540" s="53"/>
      <c r="BP2540" s="53"/>
      <c r="BQ2540" s="53"/>
      <c r="BR2540" s="53"/>
      <c r="BS2540" s="53"/>
      <c r="BT2540" s="53"/>
      <c r="BU2540" s="53"/>
      <c r="BV2540" s="53"/>
      <c r="BW2540" s="53"/>
      <c r="BX2540" s="53"/>
      <c r="BY2540" s="53"/>
      <c r="BZ2540" s="53"/>
      <c r="CA2540" s="53"/>
      <c r="CB2540" s="53"/>
      <c r="CC2540" s="53"/>
      <c r="CD2540" s="53"/>
      <c r="CE2540" s="53"/>
      <c r="CF2540" s="53"/>
      <c r="CG2540" s="53"/>
      <c r="CH2540" s="53"/>
      <c r="CI2540" s="53"/>
      <c r="CJ2540" s="53"/>
      <c r="CK2540" s="53"/>
      <c r="CL2540" s="53"/>
      <c r="CM2540" s="53"/>
      <c r="CN2540" s="53"/>
      <c r="CO2540" s="53"/>
      <c r="CP2540" s="53"/>
      <c r="CQ2540" s="53"/>
      <c r="CR2540" s="53"/>
      <c r="CS2540" s="53"/>
      <c r="CT2540" s="53"/>
      <c r="CU2540" s="53"/>
      <c r="CV2540" s="53"/>
      <c r="CW2540" s="53"/>
      <c r="CX2540" s="53"/>
      <c r="CY2540" s="53"/>
      <c r="CZ2540" s="53"/>
      <c r="DA2540" s="53"/>
      <c r="DB2540" s="53"/>
      <c r="DC2540" s="53"/>
      <c r="DD2540" s="53"/>
      <c r="DE2540" s="53"/>
      <c r="DF2540" s="53"/>
      <c r="DG2540" s="53"/>
      <c r="DH2540" s="53"/>
      <c r="DI2540" s="53"/>
      <c r="DJ2540" s="53"/>
      <c r="DK2540" s="53"/>
      <c r="DL2540" s="53"/>
      <c r="DM2540" s="53"/>
      <c r="DN2540" s="53"/>
      <c r="DO2540" s="53"/>
      <c r="DP2540" s="53"/>
      <c r="DQ2540" s="53"/>
      <c r="DR2540" s="53"/>
      <c r="DS2540" s="53"/>
      <c r="DT2540" s="53"/>
      <c r="DU2540" s="53"/>
      <c r="DV2540" s="53"/>
      <c r="DW2540" s="53"/>
      <c r="DX2540" s="53"/>
      <c r="DY2540" s="53"/>
      <c r="DZ2540" s="53"/>
      <c r="EA2540" s="53"/>
      <c r="EB2540" s="53"/>
      <c r="EC2540" s="53"/>
      <c r="ED2540" s="53"/>
      <c r="EE2540" s="53"/>
      <c r="EF2540" s="53"/>
      <c r="EG2540" s="53"/>
      <c r="EH2540" s="53"/>
      <c r="EI2540" s="53"/>
      <c r="EJ2540" s="53"/>
      <c r="EK2540" s="53"/>
      <c r="EL2540" s="53"/>
      <c r="EM2540" s="53"/>
      <c r="EN2540" s="53"/>
      <c r="EO2540" s="53"/>
    </row>
    <row r="2541" spans="4:145" x14ac:dyDescent="0.25">
      <c r="D2541" s="57" t="s">
        <v>2983</v>
      </c>
      <c r="E2541" s="53"/>
      <c r="F2541" s="53"/>
      <c r="G2541" s="53"/>
      <c r="H2541" s="53"/>
      <c r="I2541" s="53"/>
      <c r="J2541" s="53"/>
      <c r="K2541" s="53"/>
      <c r="L2541" s="53"/>
      <c r="M2541" s="53"/>
      <c r="N2541" s="53"/>
      <c r="O2541" s="53"/>
      <c r="P2541" s="53"/>
      <c r="Q2541" s="53"/>
      <c r="R2541" s="53"/>
      <c r="S2541" s="53"/>
      <c r="T2541" s="53"/>
      <c r="U2541" s="53"/>
      <c r="V2541" s="53"/>
      <c r="W2541" s="53"/>
      <c r="X2541" s="53"/>
      <c r="Y2541" s="53"/>
      <c r="Z2541" s="53"/>
      <c r="AA2541" s="53"/>
      <c r="AB2541" s="53"/>
      <c r="AC2541" s="53"/>
      <c r="AD2541" s="53"/>
      <c r="AE2541" s="53"/>
      <c r="AF2541" s="53"/>
      <c r="AG2541" s="53"/>
      <c r="AH2541" s="53"/>
      <c r="AI2541" s="53"/>
      <c r="AJ2541" s="53"/>
      <c r="AK2541" s="53"/>
      <c r="AL2541" s="53"/>
      <c r="AM2541" s="53"/>
      <c r="AN2541" s="53"/>
      <c r="AO2541" s="53"/>
      <c r="AP2541" s="53"/>
      <c r="AQ2541" s="53"/>
      <c r="AR2541" s="53"/>
      <c r="AS2541" s="53"/>
      <c r="AT2541" s="53"/>
      <c r="AU2541" s="53"/>
      <c r="AV2541" s="53"/>
      <c r="AW2541" s="53"/>
      <c r="AX2541" s="53"/>
      <c r="AY2541" s="53"/>
      <c r="AZ2541" s="53"/>
      <c r="BA2541" s="53"/>
      <c r="BB2541" s="53"/>
      <c r="BC2541" s="53"/>
      <c r="BD2541" s="53"/>
      <c r="BE2541" s="53"/>
      <c r="BF2541" s="53"/>
      <c r="BG2541" s="53"/>
      <c r="BH2541" s="53"/>
      <c r="BI2541" s="53"/>
      <c r="BJ2541" s="53"/>
      <c r="BK2541" s="53"/>
      <c r="BL2541" s="53"/>
      <c r="BM2541" s="53"/>
      <c r="BN2541" s="53"/>
      <c r="BO2541" s="53"/>
      <c r="BP2541" s="53"/>
      <c r="BQ2541" s="53"/>
      <c r="BR2541" s="53"/>
      <c r="BS2541" s="53"/>
      <c r="BT2541" s="53"/>
      <c r="BU2541" s="53"/>
      <c r="BV2541" s="53"/>
      <c r="BW2541" s="53"/>
      <c r="BX2541" s="53"/>
      <c r="BY2541" s="53"/>
      <c r="BZ2541" s="53"/>
      <c r="CA2541" s="53"/>
      <c r="CB2541" s="53"/>
      <c r="CC2541" s="53"/>
      <c r="CD2541" s="53"/>
      <c r="CE2541" s="53"/>
      <c r="CF2541" s="53"/>
      <c r="CG2541" s="53"/>
      <c r="CH2541" s="53"/>
      <c r="CI2541" s="53"/>
      <c r="CJ2541" s="53"/>
      <c r="CK2541" s="53"/>
      <c r="CL2541" s="53"/>
      <c r="CM2541" s="53"/>
      <c r="CN2541" s="53"/>
      <c r="CO2541" s="53"/>
      <c r="CP2541" s="53"/>
      <c r="CQ2541" s="53"/>
      <c r="CR2541" s="53"/>
      <c r="CS2541" s="53"/>
      <c r="CT2541" s="53"/>
      <c r="CU2541" s="53"/>
      <c r="CV2541" s="53"/>
      <c r="CW2541" s="53"/>
      <c r="CX2541" s="53"/>
      <c r="CY2541" s="53"/>
      <c r="CZ2541" s="53"/>
      <c r="DA2541" s="53"/>
      <c r="DB2541" s="53"/>
      <c r="DC2541" s="53"/>
      <c r="DD2541" s="53"/>
      <c r="DE2541" s="53"/>
      <c r="DF2541" s="53"/>
      <c r="DG2541" s="53"/>
      <c r="DH2541" s="53"/>
      <c r="DI2541" s="53"/>
      <c r="DJ2541" s="53"/>
      <c r="DK2541" s="53"/>
      <c r="DL2541" s="53"/>
      <c r="DM2541" s="53"/>
      <c r="DN2541" s="53"/>
      <c r="DO2541" s="53"/>
      <c r="DP2541" s="53"/>
      <c r="DQ2541" s="53"/>
      <c r="DR2541" s="53"/>
      <c r="DS2541" s="53"/>
      <c r="DT2541" s="53"/>
      <c r="DU2541" s="53"/>
      <c r="DV2541" s="53"/>
      <c r="DW2541" s="53"/>
      <c r="DX2541" s="53"/>
      <c r="DY2541" s="53"/>
      <c r="DZ2541" s="53"/>
      <c r="EA2541" s="53"/>
      <c r="EB2541" s="53"/>
      <c r="EC2541" s="53"/>
      <c r="ED2541" s="53"/>
      <c r="EE2541" s="53"/>
      <c r="EF2541" s="53"/>
      <c r="EG2541" s="53"/>
      <c r="EH2541" s="53"/>
      <c r="EI2541" s="53"/>
      <c r="EJ2541" s="53"/>
      <c r="EK2541" s="53"/>
      <c r="EL2541" s="53"/>
      <c r="EM2541" s="53"/>
      <c r="EN2541" s="53"/>
      <c r="EO2541" s="53"/>
    </row>
    <row r="2542" spans="4:145" x14ac:dyDescent="0.25">
      <c r="D2542" s="57" t="s">
        <v>2984</v>
      </c>
      <c r="E2542" s="53"/>
      <c r="F2542" s="53"/>
      <c r="G2542" s="53"/>
      <c r="H2542" s="53"/>
      <c r="I2542" s="53"/>
      <c r="J2542" s="53"/>
      <c r="K2542" s="53"/>
      <c r="L2542" s="53"/>
      <c r="M2542" s="53"/>
      <c r="N2542" s="53"/>
      <c r="O2542" s="53"/>
      <c r="P2542" s="53"/>
      <c r="Q2542" s="53"/>
      <c r="R2542" s="53"/>
      <c r="S2542" s="53"/>
      <c r="T2542" s="53"/>
      <c r="U2542" s="53"/>
      <c r="V2542" s="53"/>
      <c r="W2542" s="53"/>
      <c r="X2542" s="53"/>
      <c r="Y2542" s="53"/>
      <c r="Z2542" s="53"/>
      <c r="AA2542" s="53"/>
      <c r="AB2542" s="53"/>
      <c r="AC2542" s="53"/>
      <c r="AD2542" s="53"/>
      <c r="AE2542" s="53"/>
      <c r="AF2542" s="53"/>
      <c r="AG2542" s="53"/>
      <c r="AH2542" s="53"/>
      <c r="AI2542" s="53"/>
      <c r="AJ2542" s="53"/>
      <c r="AK2542" s="53"/>
      <c r="AL2542" s="53"/>
      <c r="AM2542" s="53"/>
      <c r="AN2542" s="53"/>
      <c r="AO2542" s="53"/>
      <c r="AP2542" s="53"/>
      <c r="AQ2542" s="53"/>
      <c r="AR2542" s="53"/>
      <c r="AS2542" s="53"/>
      <c r="AT2542" s="53"/>
      <c r="AU2542" s="53"/>
      <c r="AV2542" s="53"/>
      <c r="AW2542" s="53"/>
      <c r="AX2542" s="53"/>
      <c r="AY2542" s="53"/>
      <c r="AZ2542" s="53"/>
      <c r="BA2542" s="53"/>
      <c r="BB2542" s="53"/>
      <c r="BC2542" s="53"/>
      <c r="BD2542" s="53"/>
      <c r="BE2542" s="53"/>
      <c r="BF2542" s="53"/>
      <c r="BG2542" s="53"/>
      <c r="BH2542" s="53"/>
      <c r="BI2542" s="53"/>
      <c r="BJ2542" s="53"/>
      <c r="BK2542" s="53"/>
      <c r="BL2542" s="53"/>
      <c r="BM2542" s="53"/>
      <c r="BN2542" s="53"/>
      <c r="BO2542" s="53"/>
      <c r="BP2542" s="53"/>
      <c r="BQ2542" s="53"/>
      <c r="BR2542" s="53"/>
      <c r="BS2542" s="53"/>
      <c r="BT2542" s="53"/>
      <c r="BU2542" s="53"/>
      <c r="BV2542" s="53"/>
      <c r="BW2542" s="53"/>
      <c r="BX2542" s="53"/>
      <c r="BY2542" s="53"/>
      <c r="BZ2542" s="53"/>
      <c r="CA2542" s="53"/>
      <c r="CB2542" s="53"/>
      <c r="CC2542" s="53"/>
      <c r="CD2542" s="53"/>
      <c r="CE2542" s="53"/>
      <c r="CF2542" s="53"/>
      <c r="CG2542" s="53"/>
      <c r="CH2542" s="53"/>
      <c r="CI2542" s="53"/>
      <c r="CJ2542" s="53"/>
      <c r="CK2542" s="53"/>
      <c r="CL2542" s="53"/>
      <c r="CM2542" s="53"/>
      <c r="CN2542" s="53"/>
      <c r="CO2542" s="53"/>
      <c r="CP2542" s="53"/>
      <c r="CQ2542" s="53"/>
      <c r="CR2542" s="53"/>
      <c r="CS2542" s="53"/>
      <c r="CT2542" s="53"/>
      <c r="CU2542" s="53"/>
      <c r="CV2542" s="53"/>
      <c r="CW2542" s="53"/>
      <c r="CX2542" s="53"/>
      <c r="CY2542" s="53"/>
      <c r="CZ2542" s="53"/>
      <c r="DA2542" s="53"/>
      <c r="DB2542" s="53"/>
      <c r="DC2542" s="53"/>
      <c r="DD2542" s="53"/>
      <c r="DE2542" s="53"/>
      <c r="DF2542" s="53"/>
      <c r="DG2542" s="53"/>
      <c r="DH2542" s="53"/>
      <c r="DI2542" s="53"/>
      <c r="DJ2542" s="53"/>
      <c r="DK2542" s="53"/>
      <c r="DL2542" s="53"/>
      <c r="DM2542" s="53"/>
      <c r="DN2542" s="53"/>
      <c r="DO2542" s="53"/>
      <c r="DP2542" s="53"/>
      <c r="DQ2542" s="53"/>
      <c r="DR2542" s="53"/>
      <c r="DS2542" s="53"/>
      <c r="DT2542" s="53"/>
      <c r="DU2542" s="53"/>
      <c r="DV2542" s="53"/>
      <c r="DW2542" s="53"/>
      <c r="DX2542" s="53"/>
      <c r="DY2542" s="53"/>
      <c r="DZ2542" s="53"/>
      <c r="EA2542" s="53"/>
      <c r="EB2542" s="53"/>
      <c r="EC2542" s="53"/>
      <c r="ED2542" s="53"/>
      <c r="EE2542" s="53"/>
      <c r="EF2542" s="53"/>
      <c r="EG2542" s="53"/>
      <c r="EH2542" s="53"/>
      <c r="EI2542" s="53"/>
      <c r="EJ2542" s="53"/>
      <c r="EK2542" s="53"/>
      <c r="EL2542" s="53"/>
      <c r="EM2542" s="53"/>
      <c r="EN2542" s="53"/>
      <c r="EO2542" s="53"/>
    </row>
    <row r="2543" spans="4:145" x14ac:dyDescent="0.25">
      <c r="D2543" s="57" t="s">
        <v>2985</v>
      </c>
      <c r="E2543" s="53"/>
      <c r="F2543" s="53"/>
      <c r="G2543" s="53"/>
      <c r="H2543" s="53"/>
      <c r="I2543" s="53"/>
      <c r="J2543" s="53"/>
      <c r="K2543" s="53"/>
      <c r="L2543" s="53"/>
      <c r="M2543" s="53"/>
      <c r="N2543" s="53"/>
      <c r="O2543" s="53"/>
      <c r="P2543" s="53"/>
      <c r="Q2543" s="53"/>
      <c r="R2543" s="53"/>
      <c r="S2543" s="53"/>
      <c r="T2543" s="53"/>
      <c r="U2543" s="53"/>
      <c r="V2543" s="53"/>
      <c r="W2543" s="53"/>
      <c r="X2543" s="53"/>
      <c r="Y2543" s="53"/>
      <c r="Z2543" s="53"/>
      <c r="AA2543" s="53"/>
      <c r="AB2543" s="53"/>
      <c r="AC2543" s="53"/>
      <c r="AD2543" s="53"/>
      <c r="AE2543" s="53"/>
      <c r="AF2543" s="53"/>
      <c r="AG2543" s="53"/>
      <c r="AH2543" s="53"/>
      <c r="AI2543" s="53"/>
      <c r="AJ2543" s="53"/>
      <c r="AK2543" s="53"/>
      <c r="AL2543" s="53"/>
      <c r="AM2543" s="53"/>
      <c r="AN2543" s="53"/>
      <c r="AO2543" s="53"/>
      <c r="AP2543" s="53"/>
      <c r="AQ2543" s="53"/>
      <c r="AR2543" s="53"/>
      <c r="AS2543" s="53"/>
      <c r="AT2543" s="53"/>
      <c r="AU2543" s="53"/>
      <c r="AV2543" s="53"/>
      <c r="AW2543" s="53"/>
      <c r="AX2543" s="53"/>
      <c r="AY2543" s="53"/>
      <c r="AZ2543" s="53"/>
      <c r="BA2543" s="53"/>
      <c r="BB2543" s="53"/>
      <c r="BC2543" s="53"/>
      <c r="BD2543" s="53"/>
      <c r="BE2543" s="53"/>
      <c r="BF2543" s="53"/>
      <c r="BG2543" s="53"/>
      <c r="BH2543" s="53"/>
      <c r="BI2543" s="53"/>
      <c r="BJ2543" s="53"/>
      <c r="BK2543" s="53"/>
      <c r="BL2543" s="53"/>
      <c r="BM2543" s="53"/>
      <c r="BN2543" s="53"/>
      <c r="BO2543" s="53"/>
      <c r="BP2543" s="53"/>
      <c r="BQ2543" s="53"/>
      <c r="BR2543" s="53"/>
      <c r="BS2543" s="53"/>
      <c r="BT2543" s="53"/>
      <c r="BU2543" s="53"/>
      <c r="BV2543" s="53"/>
      <c r="BW2543" s="53"/>
      <c r="BX2543" s="53"/>
      <c r="BY2543" s="53"/>
      <c r="BZ2543" s="53"/>
      <c r="CA2543" s="53"/>
      <c r="CB2543" s="53"/>
      <c r="CC2543" s="53"/>
      <c r="CD2543" s="53"/>
      <c r="CE2543" s="53"/>
      <c r="CF2543" s="53"/>
      <c r="CG2543" s="53"/>
      <c r="CH2543" s="53"/>
      <c r="CI2543" s="53"/>
      <c r="CJ2543" s="53"/>
      <c r="CK2543" s="53"/>
      <c r="CL2543" s="53"/>
      <c r="CM2543" s="53"/>
      <c r="CN2543" s="53"/>
      <c r="CO2543" s="53"/>
      <c r="CP2543" s="53"/>
      <c r="CQ2543" s="53"/>
      <c r="CR2543" s="53"/>
      <c r="CS2543" s="53"/>
      <c r="CT2543" s="53"/>
      <c r="CU2543" s="53"/>
      <c r="CV2543" s="53"/>
      <c r="CW2543" s="53"/>
      <c r="CX2543" s="53"/>
      <c r="CY2543" s="53"/>
      <c r="CZ2543" s="53"/>
      <c r="DA2543" s="53"/>
      <c r="DB2543" s="53"/>
      <c r="DC2543" s="53"/>
      <c r="DD2543" s="53"/>
      <c r="DE2543" s="53"/>
      <c r="DF2543" s="53"/>
      <c r="DG2543" s="53"/>
      <c r="DH2543" s="53"/>
      <c r="DI2543" s="53"/>
      <c r="DJ2543" s="53"/>
      <c r="DK2543" s="53"/>
      <c r="DL2543" s="53"/>
      <c r="DM2543" s="53"/>
      <c r="DN2543" s="53"/>
      <c r="DO2543" s="53"/>
      <c r="DP2543" s="53"/>
      <c r="DQ2543" s="53"/>
      <c r="DR2543" s="53"/>
      <c r="DS2543" s="53"/>
      <c r="DT2543" s="53"/>
      <c r="DU2543" s="53"/>
      <c r="DV2543" s="53"/>
      <c r="DW2543" s="53"/>
      <c r="DX2543" s="53"/>
      <c r="DY2543" s="53"/>
      <c r="DZ2543" s="53"/>
      <c r="EA2543" s="53"/>
      <c r="EB2543" s="53"/>
      <c r="EC2543" s="53"/>
      <c r="ED2543" s="53"/>
      <c r="EE2543" s="53"/>
      <c r="EF2543" s="53"/>
      <c r="EG2543" s="53"/>
      <c r="EH2543" s="53"/>
      <c r="EI2543" s="53"/>
      <c r="EJ2543" s="53"/>
      <c r="EK2543" s="53"/>
      <c r="EL2543" s="53"/>
      <c r="EM2543" s="53"/>
      <c r="EN2543" s="53"/>
      <c r="EO2543" s="53"/>
    </row>
    <row r="2544" spans="4:145" x14ac:dyDescent="0.25">
      <c r="D2544" s="57" t="s">
        <v>2986</v>
      </c>
      <c r="E2544" s="53"/>
      <c r="F2544" s="53"/>
      <c r="G2544" s="53"/>
      <c r="H2544" s="53"/>
      <c r="I2544" s="53"/>
      <c r="J2544" s="53"/>
      <c r="K2544" s="53"/>
      <c r="L2544" s="53"/>
      <c r="M2544" s="53"/>
      <c r="N2544" s="53"/>
      <c r="O2544" s="53"/>
      <c r="P2544" s="53"/>
      <c r="Q2544" s="53"/>
      <c r="R2544" s="53"/>
      <c r="S2544" s="53"/>
      <c r="T2544" s="53"/>
      <c r="U2544" s="53"/>
      <c r="V2544" s="53"/>
      <c r="W2544" s="53"/>
      <c r="X2544" s="53"/>
      <c r="Y2544" s="53"/>
      <c r="Z2544" s="53"/>
      <c r="AA2544" s="53"/>
      <c r="AB2544" s="53"/>
      <c r="AC2544" s="53"/>
      <c r="AD2544" s="53"/>
      <c r="AE2544" s="53"/>
      <c r="AF2544" s="53"/>
      <c r="AG2544" s="53"/>
      <c r="AH2544" s="53"/>
      <c r="AI2544" s="53"/>
      <c r="AJ2544" s="53"/>
      <c r="AK2544" s="53"/>
      <c r="AL2544" s="53"/>
      <c r="AM2544" s="53"/>
      <c r="AN2544" s="53"/>
      <c r="AO2544" s="53"/>
      <c r="AP2544" s="53"/>
      <c r="AQ2544" s="53"/>
      <c r="AR2544" s="53"/>
      <c r="AS2544" s="53"/>
      <c r="AT2544" s="53"/>
      <c r="AU2544" s="53"/>
      <c r="AV2544" s="53"/>
      <c r="AW2544" s="53"/>
      <c r="AX2544" s="53"/>
      <c r="AY2544" s="53"/>
      <c r="AZ2544" s="53"/>
      <c r="BA2544" s="53"/>
      <c r="BB2544" s="53"/>
      <c r="BC2544" s="53"/>
      <c r="BD2544" s="53"/>
      <c r="BE2544" s="53"/>
      <c r="BF2544" s="53"/>
      <c r="BG2544" s="53"/>
      <c r="BH2544" s="53"/>
      <c r="BI2544" s="53"/>
      <c r="BJ2544" s="53"/>
      <c r="BK2544" s="53"/>
      <c r="BL2544" s="53"/>
      <c r="BM2544" s="53"/>
      <c r="BN2544" s="53"/>
      <c r="BO2544" s="53"/>
      <c r="BP2544" s="53"/>
      <c r="BQ2544" s="53"/>
      <c r="BR2544" s="53"/>
      <c r="BS2544" s="53"/>
      <c r="BT2544" s="53"/>
      <c r="BU2544" s="53"/>
      <c r="BV2544" s="53"/>
      <c r="BW2544" s="53"/>
      <c r="BX2544" s="53"/>
      <c r="BY2544" s="53"/>
      <c r="BZ2544" s="53"/>
      <c r="CA2544" s="53"/>
      <c r="CB2544" s="53"/>
      <c r="CC2544" s="53"/>
      <c r="CD2544" s="53"/>
      <c r="CE2544" s="53"/>
      <c r="CF2544" s="53"/>
      <c r="CG2544" s="53"/>
      <c r="CH2544" s="53"/>
      <c r="CI2544" s="53"/>
      <c r="CJ2544" s="53"/>
      <c r="CK2544" s="53"/>
      <c r="CL2544" s="53"/>
      <c r="CM2544" s="53"/>
      <c r="CN2544" s="53"/>
      <c r="CO2544" s="53"/>
      <c r="CP2544" s="53"/>
      <c r="CQ2544" s="53"/>
      <c r="CR2544" s="53"/>
      <c r="CS2544" s="53"/>
      <c r="CT2544" s="53"/>
      <c r="CU2544" s="53"/>
      <c r="CV2544" s="53"/>
      <c r="CW2544" s="53"/>
      <c r="CX2544" s="53"/>
      <c r="CY2544" s="53"/>
      <c r="CZ2544" s="53"/>
      <c r="DA2544" s="53"/>
      <c r="DB2544" s="53"/>
      <c r="DC2544" s="53"/>
      <c r="DD2544" s="53"/>
      <c r="DE2544" s="53"/>
      <c r="DF2544" s="53"/>
      <c r="DG2544" s="53"/>
      <c r="DH2544" s="53"/>
      <c r="DI2544" s="53"/>
      <c r="DJ2544" s="53"/>
      <c r="DK2544" s="53"/>
      <c r="DL2544" s="53"/>
      <c r="DM2544" s="53"/>
      <c r="DN2544" s="53"/>
      <c r="DO2544" s="53"/>
      <c r="DP2544" s="53"/>
      <c r="DQ2544" s="53"/>
      <c r="DR2544" s="53"/>
      <c r="DS2544" s="53"/>
      <c r="DT2544" s="53"/>
      <c r="DU2544" s="53"/>
      <c r="DV2544" s="53"/>
      <c r="DW2544" s="53"/>
      <c r="DX2544" s="53"/>
      <c r="DY2544" s="53"/>
      <c r="DZ2544" s="53"/>
      <c r="EA2544" s="53"/>
      <c r="EB2544" s="53"/>
      <c r="EC2544" s="53"/>
      <c r="ED2544" s="53"/>
      <c r="EE2544" s="53"/>
      <c r="EF2544" s="53"/>
      <c r="EG2544" s="53"/>
      <c r="EH2544" s="53"/>
      <c r="EI2544" s="53"/>
      <c r="EJ2544" s="53"/>
      <c r="EK2544" s="53"/>
      <c r="EL2544" s="53"/>
      <c r="EM2544" s="53"/>
      <c r="EN2544" s="53"/>
      <c r="EO2544" s="53"/>
    </row>
    <row r="2545" spans="4:145" x14ac:dyDescent="0.25">
      <c r="D2545" s="57" t="s">
        <v>2981</v>
      </c>
      <c r="E2545" s="53"/>
      <c r="F2545" s="53"/>
      <c r="G2545" s="53"/>
      <c r="H2545" s="53"/>
      <c r="I2545" s="53"/>
      <c r="J2545" s="53"/>
      <c r="K2545" s="53"/>
      <c r="L2545" s="53"/>
      <c r="M2545" s="53"/>
      <c r="N2545" s="53"/>
      <c r="O2545" s="53"/>
      <c r="P2545" s="53"/>
      <c r="Q2545" s="53"/>
      <c r="R2545" s="53"/>
      <c r="S2545" s="53"/>
      <c r="T2545" s="53"/>
      <c r="U2545" s="53"/>
      <c r="V2545" s="53"/>
      <c r="W2545" s="53"/>
      <c r="X2545" s="53"/>
      <c r="Y2545" s="53"/>
      <c r="Z2545" s="53"/>
      <c r="AA2545" s="53"/>
      <c r="AB2545" s="53"/>
      <c r="AC2545" s="53"/>
      <c r="AD2545" s="53"/>
      <c r="AE2545" s="53"/>
      <c r="AF2545" s="53"/>
      <c r="AG2545" s="53"/>
      <c r="AH2545" s="53"/>
      <c r="AI2545" s="53"/>
      <c r="AJ2545" s="53"/>
      <c r="AK2545" s="53"/>
      <c r="AL2545" s="53"/>
      <c r="AM2545" s="53"/>
      <c r="AN2545" s="53"/>
      <c r="AO2545" s="53"/>
      <c r="AP2545" s="53"/>
      <c r="AQ2545" s="53"/>
      <c r="AR2545" s="53"/>
      <c r="AS2545" s="53"/>
      <c r="AT2545" s="53"/>
      <c r="AU2545" s="53"/>
      <c r="AV2545" s="53"/>
      <c r="AW2545" s="53"/>
      <c r="AX2545" s="53"/>
      <c r="AY2545" s="53"/>
      <c r="AZ2545" s="53"/>
      <c r="BA2545" s="53"/>
      <c r="BB2545" s="53"/>
      <c r="BC2545" s="53"/>
      <c r="BD2545" s="53"/>
      <c r="BE2545" s="53"/>
      <c r="BF2545" s="53"/>
      <c r="BG2545" s="53"/>
      <c r="BH2545" s="53"/>
      <c r="BI2545" s="53"/>
      <c r="BJ2545" s="53"/>
      <c r="BK2545" s="53"/>
      <c r="BL2545" s="53"/>
      <c r="BM2545" s="53"/>
      <c r="BN2545" s="53"/>
      <c r="BO2545" s="53"/>
      <c r="BP2545" s="53"/>
      <c r="BQ2545" s="53"/>
      <c r="BR2545" s="53"/>
      <c r="BS2545" s="53"/>
      <c r="BT2545" s="53"/>
      <c r="BU2545" s="53"/>
      <c r="BV2545" s="53"/>
      <c r="BW2545" s="53"/>
      <c r="BX2545" s="53"/>
      <c r="BY2545" s="53"/>
      <c r="BZ2545" s="53"/>
      <c r="CA2545" s="53"/>
      <c r="CB2545" s="53"/>
      <c r="CC2545" s="53"/>
      <c r="CD2545" s="53"/>
      <c r="CE2545" s="53"/>
      <c r="CF2545" s="53"/>
      <c r="CG2545" s="53"/>
      <c r="CH2545" s="53"/>
      <c r="CI2545" s="53"/>
      <c r="CJ2545" s="53"/>
      <c r="CK2545" s="53"/>
      <c r="CL2545" s="53"/>
      <c r="CM2545" s="53"/>
      <c r="CN2545" s="53"/>
      <c r="CO2545" s="53"/>
      <c r="CP2545" s="53"/>
      <c r="CQ2545" s="53"/>
      <c r="CR2545" s="53"/>
      <c r="CS2545" s="53"/>
      <c r="CT2545" s="53"/>
      <c r="CU2545" s="53"/>
      <c r="CV2545" s="53"/>
      <c r="CW2545" s="53"/>
      <c r="CX2545" s="53"/>
      <c r="CY2545" s="53"/>
      <c r="CZ2545" s="53"/>
      <c r="DA2545" s="53"/>
      <c r="DB2545" s="53"/>
      <c r="DC2545" s="53"/>
      <c r="DD2545" s="53"/>
      <c r="DE2545" s="53"/>
      <c r="DF2545" s="53"/>
      <c r="DG2545" s="53"/>
      <c r="DH2545" s="53"/>
      <c r="DI2545" s="53"/>
      <c r="DJ2545" s="53"/>
      <c r="DK2545" s="53"/>
      <c r="DL2545" s="53"/>
      <c r="DM2545" s="53"/>
      <c r="DN2545" s="53"/>
      <c r="DO2545" s="53"/>
      <c r="DP2545" s="53"/>
      <c r="DQ2545" s="53"/>
      <c r="DR2545" s="53"/>
      <c r="DS2545" s="53"/>
      <c r="DT2545" s="53"/>
      <c r="DU2545" s="53"/>
      <c r="DV2545" s="53"/>
      <c r="DW2545" s="53"/>
      <c r="DX2545" s="53"/>
      <c r="DY2545" s="53"/>
      <c r="DZ2545" s="53"/>
      <c r="EA2545" s="53"/>
      <c r="EB2545" s="53"/>
      <c r="EC2545" s="53"/>
      <c r="ED2545" s="53"/>
      <c r="EE2545" s="53"/>
      <c r="EF2545" s="53"/>
      <c r="EG2545" s="53"/>
      <c r="EH2545" s="53"/>
      <c r="EI2545" s="53"/>
      <c r="EJ2545" s="53"/>
      <c r="EK2545" s="53"/>
      <c r="EL2545" s="53"/>
      <c r="EM2545" s="53"/>
      <c r="EN2545" s="53"/>
      <c r="EO2545" s="53"/>
    </row>
    <row r="2546" spans="4:145" x14ac:dyDescent="0.25">
      <c r="D2546" s="57" t="s">
        <v>2982</v>
      </c>
      <c r="E2546" s="53"/>
      <c r="F2546" s="53"/>
      <c r="G2546" s="53"/>
      <c r="H2546" s="53"/>
      <c r="I2546" s="53"/>
      <c r="J2546" s="53"/>
      <c r="K2546" s="53"/>
      <c r="L2546" s="53"/>
      <c r="M2546" s="53"/>
      <c r="N2546" s="53"/>
      <c r="O2546" s="53"/>
      <c r="P2546" s="53"/>
      <c r="Q2546" s="53"/>
      <c r="R2546" s="53"/>
      <c r="S2546" s="53"/>
      <c r="T2546" s="53"/>
      <c r="U2546" s="53"/>
      <c r="V2546" s="53"/>
      <c r="W2546" s="53"/>
      <c r="X2546" s="53"/>
      <c r="Y2546" s="53"/>
      <c r="Z2546" s="53"/>
      <c r="AA2546" s="53"/>
      <c r="AB2546" s="53"/>
      <c r="AC2546" s="53"/>
      <c r="AD2546" s="53"/>
      <c r="AE2546" s="53"/>
      <c r="AF2546" s="53"/>
      <c r="AG2546" s="53"/>
      <c r="AH2546" s="53"/>
      <c r="AI2546" s="53"/>
      <c r="AJ2546" s="53"/>
      <c r="AK2546" s="53"/>
      <c r="AL2546" s="53"/>
      <c r="AM2546" s="53"/>
      <c r="AN2546" s="53"/>
      <c r="AO2546" s="53"/>
      <c r="AP2546" s="53"/>
      <c r="AQ2546" s="53"/>
      <c r="AR2546" s="53"/>
      <c r="AS2546" s="53"/>
      <c r="AT2546" s="53"/>
      <c r="AU2546" s="53"/>
      <c r="AV2546" s="53"/>
      <c r="AW2546" s="53"/>
      <c r="AX2546" s="53"/>
      <c r="AY2546" s="53"/>
      <c r="AZ2546" s="53"/>
      <c r="BA2546" s="53"/>
      <c r="BB2546" s="53"/>
      <c r="BC2546" s="53"/>
      <c r="BD2546" s="53"/>
      <c r="BE2546" s="53"/>
      <c r="BF2546" s="53"/>
      <c r="BG2546" s="53"/>
      <c r="BH2546" s="53"/>
      <c r="BI2546" s="53"/>
      <c r="BJ2546" s="53"/>
      <c r="BK2546" s="53"/>
      <c r="BL2546" s="53"/>
      <c r="BM2546" s="53"/>
      <c r="BN2546" s="53"/>
      <c r="BO2546" s="53"/>
      <c r="BP2546" s="53"/>
      <c r="BQ2546" s="53"/>
      <c r="BR2546" s="53"/>
      <c r="BS2546" s="53"/>
      <c r="BT2546" s="53"/>
      <c r="BU2546" s="53"/>
      <c r="BV2546" s="53"/>
      <c r="BW2546" s="53"/>
      <c r="BX2546" s="53"/>
      <c r="BY2546" s="53"/>
      <c r="BZ2546" s="53"/>
      <c r="CA2546" s="53"/>
      <c r="CB2546" s="53"/>
      <c r="CC2546" s="53"/>
      <c r="CD2546" s="53"/>
      <c r="CE2546" s="53"/>
      <c r="CF2546" s="53"/>
      <c r="CG2546" s="53"/>
      <c r="CH2546" s="53"/>
      <c r="CI2546" s="53"/>
      <c r="CJ2546" s="53"/>
      <c r="CK2546" s="53"/>
      <c r="CL2546" s="53"/>
      <c r="CM2546" s="53"/>
      <c r="CN2546" s="53"/>
      <c r="CO2546" s="53"/>
      <c r="CP2546" s="53"/>
      <c r="CQ2546" s="53"/>
      <c r="CR2546" s="53"/>
      <c r="CS2546" s="53"/>
      <c r="CT2546" s="53"/>
      <c r="CU2546" s="53"/>
      <c r="CV2546" s="53"/>
      <c r="CW2546" s="53"/>
      <c r="CX2546" s="53"/>
      <c r="CY2546" s="53"/>
      <c r="CZ2546" s="53"/>
      <c r="DA2546" s="53"/>
      <c r="DB2546" s="53"/>
      <c r="DC2546" s="53"/>
      <c r="DD2546" s="53"/>
      <c r="DE2546" s="53"/>
      <c r="DF2546" s="53"/>
      <c r="DG2546" s="53"/>
      <c r="DH2546" s="53"/>
      <c r="DI2546" s="53"/>
      <c r="DJ2546" s="53"/>
      <c r="DK2546" s="53"/>
      <c r="DL2546" s="53"/>
      <c r="DM2546" s="53"/>
      <c r="DN2546" s="53"/>
      <c r="DO2546" s="53"/>
      <c r="DP2546" s="53"/>
      <c r="DQ2546" s="53"/>
      <c r="DR2546" s="53"/>
      <c r="DS2546" s="53"/>
      <c r="DT2546" s="53"/>
      <c r="DU2546" s="53"/>
      <c r="DV2546" s="53"/>
      <c r="DW2546" s="53"/>
      <c r="DX2546" s="53"/>
      <c r="DY2546" s="53"/>
      <c r="DZ2546" s="53"/>
      <c r="EA2546" s="53"/>
      <c r="EB2546" s="53"/>
      <c r="EC2546" s="53"/>
      <c r="ED2546" s="53"/>
      <c r="EE2546" s="53"/>
      <c r="EF2546" s="53"/>
      <c r="EG2546" s="53"/>
      <c r="EH2546" s="53"/>
      <c r="EI2546" s="53"/>
      <c r="EJ2546" s="53"/>
      <c r="EK2546" s="53"/>
      <c r="EL2546" s="53"/>
      <c r="EM2546" s="53"/>
      <c r="EN2546" s="53"/>
      <c r="EO2546" s="53"/>
    </row>
    <row r="2547" spans="4:145" x14ac:dyDescent="0.25">
      <c r="D2547" s="57" t="s">
        <v>2987</v>
      </c>
      <c r="E2547" s="53"/>
      <c r="F2547" s="53"/>
      <c r="G2547" s="53"/>
      <c r="H2547" s="53"/>
      <c r="I2547" s="53"/>
      <c r="J2547" s="53"/>
      <c r="K2547" s="53"/>
      <c r="L2547" s="53"/>
      <c r="M2547" s="53"/>
      <c r="N2547" s="53"/>
      <c r="O2547" s="53"/>
      <c r="P2547" s="53"/>
      <c r="Q2547" s="53"/>
      <c r="R2547" s="53"/>
      <c r="S2547" s="53"/>
      <c r="T2547" s="53"/>
      <c r="U2547" s="53"/>
      <c r="V2547" s="53"/>
      <c r="W2547" s="53"/>
      <c r="X2547" s="53"/>
      <c r="Y2547" s="53"/>
      <c r="Z2547" s="53"/>
      <c r="AA2547" s="53"/>
      <c r="AB2547" s="53"/>
      <c r="AC2547" s="53"/>
      <c r="AD2547" s="53"/>
      <c r="AE2547" s="53"/>
      <c r="AF2547" s="53"/>
      <c r="AG2547" s="53"/>
      <c r="AH2547" s="53"/>
      <c r="AI2547" s="53"/>
      <c r="AJ2547" s="53"/>
      <c r="AK2547" s="53"/>
      <c r="AL2547" s="53"/>
      <c r="AM2547" s="53"/>
      <c r="AN2547" s="53"/>
      <c r="AO2547" s="53"/>
      <c r="AP2547" s="53"/>
      <c r="AQ2547" s="53"/>
      <c r="AR2547" s="53"/>
      <c r="AS2547" s="53"/>
      <c r="AT2547" s="53"/>
      <c r="AU2547" s="53"/>
      <c r="AV2547" s="53"/>
      <c r="AW2547" s="53"/>
      <c r="AX2547" s="53"/>
      <c r="AY2547" s="53"/>
      <c r="AZ2547" s="53"/>
      <c r="BA2547" s="53"/>
      <c r="BB2547" s="53"/>
      <c r="BC2547" s="53"/>
      <c r="BD2547" s="53"/>
      <c r="BE2547" s="53"/>
      <c r="BF2547" s="53"/>
      <c r="BG2547" s="53"/>
      <c r="BH2547" s="53"/>
      <c r="BI2547" s="53"/>
      <c r="BJ2547" s="53"/>
      <c r="BK2547" s="53"/>
      <c r="BL2547" s="53"/>
      <c r="BM2547" s="53"/>
      <c r="BN2547" s="53"/>
      <c r="BO2547" s="53"/>
      <c r="BP2547" s="53"/>
      <c r="BQ2547" s="53"/>
      <c r="BR2547" s="53"/>
      <c r="BS2547" s="53"/>
      <c r="BT2547" s="53"/>
      <c r="BU2547" s="53"/>
      <c r="BV2547" s="53"/>
      <c r="BW2547" s="53"/>
      <c r="BX2547" s="53"/>
      <c r="BY2547" s="53"/>
      <c r="BZ2547" s="53"/>
      <c r="CA2547" s="53"/>
      <c r="CB2547" s="53"/>
      <c r="CC2547" s="53"/>
      <c r="CD2547" s="53"/>
      <c r="CE2547" s="53"/>
      <c r="CF2547" s="53"/>
      <c r="CG2547" s="53"/>
      <c r="CH2547" s="53"/>
      <c r="CI2547" s="53"/>
      <c r="CJ2547" s="53"/>
      <c r="CK2547" s="53"/>
      <c r="CL2547" s="53"/>
      <c r="CM2547" s="53"/>
      <c r="CN2547" s="53"/>
      <c r="CO2547" s="53"/>
      <c r="CP2547" s="53"/>
      <c r="CQ2547" s="53"/>
      <c r="CR2547" s="53"/>
      <c r="CS2547" s="53"/>
      <c r="CT2547" s="53"/>
      <c r="CU2547" s="53"/>
      <c r="CV2547" s="53"/>
      <c r="CW2547" s="53"/>
      <c r="CX2547" s="53"/>
      <c r="CY2547" s="53"/>
      <c r="CZ2547" s="53"/>
      <c r="DA2547" s="53"/>
      <c r="DB2547" s="53"/>
      <c r="DC2547" s="53"/>
      <c r="DD2547" s="53"/>
      <c r="DE2547" s="53"/>
      <c r="DF2547" s="53"/>
      <c r="DG2547" s="53"/>
      <c r="DH2547" s="53"/>
      <c r="DI2547" s="53"/>
      <c r="DJ2547" s="53"/>
      <c r="DK2547" s="53"/>
      <c r="DL2547" s="53"/>
      <c r="DM2547" s="53"/>
      <c r="DN2547" s="53"/>
      <c r="DO2547" s="53"/>
      <c r="DP2547" s="53"/>
      <c r="DQ2547" s="53"/>
      <c r="DR2547" s="53"/>
      <c r="DS2547" s="53"/>
      <c r="DT2547" s="53"/>
      <c r="DU2547" s="53"/>
      <c r="DV2547" s="53"/>
      <c r="DW2547" s="53"/>
      <c r="DX2547" s="53"/>
      <c r="DY2547" s="53"/>
      <c r="DZ2547" s="53"/>
      <c r="EA2547" s="53"/>
      <c r="EB2547" s="53"/>
      <c r="EC2547" s="53"/>
      <c r="ED2547" s="53"/>
      <c r="EE2547" s="53"/>
      <c r="EF2547" s="53"/>
      <c r="EG2547" s="53"/>
      <c r="EH2547" s="53"/>
      <c r="EI2547" s="53"/>
      <c r="EJ2547" s="53"/>
      <c r="EK2547" s="53"/>
      <c r="EL2547" s="53"/>
      <c r="EM2547" s="53"/>
      <c r="EN2547" s="53"/>
      <c r="EO2547" s="53"/>
    </row>
    <row r="2548" spans="4:145" x14ac:dyDescent="0.25">
      <c r="D2548" s="57" t="s">
        <v>2988</v>
      </c>
      <c r="E2548" s="53"/>
      <c r="F2548" s="53"/>
      <c r="G2548" s="53"/>
      <c r="H2548" s="53"/>
      <c r="I2548" s="53"/>
      <c r="J2548" s="53"/>
      <c r="K2548" s="53"/>
      <c r="L2548" s="53"/>
      <c r="M2548" s="53"/>
      <c r="N2548" s="53"/>
      <c r="O2548" s="53"/>
      <c r="P2548" s="53"/>
      <c r="Q2548" s="53"/>
      <c r="R2548" s="53"/>
      <c r="S2548" s="53"/>
      <c r="T2548" s="53"/>
      <c r="U2548" s="53"/>
      <c r="V2548" s="53"/>
      <c r="W2548" s="53"/>
      <c r="X2548" s="53"/>
      <c r="Y2548" s="53"/>
      <c r="Z2548" s="53"/>
      <c r="AA2548" s="53"/>
      <c r="AB2548" s="53"/>
      <c r="AC2548" s="53"/>
      <c r="AD2548" s="53"/>
      <c r="AE2548" s="53"/>
      <c r="AF2548" s="53"/>
      <c r="AG2548" s="53"/>
      <c r="AH2548" s="53"/>
      <c r="AI2548" s="53"/>
      <c r="AJ2548" s="53"/>
      <c r="AK2548" s="53"/>
      <c r="AL2548" s="53"/>
      <c r="AM2548" s="53"/>
      <c r="AN2548" s="53"/>
      <c r="AO2548" s="53"/>
      <c r="AP2548" s="53"/>
      <c r="AQ2548" s="53"/>
      <c r="AR2548" s="53"/>
      <c r="AS2548" s="53"/>
      <c r="AT2548" s="53"/>
      <c r="AU2548" s="53"/>
      <c r="AV2548" s="53"/>
      <c r="AW2548" s="53"/>
      <c r="AX2548" s="53"/>
      <c r="AY2548" s="53"/>
      <c r="AZ2548" s="53"/>
      <c r="BA2548" s="53"/>
      <c r="BB2548" s="53"/>
      <c r="BC2548" s="53"/>
      <c r="BD2548" s="53"/>
      <c r="BE2548" s="53"/>
      <c r="BF2548" s="53"/>
      <c r="BG2548" s="53"/>
      <c r="BH2548" s="53"/>
      <c r="BI2548" s="53"/>
      <c r="BJ2548" s="53"/>
      <c r="BK2548" s="53"/>
      <c r="BL2548" s="53"/>
      <c r="BM2548" s="53"/>
      <c r="BN2548" s="53"/>
      <c r="BO2548" s="53"/>
      <c r="BP2548" s="53"/>
      <c r="BQ2548" s="53"/>
      <c r="BR2548" s="53"/>
      <c r="BS2548" s="53"/>
      <c r="BT2548" s="53"/>
      <c r="BU2548" s="53"/>
      <c r="BV2548" s="53"/>
      <c r="BW2548" s="53"/>
      <c r="BX2548" s="53"/>
      <c r="BY2548" s="53"/>
      <c r="BZ2548" s="53"/>
      <c r="CA2548" s="53"/>
      <c r="CB2548" s="53"/>
      <c r="CC2548" s="53"/>
      <c r="CD2548" s="53"/>
      <c r="CE2548" s="53"/>
      <c r="CF2548" s="53"/>
      <c r="CG2548" s="53"/>
      <c r="CH2548" s="53"/>
      <c r="CI2548" s="53"/>
      <c r="CJ2548" s="53"/>
      <c r="CK2548" s="53"/>
      <c r="CL2548" s="53"/>
      <c r="CM2548" s="53"/>
      <c r="CN2548" s="53"/>
      <c r="CO2548" s="53"/>
      <c r="CP2548" s="53"/>
      <c r="CQ2548" s="53"/>
      <c r="CR2548" s="53"/>
      <c r="CS2548" s="53"/>
      <c r="CT2548" s="53"/>
      <c r="CU2548" s="53"/>
      <c r="CV2548" s="53"/>
      <c r="CW2548" s="53"/>
      <c r="CX2548" s="53"/>
      <c r="CY2548" s="53"/>
      <c r="CZ2548" s="53"/>
      <c r="DA2548" s="53"/>
      <c r="DB2548" s="53"/>
      <c r="DC2548" s="53"/>
      <c r="DD2548" s="53"/>
      <c r="DE2548" s="53"/>
      <c r="DF2548" s="53"/>
      <c r="DG2548" s="53"/>
      <c r="DH2548" s="53"/>
      <c r="DI2548" s="53"/>
      <c r="DJ2548" s="53"/>
      <c r="DK2548" s="53"/>
      <c r="DL2548" s="53"/>
      <c r="DM2548" s="53"/>
      <c r="DN2548" s="53"/>
      <c r="DO2548" s="53"/>
      <c r="DP2548" s="53"/>
      <c r="DQ2548" s="53"/>
      <c r="DR2548" s="53"/>
      <c r="DS2548" s="53"/>
      <c r="DT2548" s="53"/>
      <c r="DU2548" s="53"/>
      <c r="DV2548" s="53"/>
      <c r="DW2548" s="53"/>
      <c r="DX2548" s="53"/>
      <c r="DY2548" s="53"/>
      <c r="DZ2548" s="53"/>
      <c r="EA2548" s="53"/>
      <c r="EB2548" s="53"/>
      <c r="EC2548" s="53"/>
      <c r="ED2548" s="53"/>
      <c r="EE2548" s="53"/>
      <c r="EF2548" s="53"/>
      <c r="EG2548" s="53"/>
      <c r="EH2548" s="53"/>
      <c r="EI2548" s="53"/>
      <c r="EJ2548" s="53"/>
      <c r="EK2548" s="53"/>
      <c r="EL2548" s="53"/>
      <c r="EM2548" s="53"/>
      <c r="EN2548" s="53"/>
      <c r="EO2548" s="53"/>
    </row>
    <row r="2549" spans="4:145" x14ac:dyDescent="0.25">
      <c r="D2549" s="57"/>
      <c r="E2549" s="53"/>
      <c r="F2549" s="53"/>
      <c r="G2549" s="53"/>
      <c r="H2549" s="53"/>
      <c r="I2549" s="53"/>
      <c r="J2549" s="53"/>
      <c r="K2549" s="53"/>
      <c r="L2549" s="53"/>
      <c r="M2549" s="53"/>
      <c r="N2549" s="53"/>
      <c r="O2549" s="53"/>
      <c r="P2549" s="53"/>
      <c r="Q2549" s="53"/>
      <c r="R2549" s="53"/>
      <c r="S2549" s="53"/>
      <c r="T2549" s="53"/>
      <c r="U2549" s="53"/>
      <c r="V2549" s="53"/>
      <c r="W2549" s="53"/>
      <c r="X2549" s="53"/>
      <c r="Y2549" s="53"/>
      <c r="Z2549" s="53"/>
      <c r="AA2549" s="53"/>
      <c r="AB2549" s="53"/>
      <c r="AC2549" s="53"/>
      <c r="AD2549" s="53"/>
      <c r="AE2549" s="53"/>
      <c r="AF2549" s="53"/>
      <c r="AG2549" s="53"/>
      <c r="AH2549" s="53"/>
      <c r="AI2549" s="53"/>
      <c r="AJ2549" s="53"/>
      <c r="AK2549" s="53"/>
      <c r="AL2549" s="53"/>
      <c r="AM2549" s="53"/>
      <c r="AN2549" s="53"/>
      <c r="AO2549" s="53"/>
      <c r="AP2549" s="53"/>
      <c r="AQ2549" s="53"/>
      <c r="AR2549" s="53"/>
      <c r="AS2549" s="53"/>
      <c r="AT2549" s="53"/>
      <c r="AU2549" s="53"/>
      <c r="AV2549" s="53"/>
      <c r="AW2549" s="53"/>
      <c r="AX2549" s="53"/>
      <c r="AY2549" s="53"/>
      <c r="AZ2549" s="53"/>
      <c r="BA2549" s="53"/>
      <c r="BB2549" s="53"/>
      <c r="BC2549" s="53"/>
      <c r="BD2549" s="53"/>
      <c r="BE2549" s="53"/>
      <c r="BF2549" s="53"/>
      <c r="BG2549" s="53"/>
      <c r="BH2549" s="53"/>
      <c r="BI2549" s="53"/>
      <c r="BJ2549" s="53"/>
      <c r="BK2549" s="53"/>
      <c r="BL2549" s="53"/>
      <c r="BM2549" s="53"/>
      <c r="BN2549" s="53"/>
      <c r="BO2549" s="53"/>
      <c r="BP2549" s="53"/>
      <c r="BQ2549" s="53"/>
      <c r="BR2549" s="53"/>
      <c r="BS2549" s="53"/>
      <c r="BT2549" s="53"/>
      <c r="BU2549" s="53"/>
      <c r="BV2549" s="53"/>
      <c r="BW2549" s="53"/>
      <c r="BX2549" s="53"/>
      <c r="BY2549" s="53"/>
      <c r="BZ2549" s="53"/>
      <c r="CA2549" s="53"/>
      <c r="CB2549" s="53"/>
      <c r="CC2549" s="53"/>
      <c r="CD2549" s="53"/>
      <c r="CE2549" s="53"/>
      <c r="CF2549" s="53"/>
      <c r="CG2549" s="53"/>
      <c r="CH2549" s="53"/>
      <c r="CI2549" s="53"/>
      <c r="CJ2549" s="53"/>
      <c r="CK2549" s="53"/>
      <c r="CL2549" s="53"/>
      <c r="CM2549" s="53"/>
      <c r="CN2549" s="53"/>
      <c r="CO2549" s="53"/>
      <c r="CP2549" s="53"/>
      <c r="CQ2549" s="53"/>
      <c r="CR2549" s="53"/>
      <c r="CS2549" s="53"/>
      <c r="CT2549" s="53"/>
      <c r="CU2549" s="53"/>
      <c r="CV2549" s="53"/>
      <c r="CW2549" s="53"/>
      <c r="CX2549" s="53"/>
      <c r="CY2549" s="53"/>
      <c r="CZ2549" s="53"/>
      <c r="DA2549" s="53"/>
      <c r="DB2549" s="53"/>
      <c r="DC2549" s="53"/>
      <c r="DD2549" s="53"/>
      <c r="DE2549" s="53"/>
      <c r="DF2549" s="53"/>
      <c r="DG2549" s="53"/>
      <c r="DH2549" s="53"/>
      <c r="DI2549" s="53"/>
      <c r="DJ2549" s="53"/>
      <c r="DK2549" s="53"/>
      <c r="DL2549" s="53"/>
      <c r="DM2549" s="53"/>
      <c r="DN2549" s="53"/>
      <c r="DO2549" s="53"/>
      <c r="DP2549" s="53"/>
      <c r="DQ2549" s="53"/>
      <c r="DR2549" s="53"/>
      <c r="DS2549" s="53"/>
      <c r="DT2549" s="53"/>
      <c r="DU2549" s="53"/>
      <c r="DV2549" s="53"/>
      <c r="DW2549" s="53"/>
      <c r="DX2549" s="53"/>
      <c r="DY2549" s="53"/>
      <c r="DZ2549" s="53"/>
      <c r="EA2549" s="53"/>
      <c r="EB2549" s="53"/>
      <c r="EC2549" s="53"/>
      <c r="ED2549" s="53"/>
      <c r="EE2549" s="53"/>
      <c r="EF2549" s="53"/>
      <c r="EG2549" s="53"/>
      <c r="EH2549" s="53"/>
      <c r="EI2549" s="53"/>
      <c r="EJ2549" s="53"/>
      <c r="EK2549" s="53"/>
      <c r="EL2549" s="53"/>
      <c r="EM2549" s="53"/>
      <c r="EN2549" s="53"/>
      <c r="EO2549" s="53"/>
    </row>
    <row r="2550" spans="4:145" x14ac:dyDescent="0.25">
      <c r="D2550" s="37" t="s">
        <v>263</v>
      </c>
      <c r="E2550" s="53"/>
      <c r="F2550" s="53"/>
      <c r="G2550" s="53"/>
      <c r="H2550" s="53"/>
      <c r="I2550" s="53"/>
      <c r="J2550" s="53"/>
      <c r="K2550" s="53"/>
      <c r="L2550" s="53"/>
      <c r="M2550" s="53"/>
      <c r="N2550" s="53"/>
      <c r="O2550" s="53"/>
      <c r="P2550" s="53"/>
      <c r="Q2550" s="53"/>
      <c r="R2550" s="53"/>
      <c r="S2550" s="53"/>
      <c r="T2550" s="53"/>
      <c r="U2550" s="53"/>
      <c r="V2550" s="53"/>
      <c r="W2550" s="53"/>
      <c r="X2550" s="53"/>
      <c r="Y2550" s="53"/>
      <c r="Z2550" s="53"/>
      <c r="AA2550" s="53"/>
      <c r="AB2550" s="53"/>
      <c r="AC2550" s="53"/>
      <c r="AD2550" s="53"/>
      <c r="AE2550" s="53"/>
      <c r="AF2550" s="53"/>
      <c r="AG2550" s="53"/>
      <c r="AH2550" s="53"/>
      <c r="AI2550" s="53"/>
      <c r="AJ2550" s="53"/>
      <c r="AK2550" s="53"/>
      <c r="AL2550" s="53"/>
      <c r="AM2550" s="53"/>
      <c r="AN2550" s="53"/>
      <c r="AO2550" s="53"/>
      <c r="AP2550" s="53"/>
      <c r="AQ2550" s="53"/>
      <c r="AR2550" s="53"/>
      <c r="AS2550" s="53"/>
      <c r="AT2550" s="53"/>
      <c r="AU2550" s="53"/>
      <c r="AV2550" s="53"/>
      <c r="AW2550" s="53"/>
      <c r="AX2550" s="53"/>
      <c r="AY2550" s="53"/>
      <c r="AZ2550" s="53"/>
      <c r="BA2550" s="53"/>
      <c r="BB2550" s="53"/>
      <c r="BC2550" s="53"/>
      <c r="BD2550" s="53"/>
      <c r="BE2550" s="53"/>
      <c r="BF2550" s="53"/>
      <c r="BG2550" s="53"/>
      <c r="BH2550" s="53"/>
      <c r="BI2550" s="53"/>
      <c r="BJ2550" s="53"/>
      <c r="BK2550" s="53"/>
      <c r="BL2550" s="53"/>
      <c r="BM2550" s="53"/>
      <c r="BN2550" s="53"/>
      <c r="BO2550" s="53"/>
      <c r="BP2550" s="53"/>
      <c r="BQ2550" s="53"/>
      <c r="BR2550" s="53"/>
      <c r="BS2550" s="53"/>
      <c r="BT2550" s="53"/>
      <c r="BU2550" s="53"/>
      <c r="BV2550" s="53"/>
      <c r="BW2550" s="53"/>
      <c r="BX2550" s="53"/>
      <c r="BY2550" s="53"/>
      <c r="BZ2550" s="53"/>
      <c r="CA2550" s="53"/>
      <c r="CB2550" s="53"/>
      <c r="CC2550" s="53"/>
      <c r="CD2550" s="53"/>
      <c r="CE2550" s="53"/>
      <c r="CF2550" s="53"/>
      <c r="CG2550" s="53"/>
      <c r="CH2550" s="53"/>
      <c r="CI2550" s="53"/>
      <c r="CJ2550" s="53"/>
      <c r="CK2550" s="53"/>
      <c r="CL2550" s="53"/>
      <c r="CM2550" s="53"/>
      <c r="CN2550" s="53"/>
      <c r="CO2550" s="53"/>
      <c r="CP2550" s="53"/>
      <c r="CQ2550" s="53"/>
      <c r="CR2550" s="53"/>
      <c r="CS2550" s="53"/>
      <c r="CT2550" s="53"/>
      <c r="CU2550" s="53"/>
      <c r="CV2550" s="53"/>
      <c r="CW2550" s="53"/>
      <c r="CX2550" s="53"/>
      <c r="CY2550" s="53"/>
      <c r="CZ2550" s="53"/>
      <c r="DA2550" s="53"/>
      <c r="DB2550" s="53"/>
      <c r="DC2550" s="53"/>
      <c r="DD2550" s="53"/>
      <c r="DE2550" s="53"/>
      <c r="DF2550" s="53"/>
      <c r="DG2550" s="53"/>
      <c r="DH2550" s="53"/>
      <c r="DI2550" s="53"/>
      <c r="DJ2550" s="53"/>
      <c r="DK2550" s="53"/>
      <c r="DL2550" s="53"/>
      <c r="DM2550" s="53"/>
      <c r="DN2550" s="53"/>
      <c r="DO2550" s="53"/>
      <c r="DP2550" s="53"/>
      <c r="DQ2550" s="53"/>
      <c r="DR2550" s="53"/>
      <c r="DS2550" s="53"/>
      <c r="DT2550" s="53"/>
      <c r="DU2550" s="53"/>
      <c r="DV2550" s="53"/>
      <c r="DW2550" s="53"/>
      <c r="DX2550" s="53"/>
      <c r="DY2550" s="53"/>
      <c r="DZ2550" s="53"/>
      <c r="EA2550" s="53"/>
      <c r="EB2550" s="53"/>
      <c r="EC2550" s="53"/>
      <c r="ED2550" s="53"/>
      <c r="EE2550" s="53"/>
      <c r="EF2550" s="53"/>
      <c r="EG2550" s="53"/>
      <c r="EH2550" s="53"/>
      <c r="EI2550" s="53"/>
      <c r="EJ2550" s="53"/>
      <c r="EK2550" s="53"/>
      <c r="EL2550" s="53"/>
      <c r="EM2550" s="53"/>
      <c r="EN2550" s="53"/>
      <c r="EO2550" s="53"/>
    </row>
    <row r="2551" spans="4:145" x14ac:dyDescent="0.25">
      <c r="D2551" s="37" t="s">
        <v>264</v>
      </c>
      <c r="E2551" s="53"/>
      <c r="F2551" s="53"/>
      <c r="G2551" s="53"/>
      <c r="H2551" s="53"/>
      <c r="I2551" s="53"/>
      <c r="J2551" s="53"/>
      <c r="K2551" s="53"/>
      <c r="L2551" s="53"/>
      <c r="M2551" s="53"/>
      <c r="N2551" s="53"/>
      <c r="O2551" s="53"/>
      <c r="P2551" s="53"/>
      <c r="Q2551" s="53"/>
      <c r="R2551" s="53"/>
      <c r="S2551" s="53"/>
      <c r="T2551" s="53"/>
      <c r="U2551" s="53"/>
      <c r="V2551" s="53"/>
      <c r="W2551" s="53"/>
      <c r="X2551" s="53"/>
      <c r="Y2551" s="53"/>
      <c r="Z2551" s="53"/>
      <c r="AA2551" s="53"/>
      <c r="AB2551" s="53"/>
      <c r="AC2551" s="53"/>
      <c r="AD2551" s="53"/>
      <c r="AE2551" s="53"/>
      <c r="AF2551" s="53"/>
      <c r="AG2551" s="53"/>
      <c r="AH2551" s="53"/>
      <c r="AI2551" s="53"/>
      <c r="AJ2551" s="53"/>
      <c r="AK2551" s="53"/>
      <c r="AL2551" s="53"/>
      <c r="AM2551" s="53"/>
      <c r="AN2551" s="53"/>
      <c r="AO2551" s="53"/>
      <c r="AP2551" s="53"/>
      <c r="AQ2551" s="53"/>
      <c r="AR2551" s="53"/>
      <c r="AS2551" s="53"/>
      <c r="AT2551" s="53"/>
      <c r="AU2551" s="53"/>
      <c r="AV2551" s="53"/>
      <c r="AW2551" s="53"/>
      <c r="AX2551" s="53"/>
      <c r="AY2551" s="53"/>
      <c r="AZ2551" s="53"/>
      <c r="BA2551" s="53"/>
      <c r="BB2551" s="53"/>
      <c r="BC2551" s="53"/>
      <c r="BD2551" s="53"/>
      <c r="BE2551" s="53"/>
      <c r="BF2551" s="53"/>
      <c r="BG2551" s="53"/>
      <c r="BH2551" s="53"/>
      <c r="BI2551" s="53"/>
      <c r="BJ2551" s="53"/>
      <c r="BK2551" s="53"/>
      <c r="BL2551" s="53"/>
      <c r="BM2551" s="53"/>
      <c r="BN2551" s="53"/>
      <c r="BO2551" s="53"/>
      <c r="BP2551" s="53"/>
      <c r="BQ2551" s="53"/>
      <c r="BR2551" s="53"/>
      <c r="BS2551" s="53"/>
      <c r="BT2551" s="53"/>
      <c r="BU2551" s="53"/>
      <c r="BV2551" s="53"/>
      <c r="BW2551" s="53"/>
      <c r="BX2551" s="53"/>
      <c r="BY2551" s="53"/>
      <c r="BZ2551" s="53"/>
      <c r="CA2551" s="53"/>
      <c r="CB2551" s="53"/>
      <c r="CC2551" s="53"/>
      <c r="CD2551" s="53"/>
      <c r="CE2551" s="53"/>
      <c r="CF2551" s="53"/>
      <c r="CG2551" s="53"/>
      <c r="CH2551" s="53"/>
      <c r="CI2551" s="53"/>
      <c r="CJ2551" s="53"/>
      <c r="CK2551" s="53"/>
      <c r="CL2551" s="53"/>
      <c r="CM2551" s="53"/>
      <c r="CN2551" s="53"/>
      <c r="CO2551" s="53"/>
      <c r="CP2551" s="53"/>
      <c r="CQ2551" s="53"/>
      <c r="CR2551" s="53"/>
      <c r="CS2551" s="53"/>
      <c r="CT2551" s="53"/>
      <c r="CU2551" s="53"/>
      <c r="CV2551" s="53"/>
      <c r="CW2551" s="53"/>
      <c r="CX2551" s="53"/>
      <c r="CY2551" s="53"/>
      <c r="CZ2551" s="53"/>
      <c r="DA2551" s="53"/>
      <c r="DB2551" s="53"/>
      <c r="DC2551" s="53"/>
      <c r="DD2551" s="53"/>
      <c r="DE2551" s="53"/>
      <c r="DF2551" s="53"/>
      <c r="DG2551" s="53"/>
      <c r="DH2551" s="53"/>
      <c r="DI2551" s="53"/>
      <c r="DJ2551" s="53"/>
      <c r="DK2551" s="53"/>
      <c r="DL2551" s="53"/>
      <c r="DM2551" s="53"/>
      <c r="DN2551" s="53"/>
      <c r="DO2551" s="53"/>
      <c r="DP2551" s="53"/>
      <c r="DQ2551" s="53"/>
      <c r="DR2551" s="53"/>
      <c r="DS2551" s="53"/>
      <c r="DT2551" s="53"/>
      <c r="DU2551" s="53"/>
      <c r="DV2551" s="53"/>
      <c r="DW2551" s="53"/>
      <c r="DX2551" s="53"/>
      <c r="DY2551" s="53"/>
      <c r="DZ2551" s="53"/>
      <c r="EA2551" s="53"/>
      <c r="EB2551" s="53"/>
      <c r="EC2551" s="53"/>
      <c r="ED2551" s="53"/>
      <c r="EE2551" s="53"/>
      <c r="EF2551" s="53"/>
      <c r="EG2551" s="53"/>
      <c r="EH2551" s="53"/>
      <c r="EI2551" s="53"/>
      <c r="EJ2551" s="53"/>
      <c r="EK2551" s="53"/>
      <c r="EL2551" s="53"/>
      <c r="EM2551" s="53"/>
      <c r="EN2551" s="53"/>
      <c r="EO2551" s="53"/>
    </row>
    <row r="2552" spans="4:145" x14ac:dyDescent="0.25">
      <c r="D2552" s="37" t="s">
        <v>358</v>
      </c>
      <c r="E2552" s="53"/>
      <c r="F2552" s="53"/>
      <c r="G2552" s="53"/>
      <c r="H2552" s="53"/>
      <c r="I2552" s="53"/>
      <c r="J2552" s="53"/>
      <c r="K2552" s="53"/>
      <c r="L2552" s="53"/>
      <c r="M2552" s="53"/>
      <c r="N2552" s="53"/>
      <c r="O2552" s="53"/>
      <c r="P2552" s="53"/>
      <c r="Q2552" s="53"/>
      <c r="R2552" s="53"/>
      <c r="S2552" s="53"/>
      <c r="T2552" s="53"/>
      <c r="U2552" s="53"/>
      <c r="V2552" s="53"/>
      <c r="W2552" s="53"/>
      <c r="X2552" s="53"/>
      <c r="Y2552" s="53"/>
      <c r="Z2552" s="53"/>
      <c r="AA2552" s="53"/>
      <c r="AB2552" s="53"/>
      <c r="AC2552" s="53"/>
      <c r="AD2552" s="53"/>
      <c r="AE2552" s="53"/>
      <c r="AF2552" s="53"/>
      <c r="AG2552" s="53"/>
      <c r="AH2552" s="53"/>
      <c r="AI2552" s="53"/>
      <c r="AJ2552" s="53"/>
      <c r="AK2552" s="53"/>
      <c r="AL2552" s="53"/>
      <c r="AM2552" s="53"/>
      <c r="AN2552" s="53"/>
      <c r="AO2552" s="53"/>
      <c r="AP2552" s="53"/>
      <c r="AQ2552" s="53"/>
      <c r="AR2552" s="53"/>
      <c r="AS2552" s="53"/>
      <c r="AT2552" s="53"/>
      <c r="AU2552" s="53"/>
      <c r="AV2552" s="53"/>
      <c r="AW2552" s="53"/>
      <c r="AX2552" s="53"/>
      <c r="AY2552" s="53"/>
      <c r="AZ2552" s="53"/>
      <c r="BA2552" s="53"/>
      <c r="BB2552" s="53"/>
      <c r="BC2552" s="53"/>
      <c r="BD2552" s="53"/>
      <c r="BE2552" s="53"/>
      <c r="BF2552" s="53"/>
      <c r="BG2552" s="53"/>
      <c r="BH2552" s="53"/>
      <c r="BI2552" s="53"/>
      <c r="BJ2552" s="53"/>
      <c r="BK2552" s="53"/>
      <c r="BL2552" s="53"/>
      <c r="BM2552" s="53"/>
      <c r="BN2552" s="53"/>
      <c r="BO2552" s="53"/>
      <c r="BP2552" s="53"/>
      <c r="BQ2552" s="53"/>
      <c r="BR2552" s="53"/>
      <c r="BS2552" s="53"/>
      <c r="BT2552" s="53"/>
      <c r="BU2552" s="53"/>
      <c r="BV2552" s="53"/>
      <c r="BW2552" s="53"/>
      <c r="BX2552" s="53"/>
      <c r="BY2552" s="53"/>
      <c r="BZ2552" s="53"/>
      <c r="CA2552" s="53"/>
      <c r="CB2552" s="53"/>
      <c r="CC2552" s="53"/>
      <c r="CD2552" s="53"/>
      <c r="CE2552" s="53"/>
      <c r="CF2552" s="53"/>
      <c r="CG2552" s="53"/>
      <c r="CH2552" s="53"/>
      <c r="CI2552" s="53"/>
      <c r="CJ2552" s="53"/>
      <c r="CK2552" s="53"/>
      <c r="CL2552" s="53"/>
      <c r="CM2552" s="53"/>
      <c r="CN2552" s="53"/>
      <c r="CO2552" s="53"/>
      <c r="CP2552" s="53"/>
      <c r="CQ2552" s="53"/>
      <c r="CR2552" s="53"/>
      <c r="CS2552" s="53"/>
      <c r="CT2552" s="53"/>
      <c r="CU2552" s="53"/>
      <c r="CV2552" s="53"/>
      <c r="CW2552" s="53"/>
      <c r="CX2552" s="53"/>
      <c r="CY2552" s="53"/>
      <c r="CZ2552" s="53"/>
      <c r="DA2552" s="53"/>
      <c r="DB2552" s="53"/>
      <c r="DC2552" s="53"/>
      <c r="DD2552" s="53"/>
      <c r="DE2552" s="53"/>
      <c r="DF2552" s="53"/>
      <c r="DG2552" s="53"/>
      <c r="DH2552" s="53"/>
      <c r="DI2552" s="53"/>
      <c r="DJ2552" s="53"/>
      <c r="DK2552" s="53"/>
      <c r="DL2552" s="53"/>
      <c r="DM2552" s="53"/>
      <c r="DN2552" s="53"/>
      <c r="DO2552" s="53"/>
      <c r="DP2552" s="53"/>
      <c r="DQ2552" s="53"/>
      <c r="DR2552" s="53"/>
      <c r="DS2552" s="53"/>
      <c r="DT2552" s="53"/>
      <c r="DU2552" s="53"/>
      <c r="DV2552" s="53"/>
      <c r="DW2552" s="53"/>
      <c r="DX2552" s="53"/>
      <c r="DY2552" s="53"/>
      <c r="DZ2552" s="53"/>
      <c r="EA2552" s="53"/>
      <c r="EB2552" s="53"/>
      <c r="EC2552" s="53"/>
      <c r="ED2552" s="53"/>
      <c r="EE2552" s="53"/>
      <c r="EF2552" s="53"/>
      <c r="EG2552" s="53"/>
      <c r="EH2552" s="53"/>
      <c r="EI2552" s="53"/>
      <c r="EJ2552" s="53"/>
      <c r="EK2552" s="53"/>
      <c r="EL2552" s="53"/>
      <c r="EM2552" s="53"/>
      <c r="EN2552" s="53"/>
      <c r="EO2552" s="53"/>
    </row>
    <row r="2554" spans="4:145" x14ac:dyDescent="0.25">
      <c r="D2554" s="56" t="s">
        <v>1382</v>
      </c>
      <c r="E2554" s="52"/>
      <c r="F2554" s="52"/>
      <c r="G2554" s="52"/>
      <c r="H2554" s="52"/>
      <c r="I2554" s="52"/>
      <c r="J2554" s="52"/>
      <c r="K2554" s="52"/>
      <c r="L2554" s="52"/>
      <c r="M2554" s="52"/>
      <c r="N2554" s="52"/>
      <c r="O2554" s="52"/>
      <c r="P2554" s="52"/>
      <c r="Q2554" s="52"/>
      <c r="R2554" s="52"/>
      <c r="S2554" s="52"/>
      <c r="T2554" s="52"/>
      <c r="U2554" s="52"/>
      <c r="V2554" s="52"/>
      <c r="W2554" s="52"/>
      <c r="X2554" s="52"/>
      <c r="Y2554" s="52"/>
      <c r="Z2554" s="52"/>
    </row>
    <row r="2555" spans="4:145" x14ac:dyDescent="0.25">
      <c r="D2555" s="56" t="s">
        <v>1383</v>
      </c>
      <c r="E2555" s="52"/>
      <c r="F2555" s="52"/>
      <c r="G2555" s="52"/>
      <c r="H2555" s="52"/>
      <c r="I2555" s="52"/>
      <c r="J2555" s="52"/>
      <c r="K2555" s="52"/>
      <c r="L2555" s="52"/>
      <c r="M2555" s="52"/>
      <c r="N2555" s="52"/>
      <c r="O2555" s="52"/>
      <c r="P2555" s="52"/>
      <c r="Q2555" s="52"/>
      <c r="R2555" s="52"/>
      <c r="S2555" s="52"/>
      <c r="T2555" s="52"/>
      <c r="U2555" s="52"/>
      <c r="V2555" s="52"/>
      <c r="W2555" s="52"/>
      <c r="X2555" s="52"/>
      <c r="Y2555" s="52"/>
      <c r="Z2555" s="52"/>
    </row>
    <row r="2556" spans="4:145" x14ac:dyDescent="0.25">
      <c r="D2556" s="56" t="s">
        <v>1384</v>
      </c>
      <c r="E2556" s="52"/>
      <c r="F2556" s="52"/>
      <c r="G2556" s="52"/>
      <c r="H2556" s="52"/>
      <c r="I2556" s="52"/>
      <c r="J2556" s="52"/>
      <c r="K2556" s="52"/>
      <c r="L2556" s="52"/>
      <c r="M2556" s="52"/>
      <c r="N2556" s="52"/>
      <c r="O2556" s="52"/>
      <c r="P2556" s="52"/>
      <c r="Q2556" s="52"/>
      <c r="R2556" s="52"/>
      <c r="S2556" s="52"/>
      <c r="T2556" s="52"/>
      <c r="U2556" s="52"/>
      <c r="V2556" s="52"/>
      <c r="W2556" s="52"/>
      <c r="X2556" s="52"/>
      <c r="Y2556" s="52"/>
      <c r="Z2556" s="52"/>
    </row>
    <row r="2558" spans="4:145" x14ac:dyDescent="0.25">
      <c r="D2558" s="285" t="s">
        <v>2989</v>
      </c>
    </row>
    <row r="2584" spans="4:4" x14ac:dyDescent="0.25">
      <c r="D2584" s="51" t="s">
        <v>3013</v>
      </c>
    </row>
    <row r="2586" spans="4:4" x14ac:dyDescent="0.25">
      <c r="D2586" s="285" t="s">
        <v>2989</v>
      </c>
    </row>
    <row r="2625" spans="2:4" x14ac:dyDescent="0.25">
      <c r="B2625" s="48">
        <v>0</v>
      </c>
      <c r="D2625" s="51" t="s">
        <v>3023</v>
      </c>
    </row>
    <row r="2626" spans="2:4" x14ac:dyDescent="0.25">
      <c r="D2626" s="59" t="s">
        <v>305</v>
      </c>
    </row>
    <row r="2627" spans="2:4" x14ac:dyDescent="0.25">
      <c r="D2627" s="55" t="s">
        <v>35</v>
      </c>
    </row>
    <row r="2736" spans="2:4" x14ac:dyDescent="0.25">
      <c r="B2736" s="48">
        <v>0</v>
      </c>
      <c r="D2736" s="51" t="s">
        <v>3024</v>
      </c>
    </row>
    <row r="2737" spans="4:4" x14ac:dyDescent="0.25">
      <c r="D2737" s="59" t="s">
        <v>305</v>
      </c>
    </row>
    <row r="2738" spans="4:4" x14ac:dyDescent="0.25">
      <c r="D2738" s="55" t="s">
        <v>35</v>
      </c>
    </row>
    <row r="2799" spans="2:4" x14ac:dyDescent="0.25">
      <c r="B2799" s="48">
        <v>0</v>
      </c>
      <c r="D2799" s="51" t="s">
        <v>2226</v>
      </c>
    </row>
    <row r="2800" spans="2:4" x14ac:dyDescent="0.25">
      <c r="D2800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CC8F5-81BA-41B9-B9C6-2688CD814517}">
  <sheetPr codeName="Sheet51"/>
  <dimension ref="A2:J34"/>
  <sheetViews>
    <sheetView topLeftCell="A13" workbookViewId="0">
      <selection activeCell="B32" sqref="B32"/>
    </sheetView>
  </sheetViews>
  <sheetFormatPr defaultColWidth="2.85546875" defaultRowHeight="15" x14ac:dyDescent="0.25"/>
  <cols>
    <col min="1" max="1" width="9.140625" style="294" bestFit="1" customWidth="1"/>
    <col min="2" max="2" width="39.7109375" style="294" bestFit="1" customWidth="1"/>
    <col min="3" max="3" width="15.28515625" style="294" customWidth="1"/>
    <col min="4" max="4" width="17" style="294" bestFit="1" customWidth="1"/>
    <col min="5" max="5" width="17.5703125" style="294" bestFit="1" customWidth="1"/>
    <col min="6" max="7" width="10.7109375" style="294" bestFit="1" customWidth="1"/>
    <col min="8" max="8" width="8.5703125" style="294" bestFit="1" customWidth="1"/>
    <col min="9" max="9" width="7.5703125" style="294" bestFit="1" customWidth="1"/>
    <col min="10" max="10" width="11.28515625" style="294" bestFit="1" customWidth="1"/>
    <col min="11" max="16384" width="2.85546875" style="294"/>
  </cols>
  <sheetData>
    <row r="2" spans="1:10" ht="18.75" x14ac:dyDescent="0.25">
      <c r="A2" s="447" t="s">
        <v>854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2804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5" t="s">
        <v>2709</v>
      </c>
      <c r="B15" s="65" t="s">
        <v>2705</v>
      </c>
      <c r="C15" s="65" t="s">
        <v>360</v>
      </c>
      <c r="D15" s="65" t="s">
        <v>330</v>
      </c>
      <c r="E15" s="65" t="s">
        <v>276</v>
      </c>
      <c r="F15" s="77">
        <v>44947.359027778002</v>
      </c>
      <c r="G15" s="77">
        <v>45386.359027778002</v>
      </c>
      <c r="H15" s="65" t="s">
        <v>23</v>
      </c>
      <c r="I15" s="65" t="s">
        <v>18</v>
      </c>
      <c r="J15" s="65" t="s">
        <v>255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84" t="s">
        <v>2788</v>
      </c>
      <c r="B17" s="84" t="s">
        <v>2789</v>
      </c>
      <c r="C17" s="84" t="s">
        <v>2803</v>
      </c>
      <c r="D17" s="84" t="s">
        <v>330</v>
      </c>
      <c r="E17" s="84" t="s">
        <v>276</v>
      </c>
      <c r="F17" s="85">
        <v>44949.693749999999</v>
      </c>
      <c r="G17" s="85">
        <v>45386.652083333</v>
      </c>
      <c r="H17" s="84" t="s">
        <v>23</v>
      </c>
      <c r="I17" s="84" t="s">
        <v>18</v>
      </c>
      <c r="J17" s="84" t="s">
        <v>260</v>
      </c>
    </row>
    <row r="19" spans="1:10" x14ac:dyDescent="0.25">
      <c r="A19" s="62" t="s">
        <v>2857</v>
      </c>
      <c r="B19" s="62" t="s">
        <v>2864</v>
      </c>
      <c r="C19" s="62"/>
      <c r="D19" s="62"/>
      <c r="E19" s="62"/>
      <c r="F19" s="81"/>
      <c r="G19" s="81"/>
      <c r="H19" s="62"/>
      <c r="I19" s="62"/>
      <c r="J19" s="62" t="s">
        <v>346</v>
      </c>
    </row>
    <row r="20" spans="1:10" x14ac:dyDescent="0.25">
      <c r="A20" s="86" t="s">
        <v>2858</v>
      </c>
      <c r="B20" s="86" t="s">
        <v>2865</v>
      </c>
      <c r="C20" s="86"/>
      <c r="D20" s="86"/>
      <c r="E20" s="86"/>
      <c r="F20" s="87"/>
      <c r="G20" s="87"/>
      <c r="H20" s="86"/>
      <c r="I20" s="86"/>
      <c r="J20" s="86" t="s">
        <v>346</v>
      </c>
    </row>
    <row r="21" spans="1:10" ht="30" x14ac:dyDescent="0.25">
      <c r="A21" s="69" t="s">
        <v>2860</v>
      </c>
      <c r="B21" s="69" t="s">
        <v>2856</v>
      </c>
      <c r="C21" s="69"/>
      <c r="D21" s="69"/>
      <c r="E21" s="69"/>
      <c r="F21" s="80"/>
      <c r="G21" s="80"/>
      <c r="H21" s="69"/>
      <c r="I21" s="69"/>
      <c r="J21" s="69" t="s">
        <v>346</v>
      </c>
    </row>
    <row r="22" spans="1:10" ht="30" x14ac:dyDescent="0.25">
      <c r="A22" s="60"/>
      <c r="B22" s="60"/>
      <c r="C22" s="69" t="s">
        <v>2858</v>
      </c>
      <c r="D22" s="69" t="s">
        <v>2865</v>
      </c>
      <c r="E22" s="60"/>
      <c r="F22" s="79"/>
      <c r="G22" s="79"/>
      <c r="H22" s="60"/>
      <c r="I22" s="60"/>
      <c r="J22" s="60"/>
    </row>
    <row r="23" spans="1:10" x14ac:dyDescent="0.25">
      <c r="A23" s="69" t="s">
        <v>2871</v>
      </c>
      <c r="B23" s="69" t="s">
        <v>2872</v>
      </c>
      <c r="C23" s="69"/>
      <c r="D23" s="69"/>
      <c r="E23" s="69"/>
      <c r="F23" s="80"/>
      <c r="G23" s="80"/>
      <c r="H23" s="69"/>
      <c r="I23" s="69"/>
      <c r="J23" s="69" t="s">
        <v>346</v>
      </c>
    </row>
    <row r="24" spans="1:10" ht="45" x14ac:dyDescent="0.25">
      <c r="A24" s="60"/>
      <c r="B24" s="60"/>
      <c r="C24" s="69" t="s">
        <v>2857</v>
      </c>
      <c r="D24" s="69" t="s">
        <v>2864</v>
      </c>
      <c r="E24" s="60"/>
      <c r="F24" s="79"/>
      <c r="G24" s="79"/>
      <c r="H24" s="60"/>
      <c r="I24" s="60"/>
      <c r="J24" s="60"/>
    </row>
    <row r="25" spans="1:10" x14ac:dyDescent="0.25">
      <c r="A25" s="69" t="s">
        <v>2870</v>
      </c>
      <c r="B25" s="69" t="s">
        <v>2882</v>
      </c>
      <c r="C25" s="69"/>
      <c r="D25" s="69"/>
      <c r="E25" s="69"/>
      <c r="F25" s="80"/>
      <c r="G25" s="80"/>
      <c r="H25" s="69"/>
      <c r="I25" s="69"/>
      <c r="J25" s="69" t="s">
        <v>346</v>
      </c>
    </row>
    <row r="26" spans="1:10" ht="30" x14ac:dyDescent="0.25">
      <c r="A26" s="60"/>
      <c r="B26" s="60"/>
      <c r="C26" s="69" t="s">
        <v>2858</v>
      </c>
      <c r="D26" s="69" t="s">
        <v>2865</v>
      </c>
      <c r="E26" s="60"/>
      <c r="F26" s="79"/>
      <c r="G26" s="79"/>
      <c r="H26" s="60"/>
      <c r="I26" s="60"/>
      <c r="J26" s="60"/>
    </row>
    <row r="27" spans="1:10" x14ac:dyDescent="0.25">
      <c r="A27" s="62" t="s">
        <v>2884</v>
      </c>
      <c r="B27" s="62" t="s">
        <v>2883</v>
      </c>
      <c r="C27" s="62"/>
      <c r="D27" s="62"/>
      <c r="E27" s="62"/>
      <c r="F27" s="81"/>
      <c r="G27" s="81"/>
      <c r="H27" s="62"/>
      <c r="I27" s="62"/>
      <c r="J27" s="62" t="s">
        <v>346</v>
      </c>
    </row>
    <row r="28" spans="1:10" ht="30" x14ac:dyDescent="0.25">
      <c r="A28" s="69" t="s">
        <v>2896</v>
      </c>
      <c r="B28" s="69" t="s">
        <v>2898</v>
      </c>
      <c r="C28" s="69"/>
      <c r="D28" s="69"/>
      <c r="E28" s="69"/>
      <c r="F28" s="80"/>
      <c r="G28" s="80"/>
      <c r="H28" s="69"/>
      <c r="I28" s="69"/>
      <c r="J28" s="69" t="s">
        <v>346</v>
      </c>
    </row>
    <row r="29" spans="1:10" ht="30" x14ac:dyDescent="0.25">
      <c r="A29" s="60"/>
      <c r="B29" s="60"/>
      <c r="C29" s="69" t="s">
        <v>2895</v>
      </c>
      <c r="D29" s="69" t="s">
        <v>2897</v>
      </c>
      <c r="E29" s="60"/>
      <c r="F29" s="79"/>
      <c r="G29" s="79"/>
      <c r="H29" s="60"/>
      <c r="I29" s="60"/>
      <c r="J29" s="60"/>
    </row>
    <row r="30" spans="1:10" x14ac:dyDescent="0.25">
      <c r="A30" s="62" t="s">
        <v>2911</v>
      </c>
      <c r="B30" s="62" t="s">
        <v>2909</v>
      </c>
      <c r="C30" s="62"/>
      <c r="D30" s="62"/>
      <c r="E30" s="62"/>
      <c r="F30" s="81"/>
      <c r="G30" s="81"/>
      <c r="H30" s="62"/>
      <c r="I30" s="62"/>
      <c r="J30" s="62" t="s">
        <v>346</v>
      </c>
    </row>
    <row r="31" spans="1:10" ht="30" x14ac:dyDescent="0.25">
      <c r="A31" s="62" t="s">
        <v>2930</v>
      </c>
      <c r="B31" s="62" t="s">
        <v>2931</v>
      </c>
      <c r="C31" s="62"/>
      <c r="D31" s="62"/>
      <c r="E31" s="62"/>
      <c r="F31" s="81"/>
      <c r="G31" s="81"/>
      <c r="H31" s="62"/>
      <c r="I31" s="62"/>
      <c r="J31" s="62" t="s">
        <v>346</v>
      </c>
    </row>
    <row r="32" spans="1:10" ht="30" x14ac:dyDescent="0.25">
      <c r="A32" s="60" t="s">
        <v>3019</v>
      </c>
      <c r="B32" s="60" t="s">
        <v>3021</v>
      </c>
      <c r="C32" s="60"/>
      <c r="D32" s="60"/>
      <c r="E32" s="60"/>
      <c r="F32" s="79"/>
      <c r="G32" s="79"/>
      <c r="H32" s="60"/>
      <c r="I32" s="60"/>
      <c r="J32" s="60"/>
    </row>
    <row r="33" spans="1:10" ht="30" x14ac:dyDescent="0.25">
      <c r="A33" s="60" t="s">
        <v>3018</v>
      </c>
      <c r="B33" s="60" t="s">
        <v>3001</v>
      </c>
      <c r="C33" s="60"/>
      <c r="D33" s="60"/>
      <c r="E33" s="60"/>
      <c r="F33" s="79"/>
      <c r="G33" s="79"/>
      <c r="H33" s="60"/>
      <c r="I33" s="60"/>
      <c r="J33" s="60"/>
    </row>
    <row r="34" spans="1:10" x14ac:dyDescent="0.25">
      <c r="A34" s="60"/>
      <c r="B34" s="60"/>
      <c r="C34" s="60"/>
      <c r="D34" s="60"/>
      <c r="E34" s="60"/>
      <c r="F34" s="79"/>
      <c r="G34" s="79"/>
      <c r="H34" s="60"/>
      <c r="I34" s="60"/>
      <c r="J34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52EB6-1950-4D8B-A1D6-CE3EE9DFC78D}">
  <sheetPr codeName="Sheet52"/>
  <dimension ref="B2:CM1487"/>
  <sheetViews>
    <sheetView topLeftCell="A558" workbookViewId="0">
      <selection activeCell="A573" sqref="A573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2664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2665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2666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C55" s="285"/>
      <c r="D55" s="51" t="s">
        <v>2710</v>
      </c>
    </row>
    <row r="56" spans="2:4" s="47" customFormat="1" x14ac:dyDescent="0.25">
      <c r="B56" s="285"/>
      <c r="C56" s="285"/>
      <c r="D56" s="59" t="s">
        <v>306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2715</v>
      </c>
    </row>
    <row r="60" spans="2:4" s="47" customFormat="1" x14ac:dyDescent="0.25"/>
    <row r="61" spans="2:4" s="47" customFormat="1" x14ac:dyDescent="0.25">
      <c r="D61" s="47" t="s">
        <v>2705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22" s="47" customFormat="1" x14ac:dyDescent="0.25"/>
    <row r="82" spans="4:22" s="47" customFormat="1" x14ac:dyDescent="0.25"/>
    <row r="83" spans="4:22" s="47" customFormat="1" x14ac:dyDescent="0.25"/>
    <row r="84" spans="4:22" s="47" customFormat="1" x14ac:dyDescent="0.25"/>
    <row r="85" spans="4:22" s="47" customFormat="1" x14ac:dyDescent="0.25"/>
    <row r="86" spans="4:22" s="47" customFormat="1" x14ac:dyDescent="0.25"/>
    <row r="87" spans="4:22" s="47" customFormat="1" x14ac:dyDescent="0.25"/>
    <row r="88" spans="4:22" s="47" customFormat="1" x14ac:dyDescent="0.25"/>
    <row r="89" spans="4:22" s="47" customFormat="1" x14ac:dyDescent="0.25"/>
    <row r="90" spans="4:22" s="47" customFormat="1" x14ac:dyDescent="0.25"/>
    <row r="91" spans="4:22" s="47" customFormat="1" x14ac:dyDescent="0.25"/>
    <row r="92" spans="4:22" s="47" customFormat="1" x14ac:dyDescent="0.25">
      <c r="D92" s="47" t="s">
        <v>269</v>
      </c>
      <c r="M92" s="47" t="s">
        <v>309</v>
      </c>
      <c r="V92" s="47" t="s">
        <v>484</v>
      </c>
    </row>
    <row r="93" spans="4:22" s="47" customFormat="1" x14ac:dyDescent="0.25">
      <c r="D93" s="51" t="s">
        <v>2706</v>
      </c>
      <c r="M93" s="51" t="s">
        <v>2707</v>
      </c>
      <c r="V93" s="28" t="s">
        <v>2708</v>
      </c>
    </row>
    <row r="94" spans="4:22" s="47" customFormat="1" x14ac:dyDescent="0.25"/>
    <row r="95" spans="4:22" x14ac:dyDescent="0.25">
      <c r="D95" s="51" t="s">
        <v>2658</v>
      </c>
    </row>
    <row r="97" spans="4:4" x14ac:dyDescent="0.25">
      <c r="D97" s="285" t="s">
        <v>2713</v>
      </c>
    </row>
    <row r="116" s="47" customFormat="1" x14ac:dyDescent="0.25"/>
    <row r="117" s="47" customFormat="1" x14ac:dyDescent="0.25"/>
    <row r="118" s="47" customFormat="1" x14ac:dyDescent="0.25"/>
    <row r="174" spans="4:4" x14ac:dyDescent="0.25">
      <c r="D174" s="51" t="s">
        <v>2659</v>
      </c>
    </row>
    <row r="176" spans="4:4" x14ac:dyDescent="0.25">
      <c r="D176" s="68" t="s">
        <v>2966</v>
      </c>
    </row>
    <row r="218" spans="4:25" x14ac:dyDescent="0.25">
      <c r="D218" s="56" t="s">
        <v>492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</row>
    <row r="219" spans="4:25" x14ac:dyDescent="0.25">
      <c r="D219" s="56" t="s">
        <v>2934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</row>
    <row r="220" spans="4:25" x14ac:dyDescent="0.25">
      <c r="D220" s="56" t="s">
        <v>2935</v>
      </c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</row>
    <row r="221" spans="4:25" x14ac:dyDescent="0.25">
      <c r="D221" s="56" t="s">
        <v>2936</v>
      </c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</row>
    <row r="222" spans="4:25" x14ac:dyDescent="0.25">
      <c r="D222" s="56" t="s">
        <v>2937</v>
      </c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</row>
    <row r="223" spans="4:25" x14ac:dyDescent="0.25">
      <c r="D223" s="56" t="s">
        <v>2938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</row>
    <row r="224" spans="4:25" x14ac:dyDescent="0.25">
      <c r="D224" s="56" t="s">
        <v>2939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</row>
    <row r="225" spans="4:25" x14ac:dyDescent="0.25">
      <c r="D225" s="56" t="s">
        <v>2936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</row>
    <row r="226" spans="4:25" x14ac:dyDescent="0.25">
      <c r="D226" s="56" t="s">
        <v>2940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</row>
    <row r="227" spans="4:25" x14ac:dyDescent="0.25">
      <c r="D227" s="56" t="s">
        <v>2938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</row>
    <row r="228" spans="4:25" x14ac:dyDescent="0.25">
      <c r="D228" s="56" t="s">
        <v>2941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</row>
    <row r="229" spans="4:25" x14ac:dyDescent="0.25">
      <c r="D229" s="56" t="s">
        <v>2942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</row>
    <row r="230" spans="4:25" x14ac:dyDescent="0.25">
      <c r="D230" s="56" t="s">
        <v>2943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</row>
    <row r="231" spans="4:25" x14ac:dyDescent="0.25">
      <c r="D231" s="56" t="s">
        <v>2944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</row>
    <row r="232" spans="4:25" x14ac:dyDescent="0.25">
      <c r="D232" s="56" t="s">
        <v>2945</v>
      </c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</row>
    <row r="233" spans="4:25" x14ac:dyDescent="0.25">
      <c r="D233" s="56" t="s">
        <v>2935</v>
      </c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</row>
    <row r="234" spans="4:25" x14ac:dyDescent="0.25">
      <c r="D234" s="56" t="s">
        <v>2946</v>
      </c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</row>
    <row r="235" spans="4:25" x14ac:dyDescent="0.25">
      <c r="D235" s="56" t="s">
        <v>2936</v>
      </c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</row>
    <row r="236" spans="4:25" x14ac:dyDescent="0.25">
      <c r="D236" s="56">
        <v>0</v>
      </c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</row>
    <row r="237" spans="4:25" x14ac:dyDescent="0.25">
      <c r="D237" s="56" t="s">
        <v>2938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</row>
    <row r="238" spans="4:25" x14ac:dyDescent="0.25">
      <c r="D238" s="56">
        <v>1900</v>
      </c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</row>
    <row r="239" spans="4:25" x14ac:dyDescent="0.25">
      <c r="D239" s="56" t="s">
        <v>2942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</row>
    <row r="240" spans="4:25" x14ac:dyDescent="0.25">
      <c r="D240" s="56" t="s">
        <v>2946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</row>
    <row r="241" spans="4:25" x14ac:dyDescent="0.25">
      <c r="D241" s="56" t="s">
        <v>2944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</row>
    <row r="242" spans="4:25" x14ac:dyDescent="0.25">
      <c r="D242" s="56" t="s">
        <v>2947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</row>
    <row r="243" spans="4:25" x14ac:dyDescent="0.25">
      <c r="D243" s="56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</row>
    <row r="244" spans="4:25" x14ac:dyDescent="0.25">
      <c r="D244" s="56" t="s">
        <v>2948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</row>
    <row r="245" spans="4:25" x14ac:dyDescent="0.25">
      <c r="D245" s="56" t="s">
        <v>2949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</row>
    <row r="246" spans="4:25" x14ac:dyDescent="0.25">
      <c r="D246" s="56" t="s">
        <v>2950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</row>
    <row r="247" spans="4:25" x14ac:dyDescent="0.25">
      <c r="D247" s="56" t="s">
        <v>2951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</row>
    <row r="248" spans="4:25" x14ac:dyDescent="0.25">
      <c r="D248" s="56" t="s">
        <v>2952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</row>
    <row r="249" spans="4:25" x14ac:dyDescent="0.25">
      <c r="D249" s="56" t="s">
        <v>2953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</row>
    <row r="250" spans="4:25" x14ac:dyDescent="0.25">
      <c r="D250" s="56" t="s">
        <v>2954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</row>
    <row r="251" spans="4:25" x14ac:dyDescent="0.25">
      <c r="D251" s="56" t="s">
        <v>2955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</row>
    <row r="252" spans="4:25" x14ac:dyDescent="0.25">
      <c r="D252" s="56" t="s">
        <v>2956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</row>
    <row r="253" spans="4:25" x14ac:dyDescent="0.25">
      <c r="D253" s="56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</row>
    <row r="254" spans="4:25" x14ac:dyDescent="0.25">
      <c r="D254" s="56" t="s">
        <v>37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</row>
    <row r="255" spans="4:25" x14ac:dyDescent="0.25">
      <c r="D255" s="56" t="s">
        <v>2957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</row>
    <row r="256" spans="4:25" x14ac:dyDescent="0.25">
      <c r="D256" s="56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</row>
    <row r="257" spans="4:41" x14ac:dyDescent="0.25">
      <c r="D257" s="56" t="s">
        <v>2958</v>
      </c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</row>
    <row r="258" spans="4:41" x14ac:dyDescent="0.25">
      <c r="D258" s="56" t="s">
        <v>2959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</row>
    <row r="259" spans="4:41" x14ac:dyDescent="0.25">
      <c r="D259" s="56" t="s">
        <v>2960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</row>
    <row r="260" spans="4:41" x14ac:dyDescent="0.25">
      <c r="D260" s="56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</row>
    <row r="261" spans="4:41" x14ac:dyDescent="0.25">
      <c r="D261" s="56" t="s">
        <v>2961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</row>
    <row r="262" spans="4:41" x14ac:dyDescent="0.25">
      <c r="D262" s="56" t="s">
        <v>2962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</row>
    <row r="263" spans="4:41" x14ac:dyDescent="0.25">
      <c r="D263" s="56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</row>
    <row r="264" spans="4:41" x14ac:dyDescent="0.25">
      <c r="D264" s="56" t="s">
        <v>2963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</row>
    <row r="265" spans="4:41" x14ac:dyDescent="0.25">
      <c r="D265" s="56" t="s">
        <v>2964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</row>
    <row r="266" spans="4:41" x14ac:dyDescent="0.25">
      <c r="D266" s="56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</row>
    <row r="267" spans="4:41" x14ac:dyDescent="0.25">
      <c r="D267" s="56" t="s">
        <v>265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</row>
    <row r="268" spans="4:41" x14ac:dyDescent="0.25">
      <c r="D268" s="56" t="s">
        <v>2965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</row>
    <row r="270" spans="4:41" x14ac:dyDescent="0.25">
      <c r="D270" s="56" t="s">
        <v>2967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</row>
    <row r="271" spans="4:41" x14ac:dyDescent="0.25">
      <c r="D271" s="56" t="s">
        <v>2968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</row>
    <row r="272" spans="4:41" x14ac:dyDescent="0.25">
      <c r="D272" s="56" t="s">
        <v>2969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</row>
    <row r="273" spans="4:41" x14ac:dyDescent="0.25">
      <c r="D273" s="56" t="s">
        <v>2970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</row>
    <row r="274" spans="4:41" x14ac:dyDescent="0.25">
      <c r="D274" s="56" t="s">
        <v>364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</row>
    <row r="275" spans="4:41" x14ac:dyDescent="0.25">
      <c r="D275" s="56" t="s">
        <v>2725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</row>
    <row r="276" spans="4:41" x14ac:dyDescent="0.25">
      <c r="D276" s="56" t="s">
        <v>2971</v>
      </c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</row>
    <row r="277" spans="4:41" x14ac:dyDescent="0.25">
      <c r="D277" s="56" t="s">
        <v>2972</v>
      </c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</row>
    <row r="278" spans="4:41" x14ac:dyDescent="0.25">
      <c r="D278" s="56" t="s">
        <v>2973</v>
      </c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</row>
    <row r="279" spans="4:41" x14ac:dyDescent="0.25">
      <c r="D279" s="56" t="s">
        <v>259</v>
      </c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</row>
    <row r="281" spans="4:41" x14ac:dyDescent="0.25">
      <c r="D281" s="285" t="s">
        <v>2713</v>
      </c>
    </row>
    <row r="327" spans="4:40" x14ac:dyDescent="0.25">
      <c r="D327" s="68" t="s">
        <v>2990</v>
      </c>
    </row>
    <row r="329" spans="4:40" x14ac:dyDescent="0.25">
      <c r="D329" s="56" t="s">
        <v>2991</v>
      </c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</row>
    <row r="330" spans="4:40" x14ac:dyDescent="0.25">
      <c r="D330" s="56" t="s">
        <v>2968</v>
      </c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  <c r="AA330" s="52"/>
      <c r="AB330" s="52"/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</row>
    <row r="331" spans="4:40" x14ac:dyDescent="0.25">
      <c r="D331" s="56" t="s">
        <v>2992</v>
      </c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  <c r="AA331" s="52"/>
      <c r="AB331" s="52"/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</row>
    <row r="332" spans="4:40" x14ac:dyDescent="0.25">
      <c r="D332" s="56" t="s">
        <v>2993</v>
      </c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  <c r="AA332" s="52"/>
      <c r="AB332" s="52"/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</row>
    <row r="333" spans="4:40" x14ac:dyDescent="0.25">
      <c r="D333" s="56" t="s">
        <v>2994</v>
      </c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  <c r="AA333" s="52"/>
      <c r="AB333" s="52"/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</row>
    <row r="334" spans="4:40" x14ac:dyDescent="0.25">
      <c r="D334" s="56" t="s">
        <v>2995</v>
      </c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  <c r="AA334" s="52"/>
      <c r="AB334" s="52"/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</row>
    <row r="335" spans="4:40" x14ac:dyDescent="0.25">
      <c r="D335" s="56" t="s">
        <v>2996</v>
      </c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  <c r="AA335" s="52"/>
      <c r="AB335" s="52"/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</row>
    <row r="336" spans="4:40" x14ac:dyDescent="0.25">
      <c r="D336" s="56" t="s">
        <v>2969</v>
      </c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  <c r="AA336" s="52"/>
      <c r="AB336" s="52"/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</row>
    <row r="337" spans="4:40" x14ac:dyDescent="0.25">
      <c r="D337" s="56" t="s">
        <v>2970</v>
      </c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  <c r="AA337" s="52"/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</row>
    <row r="338" spans="4:40" x14ac:dyDescent="0.25">
      <c r="D338" s="56" t="s">
        <v>364</v>
      </c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  <c r="AA338" s="52"/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</row>
    <row r="339" spans="4:40" x14ac:dyDescent="0.25">
      <c r="D339" s="56" t="s">
        <v>2725</v>
      </c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  <c r="AA339" s="52"/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</row>
    <row r="340" spans="4:40" x14ac:dyDescent="0.25">
      <c r="D340" s="56" t="s">
        <v>2997</v>
      </c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</row>
    <row r="341" spans="4:40" x14ac:dyDescent="0.25">
      <c r="D341" s="56" t="s">
        <v>2998</v>
      </c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  <c r="AA341" s="52"/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</row>
    <row r="342" spans="4:40" x14ac:dyDescent="0.25">
      <c r="D342" s="56" t="s">
        <v>2999</v>
      </c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  <c r="AA342" s="52"/>
      <c r="AB342" s="52"/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</row>
    <row r="343" spans="4:40" x14ac:dyDescent="0.25">
      <c r="D343" s="56" t="s">
        <v>3000</v>
      </c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</row>
    <row r="344" spans="4:40" x14ac:dyDescent="0.25">
      <c r="D344" s="56" t="s">
        <v>259</v>
      </c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</row>
    <row r="346" spans="4:40" x14ac:dyDescent="0.25">
      <c r="D346" s="285" t="s">
        <v>2713</v>
      </c>
    </row>
    <row r="424" spans="4:4" x14ac:dyDescent="0.25">
      <c r="D424" s="51" t="s">
        <v>2664</v>
      </c>
    </row>
    <row r="426" spans="4:4" x14ac:dyDescent="0.25">
      <c r="D426" s="285" t="s">
        <v>2713</v>
      </c>
    </row>
    <row r="442" spans="4:61" x14ac:dyDescent="0.25">
      <c r="D442" s="285" t="s">
        <v>269</v>
      </c>
      <c r="M442" s="285" t="s">
        <v>309</v>
      </c>
      <c r="V442" s="285" t="s">
        <v>484</v>
      </c>
    </row>
    <row r="443" spans="4:61" x14ac:dyDescent="0.25">
      <c r="D443" s="51" t="s">
        <v>2706</v>
      </c>
      <c r="M443" s="51" t="s">
        <v>2707</v>
      </c>
      <c r="V443" s="28" t="s">
        <v>2708</v>
      </c>
    </row>
    <row r="445" spans="4:61" x14ac:dyDescent="0.25">
      <c r="D445" s="56" t="s">
        <v>2793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  <c r="BH445" s="52"/>
      <c r="BI445" s="52"/>
    </row>
    <row r="446" spans="4:61" x14ac:dyDescent="0.25">
      <c r="D446" s="56" t="s">
        <v>2794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  <c r="BH446" s="52"/>
      <c r="BI446" s="52"/>
    </row>
    <row r="447" spans="4:61" x14ac:dyDescent="0.25">
      <c r="D447" s="56" t="s">
        <v>2795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  <c r="BH447" s="52"/>
      <c r="BI447" s="52"/>
    </row>
    <row r="448" spans="4:61" x14ac:dyDescent="0.25">
      <c r="D448" s="56" t="s">
        <v>2796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  <c r="BH448" s="52"/>
      <c r="BI448" s="52"/>
    </row>
    <row r="449" spans="4:61" x14ac:dyDescent="0.25">
      <c r="D449" s="56" t="s">
        <v>2797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  <c r="BH449" s="52"/>
      <c r="BI449" s="52"/>
    </row>
    <row r="450" spans="4:61" x14ac:dyDescent="0.25">
      <c r="D450" s="56" t="s">
        <v>2798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  <c r="BH450" s="52"/>
      <c r="BI450" s="52"/>
    </row>
    <row r="451" spans="4:61" x14ac:dyDescent="0.25">
      <c r="D451" s="56" t="s">
        <v>2799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  <c r="BH451" s="52"/>
      <c r="BI451" s="52"/>
    </row>
    <row r="452" spans="4:61" x14ac:dyDescent="0.25">
      <c r="D452" s="56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  <c r="BH452" s="52"/>
      <c r="BI452" s="52"/>
    </row>
    <row r="453" spans="4:61" x14ac:dyDescent="0.25">
      <c r="D453" s="56" t="s">
        <v>2800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  <c r="BH453" s="52"/>
      <c r="BI453" s="52"/>
    </row>
    <row r="454" spans="4:61" x14ac:dyDescent="0.25">
      <c r="D454" s="56" t="s">
        <v>620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  <c r="BH454" s="52"/>
      <c r="BI454" s="52"/>
    </row>
    <row r="455" spans="4:61" x14ac:dyDescent="0.25">
      <c r="D455" s="56" t="s">
        <v>2801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  <c r="BH455" s="52"/>
      <c r="BI455" s="52"/>
    </row>
    <row r="456" spans="4:61" x14ac:dyDescent="0.25">
      <c r="D456" s="56" t="s">
        <v>622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  <c r="AX456" s="52"/>
      <c r="AY456" s="52"/>
      <c r="AZ456" s="52"/>
      <c r="BA456" s="52"/>
      <c r="BB456" s="52"/>
      <c r="BC456" s="52"/>
      <c r="BD456" s="52"/>
      <c r="BE456" s="52"/>
      <c r="BF456" s="52"/>
      <c r="BG456" s="52"/>
      <c r="BH456" s="52"/>
      <c r="BI456" s="52"/>
    </row>
    <row r="457" spans="4:61" x14ac:dyDescent="0.25">
      <c r="D457" s="56" t="s">
        <v>623</v>
      </c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  <c r="AY457" s="52"/>
      <c r="AZ457" s="52"/>
      <c r="BA457" s="52"/>
      <c r="BB457" s="52"/>
      <c r="BC457" s="52"/>
      <c r="BD457" s="52"/>
      <c r="BE457" s="52"/>
      <c r="BF457" s="52"/>
      <c r="BG457" s="52"/>
      <c r="BH457" s="52"/>
      <c r="BI457" s="52"/>
    </row>
    <row r="458" spans="4:61" x14ac:dyDescent="0.25">
      <c r="D458" s="56" t="s">
        <v>624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  <c r="AY458" s="52"/>
      <c r="AZ458" s="52"/>
      <c r="BA458" s="52"/>
      <c r="BB458" s="52"/>
      <c r="BC458" s="52"/>
      <c r="BD458" s="52"/>
      <c r="BE458" s="52"/>
      <c r="BF458" s="52"/>
      <c r="BG458" s="52"/>
      <c r="BH458" s="52"/>
      <c r="BI458" s="52"/>
    </row>
    <row r="459" spans="4:61" x14ac:dyDescent="0.25">
      <c r="D459" s="56" t="s">
        <v>2802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  <c r="AY459" s="52"/>
      <c r="AZ459" s="52"/>
      <c r="BA459" s="52"/>
      <c r="BB459" s="52"/>
      <c r="BC459" s="52"/>
      <c r="BD459" s="52"/>
      <c r="BE459" s="52"/>
      <c r="BF459" s="52"/>
      <c r="BG459" s="52"/>
      <c r="BH459" s="52"/>
      <c r="BI459" s="52"/>
    </row>
    <row r="460" spans="4:61" x14ac:dyDescent="0.25">
      <c r="D460" s="56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/>
      <c r="AS460" s="52"/>
      <c r="AT460" s="52"/>
      <c r="AU460" s="52"/>
      <c r="AV460" s="52"/>
      <c r="AW460" s="52"/>
      <c r="AX460" s="52"/>
      <c r="AY460" s="52"/>
      <c r="AZ460" s="52"/>
      <c r="BA460" s="52"/>
      <c r="BB460" s="52"/>
      <c r="BC460" s="52"/>
      <c r="BD460" s="52"/>
      <c r="BE460" s="52"/>
      <c r="BF460" s="52"/>
      <c r="BG460" s="52"/>
      <c r="BH460" s="52"/>
      <c r="BI460" s="52"/>
    </row>
    <row r="461" spans="4:61" x14ac:dyDescent="0.25">
      <c r="D461" s="56" t="s">
        <v>626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  <c r="AY461" s="52"/>
      <c r="AZ461" s="52"/>
      <c r="BA461" s="52"/>
      <c r="BB461" s="52"/>
      <c r="BC461" s="52"/>
      <c r="BD461" s="52"/>
      <c r="BE461" s="52"/>
      <c r="BF461" s="52"/>
      <c r="BG461" s="52"/>
      <c r="BH461" s="52"/>
      <c r="BI461" s="52"/>
    </row>
    <row r="463" spans="4:61" x14ac:dyDescent="0.25">
      <c r="D463" s="68" t="s">
        <v>471</v>
      </c>
    </row>
    <row r="465" spans="4:61" x14ac:dyDescent="0.25">
      <c r="D465" s="41" t="s">
        <v>472</v>
      </c>
    </row>
    <row r="467" spans="4:61" x14ac:dyDescent="0.25">
      <c r="D467" s="57" t="s">
        <v>357</v>
      </c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</row>
    <row r="468" spans="4:61" x14ac:dyDescent="0.25">
      <c r="D468" s="57" t="s">
        <v>322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</row>
    <row r="469" spans="4:61" x14ac:dyDescent="0.25">
      <c r="D469" s="57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</row>
    <row r="470" spans="4:61" x14ac:dyDescent="0.25">
      <c r="D470" s="57" t="s">
        <v>2879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</row>
    <row r="471" spans="4:61" x14ac:dyDescent="0.25">
      <c r="D471" s="57" t="s">
        <v>282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</row>
    <row r="472" spans="4:61" x14ac:dyDescent="0.25">
      <c r="D472" s="57" t="s">
        <v>2881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</row>
    <row r="473" spans="4:61" x14ac:dyDescent="0.25">
      <c r="D473" s="57" t="s">
        <v>2880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</row>
    <row r="474" spans="4:61" x14ac:dyDescent="0.25">
      <c r="D474" s="57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</row>
    <row r="475" spans="4:61" x14ac:dyDescent="0.25">
      <c r="D475" s="57" t="s">
        <v>263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</row>
    <row r="476" spans="4:61" x14ac:dyDescent="0.25">
      <c r="D476" s="57" t="s">
        <v>264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</row>
    <row r="477" spans="4:61" x14ac:dyDescent="0.25">
      <c r="D477" s="57" t="s">
        <v>358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</row>
    <row r="479" spans="4:61" x14ac:dyDescent="0.25">
      <c r="D479" s="70" t="s">
        <v>398</v>
      </c>
      <c r="AG479" s="70" t="s">
        <v>366</v>
      </c>
      <c r="BI479" s="70" t="s">
        <v>376</v>
      </c>
    </row>
    <row r="481" spans="4:91" x14ac:dyDescent="0.25">
      <c r="D481" s="57" t="s">
        <v>322</v>
      </c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G481" s="57" t="s">
        <v>322</v>
      </c>
      <c r="AH481" s="53"/>
      <c r="AI481" s="53"/>
      <c r="AJ481" s="53"/>
      <c r="AK481" s="53"/>
      <c r="AL481" s="53"/>
      <c r="AM481" s="53"/>
      <c r="AN481" s="53"/>
      <c r="AO481" s="53"/>
      <c r="AP481" s="53"/>
      <c r="AQ481" s="53"/>
      <c r="AR481" s="53"/>
      <c r="AS481" s="53"/>
      <c r="AT481" s="53"/>
      <c r="AU481" s="53"/>
      <c r="AV481" s="53"/>
      <c r="AW481" s="53"/>
      <c r="AX481" s="53"/>
      <c r="AY481" s="53"/>
      <c r="AZ481" s="53"/>
      <c r="BA481" s="53"/>
      <c r="BB481" s="53"/>
      <c r="BC481" s="53"/>
      <c r="BD481" s="53"/>
      <c r="BE481" s="53"/>
      <c r="BF481" s="53"/>
      <c r="BG481" s="53"/>
      <c r="BI481" s="57" t="s">
        <v>322</v>
      </c>
      <c r="BJ481" s="53"/>
      <c r="BK481" s="53"/>
      <c r="BL481" s="53"/>
      <c r="BM481" s="53"/>
      <c r="BN481" s="53"/>
      <c r="BO481" s="53"/>
      <c r="BP481" s="53"/>
      <c r="BQ481" s="53"/>
      <c r="BR481" s="53"/>
      <c r="BS481" s="53"/>
      <c r="BT481" s="53"/>
      <c r="BU481" s="53"/>
      <c r="BV481" s="53"/>
      <c r="BW481" s="53"/>
      <c r="BX481" s="53"/>
      <c r="BY481" s="53"/>
      <c r="BZ481" s="53"/>
      <c r="CA481" s="53"/>
      <c r="CB481" s="53"/>
      <c r="CC481" s="53"/>
      <c r="CD481" s="53"/>
      <c r="CE481" s="53"/>
      <c r="CF481" s="53"/>
      <c r="CG481" s="53"/>
      <c r="CH481" s="53"/>
      <c r="CI481" s="53"/>
      <c r="CJ481" s="53"/>
      <c r="CK481" s="53"/>
      <c r="CL481" s="53"/>
      <c r="CM481" s="53"/>
    </row>
    <row r="482" spans="4:91" x14ac:dyDescent="0.25">
      <c r="D482" s="57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G482" s="57"/>
      <c r="AH482" s="53"/>
      <c r="AI482" s="53"/>
      <c r="AJ482" s="53"/>
      <c r="AK482" s="53"/>
      <c r="AL482" s="53"/>
      <c r="AM482" s="53"/>
      <c r="AN482" s="53"/>
      <c r="AO482" s="53"/>
      <c r="AP482" s="53"/>
      <c r="AQ482" s="53"/>
      <c r="AR482" s="53"/>
      <c r="AS482" s="53"/>
      <c r="AT482" s="53"/>
      <c r="AU482" s="53"/>
      <c r="AV482" s="53"/>
      <c r="AW482" s="53"/>
      <c r="AX482" s="53"/>
      <c r="AY482" s="53"/>
      <c r="AZ482" s="53"/>
      <c r="BA482" s="53"/>
      <c r="BB482" s="53"/>
      <c r="BC482" s="53"/>
      <c r="BD482" s="53"/>
      <c r="BE482" s="53"/>
      <c r="BF482" s="53"/>
      <c r="BG482" s="53"/>
      <c r="BI482" s="57"/>
      <c r="BJ482" s="53"/>
      <c r="BK482" s="53"/>
      <c r="BL482" s="53"/>
      <c r="BM482" s="53"/>
      <c r="BN482" s="53"/>
      <c r="BO482" s="53"/>
      <c r="BP482" s="53"/>
      <c r="BQ482" s="53"/>
      <c r="BR482" s="53"/>
      <c r="BS482" s="53"/>
      <c r="BT482" s="53"/>
      <c r="BU482" s="53"/>
      <c r="BV482" s="53"/>
      <c r="BW482" s="53"/>
      <c r="BX482" s="53"/>
      <c r="BY482" s="53"/>
      <c r="BZ482" s="53"/>
      <c r="CA482" s="53"/>
      <c r="CB482" s="53"/>
      <c r="CC482" s="53"/>
      <c r="CD482" s="53"/>
      <c r="CE482" s="53"/>
      <c r="CF482" s="53"/>
      <c r="CG482" s="53"/>
      <c r="CH482" s="53"/>
      <c r="CI482" s="53"/>
      <c r="CJ482" s="53"/>
      <c r="CK482" s="53"/>
      <c r="CL482" s="53"/>
      <c r="CM482" s="53"/>
    </row>
    <row r="483" spans="4:91" x14ac:dyDescent="0.25">
      <c r="D483" s="57" t="s">
        <v>384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G483" s="57" t="s">
        <v>399</v>
      </c>
      <c r="AH483" s="53"/>
      <c r="AI483" s="53"/>
      <c r="AJ483" s="53"/>
      <c r="AK483" s="53"/>
      <c r="AL483" s="53"/>
      <c r="AM483" s="53"/>
      <c r="AN483" s="53"/>
      <c r="AO483" s="53"/>
      <c r="AP483" s="53"/>
      <c r="AQ483" s="53"/>
      <c r="AR483" s="53"/>
      <c r="AS483" s="53"/>
      <c r="AT483" s="53"/>
      <c r="AU483" s="53"/>
      <c r="AV483" s="53"/>
      <c r="AW483" s="53"/>
      <c r="AX483" s="53"/>
      <c r="AY483" s="53"/>
      <c r="AZ483" s="53"/>
      <c r="BA483" s="53"/>
      <c r="BB483" s="53"/>
      <c r="BC483" s="53"/>
      <c r="BD483" s="53"/>
      <c r="BE483" s="53"/>
      <c r="BF483" s="53"/>
      <c r="BG483" s="53"/>
      <c r="BI483" s="57" t="s">
        <v>426</v>
      </c>
      <c r="BJ483" s="53"/>
      <c r="BK483" s="53"/>
      <c r="BL483" s="53"/>
      <c r="BM483" s="53"/>
      <c r="BN483" s="53"/>
      <c r="BO483" s="53"/>
      <c r="BP483" s="53"/>
      <c r="BQ483" s="53"/>
      <c r="BR483" s="53"/>
      <c r="BS483" s="53"/>
      <c r="BT483" s="53"/>
      <c r="BU483" s="53"/>
      <c r="BV483" s="53"/>
      <c r="BW483" s="53"/>
      <c r="BX483" s="53"/>
      <c r="BY483" s="53"/>
      <c r="BZ483" s="53"/>
      <c r="CA483" s="53"/>
      <c r="CB483" s="53"/>
      <c r="CC483" s="53"/>
      <c r="CD483" s="53"/>
      <c r="CE483" s="53"/>
      <c r="CF483" s="53"/>
      <c r="CG483" s="53"/>
      <c r="CH483" s="53"/>
      <c r="CI483" s="53"/>
      <c r="CJ483" s="53"/>
      <c r="CK483" s="53"/>
      <c r="CL483" s="53"/>
      <c r="CM483" s="53"/>
    </row>
    <row r="484" spans="4:91" x14ac:dyDescent="0.25">
      <c r="D484" s="57" t="s">
        <v>385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G484" s="57" t="s">
        <v>400</v>
      </c>
      <c r="AH484" s="53"/>
      <c r="AI484" s="53"/>
      <c r="AJ484" s="53"/>
      <c r="AK484" s="53"/>
      <c r="AL484" s="53"/>
      <c r="AM484" s="53"/>
      <c r="AN484" s="53"/>
      <c r="AO484" s="53"/>
      <c r="AP484" s="53"/>
      <c r="AQ484" s="53"/>
      <c r="AR484" s="53"/>
      <c r="AS484" s="53"/>
      <c r="AT484" s="53"/>
      <c r="AU484" s="53"/>
      <c r="AV484" s="53"/>
      <c r="AW484" s="53"/>
      <c r="AX484" s="53"/>
      <c r="AY484" s="53"/>
      <c r="AZ484" s="53"/>
      <c r="BA484" s="53"/>
      <c r="BB484" s="53"/>
      <c r="BC484" s="53"/>
      <c r="BD484" s="53"/>
      <c r="BE484" s="53"/>
      <c r="BF484" s="53"/>
      <c r="BG484" s="53"/>
      <c r="BI484" s="57" t="s">
        <v>427</v>
      </c>
      <c r="BJ484" s="53"/>
      <c r="BK484" s="53"/>
      <c r="BL484" s="53"/>
      <c r="BM484" s="53"/>
      <c r="BN484" s="53"/>
      <c r="BO484" s="53"/>
      <c r="BP484" s="53"/>
      <c r="BQ484" s="53"/>
      <c r="BR484" s="53"/>
      <c r="BS484" s="53"/>
      <c r="BT484" s="53"/>
      <c r="BU484" s="53"/>
      <c r="BV484" s="53"/>
      <c r="BW484" s="53"/>
      <c r="BX484" s="53"/>
      <c r="BY484" s="53"/>
      <c r="BZ484" s="53"/>
      <c r="CA484" s="53"/>
      <c r="CB484" s="53"/>
      <c r="CC484" s="53"/>
      <c r="CD484" s="53"/>
      <c r="CE484" s="53"/>
      <c r="CF484" s="53"/>
      <c r="CG484" s="53"/>
      <c r="CH484" s="53"/>
      <c r="CI484" s="53"/>
      <c r="CJ484" s="53"/>
      <c r="CK484" s="53"/>
      <c r="CL484" s="53"/>
      <c r="CM484" s="53"/>
    </row>
    <row r="485" spans="4:91" x14ac:dyDescent="0.25">
      <c r="D485" s="57" t="s">
        <v>386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G485" s="57" t="s">
        <v>401</v>
      </c>
      <c r="AH485" s="53"/>
      <c r="AI485" s="53"/>
      <c r="AJ485" s="53"/>
      <c r="AK485" s="53"/>
      <c r="AL485" s="53"/>
      <c r="AM485" s="53"/>
      <c r="AN485" s="53"/>
      <c r="AO485" s="53"/>
      <c r="AP485" s="53"/>
      <c r="AQ485" s="53"/>
      <c r="AR485" s="53"/>
      <c r="AS485" s="53"/>
      <c r="AT485" s="53"/>
      <c r="AU485" s="53"/>
      <c r="AV485" s="53"/>
      <c r="AW485" s="53"/>
      <c r="AX485" s="53"/>
      <c r="AY485" s="53"/>
      <c r="AZ485" s="53"/>
      <c r="BA485" s="53"/>
      <c r="BB485" s="53"/>
      <c r="BC485" s="53"/>
      <c r="BD485" s="53"/>
      <c r="BE485" s="53"/>
      <c r="BF485" s="53"/>
      <c r="BG485" s="53"/>
      <c r="BI485" s="57" t="s">
        <v>401</v>
      </c>
      <c r="BJ485" s="53"/>
      <c r="BK485" s="53"/>
      <c r="BL485" s="53"/>
      <c r="BM485" s="53"/>
      <c r="BN485" s="53"/>
      <c r="BO485" s="53"/>
      <c r="BP485" s="53"/>
      <c r="BQ485" s="53"/>
      <c r="BR485" s="53"/>
      <c r="BS485" s="53"/>
      <c r="BT485" s="53"/>
      <c r="BU485" s="53"/>
      <c r="BV485" s="53"/>
      <c r="BW485" s="53"/>
      <c r="BX485" s="53"/>
      <c r="BY485" s="53"/>
      <c r="BZ485" s="53"/>
      <c r="CA485" s="53"/>
      <c r="CB485" s="53"/>
      <c r="CC485" s="53"/>
      <c r="CD485" s="53"/>
      <c r="CE485" s="53"/>
      <c r="CF485" s="53"/>
      <c r="CG485" s="53"/>
      <c r="CH485" s="53"/>
      <c r="CI485" s="53"/>
      <c r="CJ485" s="53"/>
      <c r="CK485" s="53"/>
      <c r="CL485" s="53"/>
      <c r="CM485" s="53"/>
    </row>
    <row r="486" spans="4:91" x14ac:dyDescent="0.25">
      <c r="D486" s="57" t="s">
        <v>387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G486" s="57" t="s">
        <v>402</v>
      </c>
      <c r="AH486" s="53"/>
      <c r="AI486" s="53"/>
      <c r="AJ486" s="53"/>
      <c r="AK486" s="53"/>
      <c r="AL486" s="53"/>
      <c r="AM486" s="53"/>
      <c r="AN486" s="53"/>
      <c r="AO486" s="53"/>
      <c r="AP486" s="53"/>
      <c r="AQ486" s="53"/>
      <c r="AR486" s="53"/>
      <c r="AS486" s="53"/>
      <c r="AT486" s="53"/>
      <c r="AU486" s="53"/>
      <c r="AV486" s="53"/>
      <c r="AW486" s="53"/>
      <c r="AX486" s="53"/>
      <c r="AY486" s="53"/>
      <c r="AZ486" s="53"/>
      <c r="BA486" s="53"/>
      <c r="BB486" s="53"/>
      <c r="BC486" s="53"/>
      <c r="BD486" s="53"/>
      <c r="BE486" s="53"/>
      <c r="BF486" s="53"/>
      <c r="BG486" s="53"/>
      <c r="BI486" s="57" t="s">
        <v>428</v>
      </c>
      <c r="BJ486" s="53"/>
      <c r="BK486" s="53"/>
      <c r="BL486" s="53"/>
      <c r="BM486" s="53"/>
      <c r="BN486" s="53"/>
      <c r="BO486" s="53"/>
      <c r="BP486" s="53"/>
      <c r="BQ486" s="53"/>
      <c r="BR486" s="53"/>
      <c r="BS486" s="53"/>
      <c r="BT486" s="53"/>
      <c r="BU486" s="53"/>
      <c r="BV486" s="53"/>
      <c r="BW486" s="53"/>
      <c r="BX486" s="53"/>
      <c r="BY486" s="53"/>
      <c r="BZ486" s="53"/>
      <c r="CA486" s="53"/>
      <c r="CB486" s="53"/>
      <c r="CC486" s="53"/>
      <c r="CD486" s="53"/>
      <c r="CE486" s="53"/>
      <c r="CF486" s="53"/>
      <c r="CG486" s="53"/>
      <c r="CH486" s="53"/>
      <c r="CI486" s="53"/>
      <c r="CJ486" s="53"/>
      <c r="CK486" s="53"/>
      <c r="CL486" s="53"/>
      <c r="CM486" s="53"/>
    </row>
    <row r="487" spans="4:91" x14ac:dyDescent="0.25">
      <c r="D487" s="57" t="s">
        <v>278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G487" s="57" t="s">
        <v>403</v>
      </c>
      <c r="AH487" s="53"/>
      <c r="AI487" s="53"/>
      <c r="AJ487" s="53"/>
      <c r="AK487" s="53"/>
      <c r="AL487" s="53"/>
      <c r="AM487" s="53"/>
      <c r="AN487" s="53"/>
      <c r="AO487" s="53"/>
      <c r="AP487" s="53"/>
      <c r="AQ487" s="53"/>
      <c r="AR487" s="53"/>
      <c r="AS487" s="53"/>
      <c r="AT487" s="53"/>
      <c r="AU487" s="53"/>
      <c r="AV487" s="53"/>
      <c r="AW487" s="53"/>
      <c r="AX487" s="53"/>
      <c r="AY487" s="53"/>
      <c r="AZ487" s="53"/>
      <c r="BA487" s="53"/>
      <c r="BB487" s="53"/>
      <c r="BC487" s="53"/>
      <c r="BD487" s="53"/>
      <c r="BE487" s="53"/>
      <c r="BF487" s="53"/>
      <c r="BG487" s="53"/>
      <c r="BI487" s="57" t="s">
        <v>429</v>
      </c>
      <c r="BJ487" s="53"/>
      <c r="BK487" s="53"/>
      <c r="BL487" s="53"/>
      <c r="BM487" s="53"/>
      <c r="BN487" s="53"/>
      <c r="BO487" s="53"/>
      <c r="BP487" s="53"/>
      <c r="BQ487" s="53"/>
      <c r="BR487" s="53"/>
      <c r="BS487" s="53"/>
      <c r="BT487" s="53"/>
      <c r="BU487" s="53"/>
      <c r="BV487" s="53"/>
      <c r="BW487" s="53"/>
      <c r="BX487" s="53"/>
      <c r="BY487" s="53"/>
      <c r="BZ487" s="53"/>
      <c r="CA487" s="53"/>
      <c r="CB487" s="53"/>
      <c r="CC487" s="53"/>
      <c r="CD487" s="53"/>
      <c r="CE487" s="53"/>
      <c r="CF487" s="53"/>
      <c r="CG487" s="53"/>
      <c r="CH487" s="53"/>
      <c r="CI487" s="53"/>
      <c r="CJ487" s="53"/>
      <c r="CK487" s="53"/>
      <c r="CL487" s="53"/>
      <c r="CM487" s="53"/>
    </row>
    <row r="488" spans="4:91" x14ac:dyDescent="0.25">
      <c r="D488" s="57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G488" s="57" t="s">
        <v>404</v>
      </c>
      <c r="AH488" s="53"/>
      <c r="AI488" s="53"/>
      <c r="AJ488" s="53"/>
      <c r="AK488" s="53"/>
      <c r="AL488" s="53"/>
      <c r="AM488" s="53"/>
      <c r="AN488" s="53"/>
      <c r="AO488" s="53"/>
      <c r="AP488" s="53"/>
      <c r="AQ488" s="53"/>
      <c r="AR488" s="53"/>
      <c r="AS488" s="53"/>
      <c r="AT488" s="53"/>
      <c r="AU488" s="53"/>
      <c r="AV488" s="53"/>
      <c r="AW488" s="53"/>
      <c r="AX488" s="53"/>
      <c r="AY488" s="53"/>
      <c r="AZ488" s="53"/>
      <c r="BA488" s="53"/>
      <c r="BB488" s="53"/>
      <c r="BC488" s="53"/>
      <c r="BD488" s="53"/>
      <c r="BE488" s="53"/>
      <c r="BF488" s="53"/>
      <c r="BG488" s="53"/>
      <c r="BI488" s="57" t="s">
        <v>403</v>
      </c>
      <c r="BJ488" s="53"/>
      <c r="BK488" s="53"/>
      <c r="BL488" s="53"/>
      <c r="BM488" s="53"/>
      <c r="BN488" s="53"/>
      <c r="BO488" s="53"/>
      <c r="BP488" s="53"/>
      <c r="BQ488" s="53"/>
      <c r="BR488" s="53"/>
      <c r="BS488" s="53"/>
      <c r="BT488" s="53"/>
      <c r="BU488" s="53"/>
      <c r="BV488" s="53"/>
      <c r="BW488" s="53"/>
      <c r="BX488" s="53"/>
      <c r="BY488" s="53"/>
      <c r="BZ488" s="53"/>
      <c r="CA488" s="53"/>
      <c r="CB488" s="53"/>
      <c r="CC488" s="53"/>
      <c r="CD488" s="53"/>
      <c r="CE488" s="53"/>
      <c r="CF488" s="53"/>
      <c r="CG488" s="53"/>
      <c r="CH488" s="53"/>
      <c r="CI488" s="53"/>
      <c r="CJ488" s="53"/>
      <c r="CK488" s="53"/>
      <c r="CL488" s="53"/>
      <c r="CM488" s="53"/>
    </row>
    <row r="489" spans="4:91" x14ac:dyDescent="0.25">
      <c r="D489" s="57" t="s">
        <v>33</v>
      </c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G489" s="57" t="s">
        <v>405</v>
      </c>
      <c r="AH489" s="53"/>
      <c r="AI489" s="53"/>
      <c r="AJ489" s="53"/>
      <c r="AK489" s="53"/>
      <c r="AL489" s="53"/>
      <c r="AM489" s="53"/>
      <c r="AN489" s="53"/>
      <c r="AO489" s="53"/>
      <c r="AP489" s="53"/>
      <c r="AQ489" s="53"/>
      <c r="AR489" s="53"/>
      <c r="AS489" s="53"/>
      <c r="AT489" s="53"/>
      <c r="AU489" s="53"/>
      <c r="AV489" s="53"/>
      <c r="AW489" s="53"/>
      <c r="AX489" s="53"/>
      <c r="AY489" s="53"/>
      <c r="AZ489" s="53"/>
      <c r="BA489" s="53"/>
      <c r="BB489" s="53"/>
      <c r="BC489" s="53"/>
      <c r="BD489" s="53"/>
      <c r="BE489" s="53"/>
      <c r="BF489" s="53"/>
      <c r="BG489" s="53"/>
      <c r="BI489" s="57" t="s">
        <v>430</v>
      </c>
      <c r="BJ489" s="53"/>
      <c r="BK489" s="53"/>
      <c r="BL489" s="53"/>
      <c r="BM489" s="53"/>
      <c r="BN489" s="53"/>
      <c r="BO489" s="53"/>
      <c r="BP489" s="53"/>
      <c r="BQ489" s="53"/>
      <c r="BR489" s="53"/>
      <c r="BS489" s="53"/>
      <c r="BT489" s="53"/>
      <c r="BU489" s="53"/>
      <c r="BV489" s="53"/>
      <c r="BW489" s="53"/>
      <c r="BX489" s="53"/>
      <c r="BY489" s="53"/>
      <c r="BZ489" s="53"/>
      <c r="CA489" s="53"/>
      <c r="CB489" s="53"/>
      <c r="CC489" s="53"/>
      <c r="CD489" s="53"/>
      <c r="CE489" s="53"/>
      <c r="CF489" s="53"/>
      <c r="CG489" s="53"/>
      <c r="CH489" s="53"/>
      <c r="CI489" s="53"/>
      <c r="CJ489" s="53"/>
      <c r="CK489" s="53"/>
      <c r="CL489" s="53"/>
      <c r="CM489" s="53"/>
    </row>
    <row r="490" spans="4:91" x14ac:dyDescent="0.25">
      <c r="D490" s="57" t="s">
        <v>388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G490" s="57" t="s">
        <v>278</v>
      </c>
      <c r="AH490" s="53"/>
      <c r="AI490" s="53"/>
      <c r="AJ490" s="53"/>
      <c r="AK490" s="53"/>
      <c r="AL490" s="53"/>
      <c r="AM490" s="53"/>
      <c r="AN490" s="53"/>
      <c r="AO490" s="53"/>
      <c r="AP490" s="53"/>
      <c r="AQ490" s="53"/>
      <c r="AR490" s="53"/>
      <c r="AS490" s="53"/>
      <c r="AT490" s="53"/>
      <c r="AU490" s="53"/>
      <c r="AV490" s="53"/>
      <c r="AW490" s="53"/>
      <c r="AX490" s="53"/>
      <c r="AY490" s="53"/>
      <c r="AZ490" s="53"/>
      <c r="BA490" s="53"/>
      <c r="BB490" s="53"/>
      <c r="BC490" s="53"/>
      <c r="BD490" s="53"/>
      <c r="BE490" s="53"/>
      <c r="BF490" s="53"/>
      <c r="BG490" s="53"/>
      <c r="BI490" s="57" t="s">
        <v>431</v>
      </c>
      <c r="BJ490" s="53"/>
      <c r="BK490" s="53"/>
      <c r="BL490" s="53"/>
      <c r="BM490" s="53"/>
      <c r="BN490" s="53"/>
      <c r="BO490" s="53"/>
      <c r="BP490" s="53"/>
      <c r="BQ490" s="53"/>
      <c r="BR490" s="53"/>
      <c r="BS490" s="53"/>
      <c r="BT490" s="53"/>
      <c r="BU490" s="53"/>
      <c r="BV490" s="53"/>
      <c r="BW490" s="53"/>
      <c r="BX490" s="53"/>
      <c r="BY490" s="53"/>
      <c r="BZ490" s="53"/>
      <c r="CA490" s="53"/>
      <c r="CB490" s="53"/>
      <c r="CC490" s="53"/>
      <c r="CD490" s="53"/>
      <c r="CE490" s="53"/>
      <c r="CF490" s="53"/>
      <c r="CG490" s="53"/>
      <c r="CH490" s="53"/>
      <c r="CI490" s="53"/>
      <c r="CJ490" s="53"/>
      <c r="CK490" s="53"/>
      <c r="CL490" s="53"/>
      <c r="CM490" s="53"/>
    </row>
    <row r="491" spans="4:91" x14ac:dyDescent="0.25">
      <c r="D491" s="57" t="s">
        <v>326</v>
      </c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G491" s="57"/>
      <c r="AH491" s="53"/>
      <c r="AI491" s="53"/>
      <c r="AJ491" s="53"/>
      <c r="AK491" s="53"/>
      <c r="AL491" s="53"/>
      <c r="AM491" s="53"/>
      <c r="AN491" s="53"/>
      <c r="AO491" s="53"/>
      <c r="AP491" s="53"/>
      <c r="AQ491" s="53"/>
      <c r="AR491" s="53"/>
      <c r="AS491" s="53"/>
      <c r="AT491" s="53"/>
      <c r="AU491" s="53"/>
      <c r="AV491" s="53"/>
      <c r="AW491" s="53"/>
      <c r="AX491" s="53"/>
      <c r="AY491" s="53"/>
      <c r="AZ491" s="53"/>
      <c r="BA491" s="53"/>
      <c r="BB491" s="53"/>
      <c r="BC491" s="53"/>
      <c r="BD491" s="53"/>
      <c r="BE491" s="53"/>
      <c r="BF491" s="53"/>
      <c r="BG491" s="53"/>
      <c r="BI491" s="57" t="s">
        <v>278</v>
      </c>
      <c r="BJ491" s="53"/>
      <c r="BK491" s="53"/>
      <c r="BL491" s="53"/>
      <c r="BM491" s="53"/>
      <c r="BN491" s="53"/>
      <c r="BO491" s="53"/>
      <c r="BP491" s="53"/>
      <c r="BQ491" s="53"/>
      <c r="BR491" s="53"/>
      <c r="BS491" s="53"/>
      <c r="BT491" s="53"/>
      <c r="BU491" s="53"/>
      <c r="BV491" s="53"/>
      <c r="BW491" s="53"/>
      <c r="BX491" s="53"/>
      <c r="BY491" s="53"/>
      <c r="BZ491" s="53"/>
      <c r="CA491" s="53"/>
      <c r="CB491" s="53"/>
      <c r="CC491" s="53"/>
      <c r="CD491" s="53"/>
      <c r="CE491" s="53"/>
      <c r="CF491" s="53"/>
      <c r="CG491" s="53"/>
      <c r="CH491" s="53"/>
      <c r="CI491" s="53"/>
      <c r="CJ491" s="53"/>
      <c r="CK491" s="53"/>
      <c r="CL491" s="53"/>
      <c r="CM491" s="53"/>
    </row>
    <row r="492" spans="4:91" x14ac:dyDescent="0.25">
      <c r="D492" s="57" t="s">
        <v>450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G492" s="57" t="s">
        <v>33</v>
      </c>
      <c r="AH492" s="53"/>
      <c r="AI492" s="53"/>
      <c r="AJ492" s="53"/>
      <c r="AK492" s="53"/>
      <c r="AL492" s="53"/>
      <c r="AM492" s="53"/>
      <c r="AN492" s="53"/>
      <c r="AO492" s="53"/>
      <c r="AP492" s="53"/>
      <c r="AQ492" s="53"/>
      <c r="AR492" s="53"/>
      <c r="AS492" s="53"/>
      <c r="AT492" s="53"/>
      <c r="AU492" s="53"/>
      <c r="AV492" s="53"/>
      <c r="AW492" s="53"/>
      <c r="AX492" s="53"/>
      <c r="AY492" s="53"/>
      <c r="AZ492" s="53"/>
      <c r="BA492" s="53"/>
      <c r="BB492" s="53"/>
      <c r="BC492" s="53"/>
      <c r="BD492" s="53"/>
      <c r="BE492" s="53"/>
      <c r="BF492" s="53"/>
      <c r="BG492" s="53"/>
      <c r="BI492" s="57"/>
      <c r="BJ492" s="53"/>
      <c r="BK492" s="53"/>
      <c r="BL492" s="53"/>
      <c r="BM492" s="53"/>
      <c r="BN492" s="53"/>
      <c r="BO492" s="53"/>
      <c r="BP492" s="53"/>
      <c r="BQ492" s="53"/>
      <c r="BR492" s="53"/>
      <c r="BS492" s="53"/>
      <c r="BT492" s="53"/>
      <c r="BU492" s="53"/>
      <c r="BV492" s="53"/>
      <c r="BW492" s="53"/>
      <c r="BX492" s="53"/>
      <c r="BY492" s="53"/>
      <c r="BZ492" s="53"/>
      <c r="CA492" s="53"/>
      <c r="CB492" s="53"/>
      <c r="CC492" s="53"/>
      <c r="CD492" s="53"/>
      <c r="CE492" s="53"/>
      <c r="CF492" s="53"/>
      <c r="CG492" s="53"/>
      <c r="CH492" s="53"/>
      <c r="CI492" s="53"/>
      <c r="CJ492" s="53"/>
      <c r="CK492" s="53"/>
      <c r="CL492" s="53"/>
      <c r="CM492" s="53"/>
    </row>
    <row r="493" spans="4:91" x14ac:dyDescent="0.25">
      <c r="D493" s="57" t="s">
        <v>451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G493" s="57" t="s">
        <v>406</v>
      </c>
      <c r="AH493" s="53"/>
      <c r="AI493" s="53"/>
      <c r="AJ493" s="53"/>
      <c r="AK493" s="53"/>
      <c r="AL493" s="53"/>
      <c r="AM493" s="53"/>
      <c r="AN493" s="53"/>
      <c r="AO493" s="53"/>
      <c r="AP493" s="53"/>
      <c r="AQ493" s="53"/>
      <c r="AR493" s="53"/>
      <c r="AS493" s="53"/>
      <c r="AT493" s="53"/>
      <c r="AU493" s="53"/>
      <c r="AV493" s="53"/>
      <c r="AW493" s="53"/>
      <c r="AX493" s="53"/>
      <c r="AY493" s="53"/>
      <c r="AZ493" s="53"/>
      <c r="BA493" s="53"/>
      <c r="BB493" s="53"/>
      <c r="BC493" s="53"/>
      <c r="BD493" s="53"/>
      <c r="BE493" s="53"/>
      <c r="BF493" s="53"/>
      <c r="BG493" s="53"/>
      <c r="BI493" s="57" t="s">
        <v>33</v>
      </c>
      <c r="BJ493" s="53"/>
      <c r="BK493" s="53"/>
      <c r="BL493" s="53"/>
      <c r="BM493" s="53"/>
      <c r="BN493" s="53"/>
      <c r="BO493" s="53"/>
      <c r="BP493" s="53"/>
      <c r="BQ493" s="53"/>
      <c r="BR493" s="53"/>
      <c r="BS493" s="53"/>
      <c r="BT493" s="53"/>
      <c r="BU493" s="53"/>
      <c r="BV493" s="53"/>
      <c r="BW493" s="53"/>
      <c r="BX493" s="53"/>
      <c r="BY493" s="53"/>
      <c r="BZ493" s="53"/>
      <c r="CA493" s="53"/>
      <c r="CB493" s="53"/>
      <c r="CC493" s="53"/>
      <c r="CD493" s="53"/>
      <c r="CE493" s="53"/>
      <c r="CF493" s="53"/>
      <c r="CG493" s="53"/>
      <c r="CH493" s="53"/>
      <c r="CI493" s="53"/>
      <c r="CJ493" s="53"/>
      <c r="CK493" s="53"/>
      <c r="CL493" s="53"/>
      <c r="CM493" s="53"/>
    </row>
    <row r="494" spans="4:91" x14ac:dyDescent="0.25">
      <c r="D494" s="56" t="s">
        <v>389</v>
      </c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  <c r="AA494" s="52"/>
      <c r="AB494" s="52"/>
      <c r="AC494" s="52"/>
      <c r="AD494" s="52"/>
      <c r="AE494" s="52"/>
      <c r="AG494" s="57" t="s">
        <v>407</v>
      </c>
      <c r="AH494" s="53"/>
      <c r="AI494" s="53"/>
      <c r="AJ494" s="53"/>
      <c r="AK494" s="53"/>
      <c r="AL494" s="53"/>
      <c r="AM494" s="53"/>
      <c r="AN494" s="53"/>
      <c r="AO494" s="53"/>
      <c r="AP494" s="53"/>
      <c r="AQ494" s="53"/>
      <c r="AR494" s="53"/>
      <c r="AS494" s="53"/>
      <c r="AT494" s="53"/>
      <c r="AU494" s="53"/>
      <c r="AV494" s="53"/>
      <c r="AW494" s="53"/>
      <c r="AX494" s="53"/>
      <c r="AY494" s="53"/>
      <c r="AZ494" s="53"/>
      <c r="BA494" s="53"/>
      <c r="BB494" s="53"/>
      <c r="BC494" s="53"/>
      <c r="BD494" s="53"/>
      <c r="BE494" s="53"/>
      <c r="BF494" s="53"/>
      <c r="BG494" s="53"/>
      <c r="BI494" s="57" t="s">
        <v>427</v>
      </c>
      <c r="BJ494" s="53"/>
      <c r="BK494" s="53"/>
      <c r="BL494" s="53"/>
      <c r="BM494" s="53"/>
      <c r="BN494" s="53"/>
      <c r="BO494" s="53"/>
      <c r="BP494" s="53"/>
      <c r="BQ494" s="53"/>
      <c r="BR494" s="53"/>
      <c r="BS494" s="53"/>
      <c r="BT494" s="53"/>
      <c r="BU494" s="53"/>
      <c r="BV494" s="53"/>
      <c r="BW494" s="53"/>
      <c r="BX494" s="53"/>
      <c r="BY494" s="53"/>
      <c r="BZ494" s="53"/>
      <c r="CA494" s="53"/>
      <c r="CB494" s="53"/>
      <c r="CC494" s="53"/>
      <c r="CD494" s="53"/>
      <c r="CE494" s="53"/>
      <c r="CF494" s="53"/>
      <c r="CG494" s="53"/>
      <c r="CH494" s="53"/>
      <c r="CI494" s="53"/>
      <c r="CJ494" s="53"/>
      <c r="CK494" s="53"/>
      <c r="CL494" s="53"/>
      <c r="CM494" s="53"/>
    </row>
    <row r="495" spans="4:91" x14ac:dyDescent="0.25">
      <c r="D495" s="57" t="s">
        <v>390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G495" s="57" t="s">
        <v>326</v>
      </c>
      <c r="AH495" s="53"/>
      <c r="AI495" s="53"/>
      <c r="AJ495" s="53"/>
      <c r="AK495" s="53"/>
      <c r="AL495" s="53"/>
      <c r="AM495" s="53"/>
      <c r="AN495" s="53"/>
      <c r="AO495" s="53"/>
      <c r="AP495" s="53"/>
      <c r="AQ495" s="53"/>
      <c r="AR495" s="53"/>
      <c r="AS495" s="53"/>
      <c r="AT495" s="53"/>
      <c r="AU495" s="53"/>
      <c r="AV495" s="53"/>
      <c r="AW495" s="53"/>
      <c r="AX495" s="53"/>
      <c r="AY495" s="53"/>
      <c r="AZ495" s="53"/>
      <c r="BA495" s="53"/>
      <c r="BB495" s="53"/>
      <c r="BC495" s="53"/>
      <c r="BD495" s="53"/>
      <c r="BE495" s="53"/>
      <c r="BF495" s="53"/>
      <c r="BG495" s="53"/>
      <c r="BI495" s="57" t="s">
        <v>401</v>
      </c>
      <c r="BJ495" s="53"/>
      <c r="BK495" s="53"/>
      <c r="BL495" s="53"/>
      <c r="BM495" s="53"/>
      <c r="BN495" s="53"/>
      <c r="BO495" s="53"/>
      <c r="BP495" s="53"/>
      <c r="BQ495" s="53"/>
      <c r="BR495" s="53"/>
      <c r="BS495" s="53"/>
      <c r="BT495" s="53"/>
      <c r="BU495" s="53"/>
      <c r="BV495" s="53"/>
      <c r="BW495" s="53"/>
      <c r="BX495" s="53"/>
      <c r="BY495" s="53"/>
      <c r="BZ495" s="53"/>
      <c r="CA495" s="53"/>
      <c r="CB495" s="53"/>
      <c r="CC495" s="53"/>
      <c r="CD495" s="53"/>
      <c r="CE495" s="53"/>
      <c r="CF495" s="53"/>
      <c r="CG495" s="53"/>
      <c r="CH495" s="53"/>
      <c r="CI495" s="53"/>
      <c r="CJ495" s="53"/>
      <c r="CK495" s="53"/>
      <c r="CL495" s="53"/>
      <c r="CM495" s="53"/>
    </row>
    <row r="496" spans="4:91" x14ac:dyDescent="0.25">
      <c r="D496" s="38" t="s">
        <v>3051</v>
      </c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  <c r="AA496" s="52"/>
      <c r="AB496" s="52"/>
      <c r="AC496" s="52"/>
      <c r="AD496" s="52"/>
      <c r="AE496" s="52"/>
      <c r="AG496" s="57" t="s">
        <v>408</v>
      </c>
      <c r="AH496" s="53"/>
      <c r="AI496" s="53"/>
      <c r="AJ496" s="53"/>
      <c r="AK496" s="53"/>
      <c r="AL496" s="53"/>
      <c r="AM496" s="53"/>
      <c r="AN496" s="53"/>
      <c r="AO496" s="53"/>
      <c r="AP496" s="53"/>
      <c r="AQ496" s="53"/>
      <c r="AR496" s="53"/>
      <c r="AS496" s="53"/>
      <c r="AT496" s="53"/>
      <c r="AU496" s="53"/>
      <c r="AV496" s="53"/>
      <c r="AW496" s="53"/>
      <c r="AX496" s="53"/>
      <c r="AY496" s="53"/>
      <c r="AZ496" s="53"/>
      <c r="BA496" s="53"/>
      <c r="BB496" s="53"/>
      <c r="BC496" s="53"/>
      <c r="BD496" s="53"/>
      <c r="BE496" s="53"/>
      <c r="BF496" s="53"/>
      <c r="BG496" s="53"/>
      <c r="BI496" s="57" t="s">
        <v>428</v>
      </c>
      <c r="BJ496" s="53"/>
      <c r="BK496" s="53"/>
      <c r="BL496" s="53"/>
      <c r="BM496" s="53"/>
      <c r="BN496" s="53"/>
      <c r="BO496" s="53"/>
      <c r="BP496" s="53"/>
      <c r="BQ496" s="53"/>
      <c r="BR496" s="53"/>
      <c r="BS496" s="53"/>
      <c r="BT496" s="53"/>
      <c r="BU496" s="53"/>
      <c r="BV496" s="53"/>
      <c r="BW496" s="53"/>
      <c r="BX496" s="53"/>
      <c r="BY496" s="53"/>
      <c r="BZ496" s="53"/>
      <c r="CA496" s="53"/>
      <c r="CB496" s="53"/>
      <c r="CC496" s="53"/>
      <c r="CD496" s="53"/>
      <c r="CE496" s="53"/>
      <c r="CF496" s="53"/>
      <c r="CG496" s="53"/>
      <c r="CH496" s="53"/>
      <c r="CI496" s="53"/>
      <c r="CJ496" s="53"/>
      <c r="CK496" s="53"/>
      <c r="CL496" s="53"/>
      <c r="CM496" s="53"/>
    </row>
    <row r="497" spans="4:91" x14ac:dyDescent="0.25">
      <c r="D497" s="56" t="s">
        <v>391</v>
      </c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  <c r="AA497" s="52"/>
      <c r="AB497" s="52"/>
      <c r="AC497" s="52"/>
      <c r="AD497" s="52"/>
      <c r="AE497" s="52"/>
      <c r="AG497" s="57" t="s">
        <v>409</v>
      </c>
      <c r="AH497" s="53"/>
      <c r="AI497" s="53"/>
      <c r="AJ497" s="53"/>
      <c r="AK497" s="53"/>
      <c r="AL497" s="53"/>
      <c r="AM497" s="53"/>
      <c r="AN497" s="53"/>
      <c r="AO497" s="53"/>
      <c r="AP497" s="53"/>
      <c r="AQ497" s="53"/>
      <c r="AR497" s="53"/>
      <c r="AS497" s="53"/>
      <c r="AT497" s="53"/>
      <c r="AU497" s="53"/>
      <c r="AV497" s="53"/>
      <c r="AW497" s="53"/>
      <c r="AX497" s="53"/>
      <c r="AY497" s="53"/>
      <c r="AZ497" s="53"/>
      <c r="BA497" s="53"/>
      <c r="BB497" s="53"/>
      <c r="BC497" s="53"/>
      <c r="BD497" s="53"/>
      <c r="BE497" s="53"/>
      <c r="BF497" s="53"/>
      <c r="BG497" s="53"/>
      <c r="BI497" s="57" t="s">
        <v>429</v>
      </c>
      <c r="BJ497" s="53"/>
      <c r="BK497" s="53"/>
      <c r="BL497" s="53"/>
      <c r="BM497" s="53"/>
      <c r="BN497" s="53"/>
      <c r="BO497" s="53"/>
      <c r="BP497" s="53"/>
      <c r="BQ497" s="53"/>
      <c r="BR497" s="53"/>
      <c r="BS497" s="53"/>
      <c r="BT497" s="53"/>
      <c r="BU497" s="53"/>
      <c r="BV497" s="53"/>
      <c r="BW497" s="53"/>
      <c r="BX497" s="53"/>
      <c r="BY497" s="53"/>
      <c r="BZ497" s="53"/>
      <c r="CA497" s="53"/>
      <c r="CB497" s="53"/>
      <c r="CC497" s="53"/>
      <c r="CD497" s="53"/>
      <c r="CE497" s="53"/>
      <c r="CF497" s="53"/>
      <c r="CG497" s="53"/>
      <c r="CH497" s="53"/>
      <c r="CI497" s="53"/>
      <c r="CJ497" s="53"/>
      <c r="CK497" s="53"/>
      <c r="CL497" s="53"/>
      <c r="CM497" s="53"/>
    </row>
    <row r="498" spans="4:91" x14ac:dyDescent="0.25">
      <c r="D498" s="57" t="s">
        <v>392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G498" s="57" t="s">
        <v>410</v>
      </c>
      <c r="AH498" s="53"/>
      <c r="AI498" s="53"/>
      <c r="AJ498" s="53"/>
      <c r="AK498" s="53"/>
      <c r="AL498" s="53"/>
      <c r="AM498" s="53"/>
      <c r="AN498" s="53"/>
      <c r="AO498" s="53"/>
      <c r="AP498" s="53"/>
      <c r="AQ498" s="53"/>
      <c r="AR498" s="53"/>
      <c r="AS498" s="53"/>
      <c r="AT498" s="53"/>
      <c r="AU498" s="53"/>
      <c r="AV498" s="53"/>
      <c r="AW498" s="53"/>
      <c r="AX498" s="53"/>
      <c r="AY498" s="53"/>
      <c r="AZ498" s="53"/>
      <c r="BA498" s="53"/>
      <c r="BB498" s="53"/>
      <c r="BC498" s="53"/>
      <c r="BD498" s="53"/>
      <c r="BE498" s="53"/>
      <c r="BF498" s="53"/>
      <c r="BG498" s="53"/>
      <c r="BI498" s="57" t="s">
        <v>403</v>
      </c>
      <c r="BJ498" s="53"/>
      <c r="BK498" s="53"/>
      <c r="BL498" s="53"/>
      <c r="BM498" s="53"/>
      <c r="BN498" s="53"/>
      <c r="BO498" s="53"/>
      <c r="BP498" s="53"/>
      <c r="BQ498" s="53"/>
      <c r="BR498" s="53"/>
      <c r="BS498" s="53"/>
      <c r="BT498" s="53"/>
      <c r="BU498" s="53"/>
      <c r="BV498" s="53"/>
      <c r="BW498" s="53"/>
      <c r="BX498" s="53"/>
      <c r="BY498" s="53"/>
      <c r="BZ498" s="53"/>
      <c r="CA498" s="53"/>
      <c r="CB498" s="53"/>
      <c r="CC498" s="53"/>
      <c r="CD498" s="53"/>
      <c r="CE498" s="53"/>
      <c r="CF498" s="53"/>
      <c r="CG498" s="53"/>
      <c r="CH498" s="53"/>
      <c r="CI498" s="53"/>
      <c r="CJ498" s="53"/>
      <c r="CK498" s="53"/>
      <c r="CL498" s="53"/>
      <c r="CM498" s="53"/>
    </row>
    <row r="499" spans="4:91" x14ac:dyDescent="0.25">
      <c r="D499" s="57" t="s">
        <v>393</v>
      </c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G499" s="57" t="s">
        <v>411</v>
      </c>
      <c r="AH499" s="53"/>
      <c r="AI499" s="53"/>
      <c r="AJ499" s="53"/>
      <c r="AK499" s="53"/>
      <c r="AL499" s="53"/>
      <c r="AM499" s="53"/>
      <c r="AN499" s="53"/>
      <c r="AO499" s="53"/>
      <c r="AP499" s="53"/>
      <c r="AQ499" s="53"/>
      <c r="AR499" s="53"/>
      <c r="AS499" s="53"/>
      <c r="AT499" s="53"/>
      <c r="AU499" s="53"/>
      <c r="AV499" s="53"/>
      <c r="AW499" s="53"/>
      <c r="AX499" s="53"/>
      <c r="AY499" s="53"/>
      <c r="AZ499" s="53"/>
      <c r="BA499" s="53"/>
      <c r="BB499" s="53"/>
      <c r="BC499" s="53"/>
      <c r="BD499" s="53"/>
      <c r="BE499" s="53"/>
      <c r="BF499" s="53"/>
      <c r="BG499" s="53"/>
      <c r="BI499" s="57" t="s">
        <v>430</v>
      </c>
      <c r="BJ499" s="53"/>
      <c r="BK499" s="53"/>
      <c r="BL499" s="53"/>
      <c r="BM499" s="53"/>
      <c r="BN499" s="53"/>
      <c r="BO499" s="53"/>
      <c r="BP499" s="53"/>
      <c r="BQ499" s="53"/>
      <c r="BR499" s="53"/>
      <c r="BS499" s="53"/>
      <c r="BT499" s="53"/>
      <c r="BU499" s="53"/>
      <c r="BV499" s="53"/>
      <c r="BW499" s="53"/>
      <c r="BX499" s="53"/>
      <c r="BY499" s="53"/>
      <c r="BZ499" s="53"/>
      <c r="CA499" s="53"/>
      <c r="CB499" s="53"/>
      <c r="CC499" s="53"/>
      <c r="CD499" s="53"/>
      <c r="CE499" s="53"/>
      <c r="CF499" s="53"/>
      <c r="CG499" s="53"/>
      <c r="CH499" s="53"/>
      <c r="CI499" s="53"/>
      <c r="CJ499" s="53"/>
      <c r="CK499" s="53"/>
      <c r="CL499" s="53"/>
      <c r="CM499" s="53"/>
    </row>
    <row r="500" spans="4:91" x14ac:dyDescent="0.25">
      <c r="D500" s="57" t="s">
        <v>394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G500" s="57" t="s">
        <v>412</v>
      </c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I500" s="57" t="s">
        <v>431</v>
      </c>
      <c r="BJ500" s="53"/>
      <c r="BK500" s="53"/>
      <c r="BL500" s="53"/>
      <c r="BM500" s="53"/>
      <c r="BN500" s="53"/>
      <c r="BO500" s="53"/>
      <c r="BP500" s="53"/>
      <c r="BQ500" s="53"/>
      <c r="BR500" s="53"/>
      <c r="BS500" s="53"/>
      <c r="BT500" s="53"/>
      <c r="BU500" s="53"/>
      <c r="BV500" s="53"/>
      <c r="BW500" s="53"/>
      <c r="BX500" s="53"/>
      <c r="BY500" s="53"/>
      <c r="BZ500" s="53"/>
      <c r="CA500" s="53"/>
      <c r="CB500" s="53"/>
      <c r="CC500" s="53"/>
      <c r="CD500" s="53"/>
      <c r="CE500" s="53"/>
      <c r="CF500" s="53"/>
      <c r="CG500" s="53"/>
      <c r="CH500" s="53"/>
      <c r="CI500" s="53"/>
      <c r="CJ500" s="53"/>
      <c r="CK500" s="53"/>
      <c r="CL500" s="53"/>
      <c r="CM500" s="53"/>
    </row>
    <row r="501" spans="4:91" x14ac:dyDescent="0.25">
      <c r="D501" s="57" t="s">
        <v>257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G501" s="57" t="s">
        <v>413</v>
      </c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I501" s="57" t="s">
        <v>372</v>
      </c>
      <c r="BJ501" s="53"/>
      <c r="BK501" s="53"/>
      <c r="BL501" s="53"/>
      <c r="BM501" s="53"/>
      <c r="BN501" s="53"/>
      <c r="BO501" s="53"/>
      <c r="BP501" s="53"/>
      <c r="BQ501" s="53"/>
      <c r="BR501" s="53"/>
      <c r="BS501" s="53"/>
      <c r="BT501" s="53"/>
      <c r="BU501" s="53"/>
      <c r="BV501" s="53"/>
      <c r="BW501" s="53"/>
      <c r="BX501" s="53"/>
      <c r="BY501" s="53"/>
      <c r="BZ501" s="53"/>
      <c r="CA501" s="53"/>
      <c r="CB501" s="53"/>
      <c r="CC501" s="53"/>
      <c r="CD501" s="53"/>
      <c r="CE501" s="53"/>
      <c r="CF501" s="53"/>
      <c r="CG501" s="53"/>
      <c r="CH501" s="53"/>
      <c r="CI501" s="53"/>
      <c r="CJ501" s="53"/>
      <c r="CK501" s="53"/>
      <c r="CL501" s="53"/>
      <c r="CM501" s="53"/>
    </row>
    <row r="502" spans="4:91" x14ac:dyDescent="0.25">
      <c r="D502" s="57" t="s">
        <v>329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G502" s="57" t="s">
        <v>414</v>
      </c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I502" s="56" t="s">
        <v>3054</v>
      </c>
      <c r="BJ502" s="52"/>
      <c r="BK502" s="52"/>
      <c r="BL502" s="52"/>
      <c r="BM502" s="52"/>
      <c r="BN502" s="52"/>
      <c r="BO502" s="52"/>
      <c r="BP502" s="52"/>
      <c r="BQ502" s="52"/>
      <c r="BR502" s="52"/>
      <c r="BS502" s="52"/>
      <c r="BT502" s="52"/>
      <c r="BU502" s="52"/>
      <c r="BV502" s="52"/>
      <c r="BW502" s="52"/>
      <c r="BX502" s="52"/>
      <c r="BY502" s="52"/>
      <c r="BZ502" s="52"/>
      <c r="CA502" s="52"/>
      <c r="CB502" s="52"/>
      <c r="CC502" s="52"/>
      <c r="CD502" s="52"/>
      <c r="CE502" s="52"/>
      <c r="CF502" s="52"/>
      <c r="CG502" s="52"/>
      <c r="CH502" s="52"/>
      <c r="CI502" s="52"/>
      <c r="CJ502" s="52"/>
      <c r="CK502" s="52"/>
      <c r="CL502" s="52"/>
      <c r="CM502" s="52"/>
    </row>
    <row r="503" spans="4:91" x14ac:dyDescent="0.25">
      <c r="D503" s="57" t="s">
        <v>279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G503" s="57" t="s">
        <v>415</v>
      </c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I503" s="57"/>
      <c r="BJ503" s="53"/>
      <c r="BK503" s="53"/>
      <c r="BL503" s="53"/>
      <c r="BM503" s="53"/>
      <c r="BN503" s="53"/>
      <c r="BO503" s="53"/>
      <c r="BP503" s="53"/>
      <c r="BQ503" s="53"/>
      <c r="BR503" s="53"/>
      <c r="BS503" s="53"/>
      <c r="BT503" s="53"/>
      <c r="BU503" s="53"/>
      <c r="BV503" s="53"/>
      <c r="BW503" s="53"/>
      <c r="BX503" s="53"/>
      <c r="BY503" s="53"/>
      <c r="BZ503" s="53"/>
      <c r="CA503" s="53"/>
      <c r="CB503" s="53"/>
      <c r="CC503" s="53"/>
      <c r="CD503" s="53"/>
      <c r="CE503" s="53"/>
      <c r="CF503" s="53"/>
      <c r="CG503" s="53"/>
      <c r="CH503" s="53"/>
      <c r="CI503" s="53"/>
      <c r="CJ503" s="53"/>
      <c r="CK503" s="53"/>
      <c r="CL503" s="53"/>
      <c r="CM503" s="53"/>
    </row>
    <row r="504" spans="4:91" x14ac:dyDescent="0.25">
      <c r="D504" s="56" t="s">
        <v>3052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G504" s="57" t="s">
        <v>416</v>
      </c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I504" s="57" t="s">
        <v>263</v>
      </c>
      <c r="BJ504" s="53"/>
      <c r="BK504" s="53"/>
      <c r="BL504" s="53"/>
      <c r="BM504" s="53"/>
      <c r="BN504" s="53"/>
      <c r="BO504" s="53"/>
      <c r="BP504" s="53"/>
      <c r="BQ504" s="53"/>
      <c r="BR504" s="53"/>
      <c r="BS504" s="53"/>
      <c r="BT504" s="53"/>
      <c r="BU504" s="53"/>
      <c r="BV504" s="53"/>
      <c r="BW504" s="53"/>
      <c r="BX504" s="53"/>
      <c r="BY504" s="53"/>
      <c r="BZ504" s="53"/>
      <c r="CA504" s="53"/>
      <c r="CB504" s="53"/>
      <c r="CC504" s="53"/>
      <c r="CD504" s="53"/>
      <c r="CE504" s="53"/>
      <c r="CF504" s="53"/>
      <c r="CG504" s="53"/>
      <c r="CH504" s="53"/>
      <c r="CI504" s="53"/>
      <c r="CJ504" s="53"/>
      <c r="CK504" s="53"/>
      <c r="CL504" s="53"/>
      <c r="CM504" s="53"/>
    </row>
    <row r="505" spans="4:91" x14ac:dyDescent="0.25">
      <c r="D505" s="57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G505" s="57" t="s">
        <v>417</v>
      </c>
      <c r="AH505" s="53"/>
      <c r="AI505" s="53"/>
      <c r="AJ505" s="53"/>
      <c r="AK505" s="53"/>
      <c r="AL505" s="53"/>
      <c r="AM505" s="53"/>
      <c r="AN505" s="53"/>
      <c r="AO505" s="53"/>
      <c r="AP505" s="53"/>
      <c r="AQ505" s="53"/>
      <c r="AR505" s="53"/>
      <c r="AS505" s="53"/>
      <c r="AT505" s="53"/>
      <c r="AU505" s="53"/>
      <c r="AV505" s="53"/>
      <c r="AW505" s="53"/>
      <c r="AX505" s="53"/>
      <c r="AY505" s="53"/>
      <c r="AZ505" s="53"/>
      <c r="BA505" s="53"/>
      <c r="BB505" s="53"/>
      <c r="BC505" s="53"/>
      <c r="BD505" s="53"/>
      <c r="BE505" s="53"/>
      <c r="BF505" s="53"/>
      <c r="BG505" s="53"/>
      <c r="BI505" s="57" t="s">
        <v>264</v>
      </c>
      <c r="BJ505" s="53"/>
      <c r="BK505" s="53"/>
      <c r="BL505" s="53"/>
      <c r="BM505" s="53"/>
      <c r="BN505" s="53"/>
      <c r="BO505" s="53"/>
      <c r="BP505" s="53"/>
      <c r="BQ505" s="53"/>
      <c r="BR505" s="53"/>
      <c r="BS505" s="53"/>
      <c r="BT505" s="53"/>
      <c r="BU505" s="53"/>
      <c r="BV505" s="53"/>
      <c r="BW505" s="53"/>
      <c r="BX505" s="53"/>
      <c r="BY505" s="53"/>
      <c r="BZ505" s="53"/>
      <c r="CA505" s="53"/>
      <c r="CB505" s="53"/>
      <c r="CC505" s="53"/>
      <c r="CD505" s="53"/>
      <c r="CE505" s="53"/>
      <c r="CF505" s="53"/>
      <c r="CG505" s="53"/>
      <c r="CH505" s="53"/>
      <c r="CI505" s="53"/>
      <c r="CJ505" s="53"/>
      <c r="CK505" s="53"/>
      <c r="CL505" s="53"/>
      <c r="CM505" s="53"/>
    </row>
    <row r="506" spans="4:91" x14ac:dyDescent="0.25">
      <c r="D506" s="57" t="s">
        <v>395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G506" s="57" t="s">
        <v>418</v>
      </c>
      <c r="AH506" s="53"/>
      <c r="AI506" s="53"/>
      <c r="AJ506" s="53"/>
      <c r="AK506" s="53"/>
      <c r="AL506" s="53"/>
      <c r="AM506" s="53"/>
      <c r="AN506" s="53"/>
      <c r="AO506" s="53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  <c r="BD506" s="53"/>
      <c r="BE506" s="53"/>
      <c r="BF506" s="53"/>
      <c r="BG506" s="53"/>
    </row>
    <row r="507" spans="4:91" x14ac:dyDescent="0.25">
      <c r="D507" s="57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G507" s="57" t="s">
        <v>419</v>
      </c>
      <c r="AH507" s="53"/>
      <c r="AI507" s="53"/>
      <c r="AJ507" s="53"/>
      <c r="AK507" s="53"/>
      <c r="AL507" s="53"/>
      <c r="AM507" s="53"/>
      <c r="AN507" s="53"/>
      <c r="AO507" s="53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</row>
    <row r="508" spans="4:91" x14ac:dyDescent="0.25">
      <c r="D508" s="57" t="s">
        <v>33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G508" s="57" t="s">
        <v>420</v>
      </c>
      <c r="AH508" s="53"/>
      <c r="AI508" s="53"/>
      <c r="AJ508" s="53"/>
      <c r="AK508" s="53"/>
      <c r="AL508" s="53"/>
      <c r="AM508" s="53"/>
      <c r="AN508" s="53"/>
      <c r="AO508" s="53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  <c r="BD508" s="53"/>
      <c r="BE508" s="53"/>
      <c r="BF508" s="53"/>
      <c r="BG508" s="53"/>
    </row>
    <row r="509" spans="4:91" x14ac:dyDescent="0.25">
      <c r="D509" s="57" t="s">
        <v>388</v>
      </c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G509" s="57" t="s">
        <v>421</v>
      </c>
      <c r="AH509" s="53"/>
      <c r="AI509" s="53"/>
      <c r="AJ509" s="53"/>
      <c r="AK509" s="53"/>
      <c r="AL509" s="53"/>
      <c r="AM509" s="53"/>
      <c r="AN509" s="53"/>
      <c r="AO509" s="53"/>
      <c r="AP509" s="53"/>
      <c r="AQ509" s="53"/>
      <c r="AR509" s="53"/>
      <c r="AS509" s="53"/>
      <c r="AT509" s="53"/>
      <c r="AU509" s="53"/>
      <c r="AV509" s="53"/>
      <c r="AW509" s="53"/>
      <c r="AX509" s="53"/>
      <c r="AY509" s="53"/>
      <c r="AZ509" s="53"/>
      <c r="BA509" s="53"/>
      <c r="BB509" s="53"/>
      <c r="BC509" s="53"/>
      <c r="BD509" s="53"/>
      <c r="BE509" s="53"/>
      <c r="BF509" s="53"/>
      <c r="BG509" s="53"/>
    </row>
    <row r="510" spans="4:91" x14ac:dyDescent="0.25">
      <c r="D510" s="57" t="s">
        <v>326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G510" s="57" t="s">
        <v>422</v>
      </c>
      <c r="AH510" s="53"/>
      <c r="AI510" s="53"/>
      <c r="AJ510" s="53"/>
      <c r="AK510" s="53"/>
      <c r="AL510" s="53"/>
      <c r="AM510" s="53"/>
      <c r="AN510" s="53"/>
      <c r="AO510" s="53"/>
      <c r="AP510" s="53"/>
      <c r="AQ510" s="53"/>
      <c r="AR510" s="53"/>
      <c r="AS510" s="53"/>
      <c r="AT510" s="53"/>
      <c r="AU510" s="53"/>
      <c r="AV510" s="53"/>
      <c r="AW510" s="53"/>
      <c r="AX510" s="53"/>
      <c r="AY510" s="53"/>
      <c r="AZ510" s="53"/>
      <c r="BA510" s="53"/>
      <c r="BB510" s="53"/>
      <c r="BC510" s="53"/>
      <c r="BD510" s="53"/>
      <c r="BE510" s="53"/>
      <c r="BF510" s="53"/>
      <c r="BG510" s="53"/>
    </row>
    <row r="511" spans="4:91" x14ac:dyDescent="0.25">
      <c r="D511" s="57" t="s">
        <v>450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G511" s="57" t="s">
        <v>423</v>
      </c>
      <c r="AH511" s="53"/>
      <c r="AI511" s="53"/>
      <c r="AJ511" s="53"/>
      <c r="AK511" s="53"/>
      <c r="AL511" s="53"/>
      <c r="AM511" s="53"/>
      <c r="AN511" s="53"/>
      <c r="AO511" s="53"/>
      <c r="AP511" s="53"/>
      <c r="AQ511" s="53"/>
      <c r="AR511" s="53"/>
      <c r="AS511" s="53"/>
      <c r="AT511" s="53"/>
      <c r="AU511" s="53"/>
      <c r="AV511" s="53"/>
      <c r="AW511" s="53"/>
      <c r="AX511" s="53"/>
      <c r="AY511" s="53"/>
      <c r="AZ511" s="53"/>
      <c r="BA511" s="53"/>
      <c r="BB511" s="53"/>
      <c r="BC511" s="53"/>
      <c r="BD511" s="53"/>
      <c r="BE511" s="53"/>
      <c r="BF511" s="53"/>
      <c r="BG511" s="53"/>
    </row>
    <row r="512" spans="4:91" x14ac:dyDescent="0.25">
      <c r="D512" s="57" t="s">
        <v>451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G512" s="57" t="s">
        <v>390</v>
      </c>
      <c r="AH512" s="53"/>
      <c r="AI512" s="53"/>
      <c r="AJ512" s="53"/>
      <c r="AK512" s="53"/>
      <c r="AL512" s="53"/>
      <c r="AM512" s="53"/>
      <c r="AN512" s="53"/>
      <c r="AO512" s="53"/>
      <c r="AP512" s="53"/>
      <c r="AQ512" s="53"/>
      <c r="AR512" s="53"/>
      <c r="AS512" s="53"/>
      <c r="AT512" s="53"/>
      <c r="AU512" s="53"/>
      <c r="AV512" s="53"/>
      <c r="AW512" s="53"/>
      <c r="AX512" s="53"/>
      <c r="AY512" s="53"/>
      <c r="AZ512" s="53"/>
      <c r="BA512" s="53"/>
      <c r="BB512" s="53"/>
      <c r="BC512" s="53"/>
      <c r="BD512" s="53"/>
      <c r="BE512" s="53"/>
      <c r="BF512" s="53"/>
      <c r="BG512" s="53"/>
    </row>
    <row r="513" spans="4:59" x14ac:dyDescent="0.25">
      <c r="D513" s="56" t="s">
        <v>396</v>
      </c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  <c r="AA513" s="52"/>
      <c r="AB513" s="52"/>
      <c r="AC513" s="52"/>
      <c r="AD513" s="52"/>
      <c r="AE513" s="52"/>
      <c r="AG513" s="38" t="s">
        <v>3051</v>
      </c>
      <c r="AH513" s="52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52"/>
      <c r="AT513" s="52"/>
      <c r="AU513" s="52"/>
      <c r="AV513" s="52"/>
      <c r="AW513" s="52"/>
      <c r="AX513" s="52"/>
      <c r="AY513" s="52"/>
      <c r="AZ513" s="52"/>
      <c r="BA513" s="52"/>
      <c r="BB513" s="52"/>
      <c r="BC513" s="52"/>
      <c r="BD513" s="52"/>
      <c r="BE513" s="52"/>
      <c r="BF513" s="52"/>
      <c r="BG513" s="52"/>
    </row>
    <row r="514" spans="4:59" x14ac:dyDescent="0.25">
      <c r="D514" s="57" t="s">
        <v>390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G514" s="56" t="s">
        <v>391</v>
      </c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/>
      <c r="AY514" s="52"/>
      <c r="AZ514" s="52"/>
      <c r="BA514" s="52"/>
      <c r="BB514" s="52"/>
      <c r="BC514" s="52"/>
      <c r="BD514" s="52"/>
      <c r="BE514" s="52"/>
      <c r="BF514" s="52"/>
      <c r="BG514" s="52"/>
    </row>
    <row r="515" spans="4:59" x14ac:dyDescent="0.25">
      <c r="D515" s="38" t="s">
        <v>3051</v>
      </c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  <c r="AA515" s="52"/>
      <c r="AB515" s="52"/>
      <c r="AC515" s="52"/>
      <c r="AD515" s="52"/>
      <c r="AE515" s="52"/>
      <c r="AG515" s="57" t="s">
        <v>392</v>
      </c>
      <c r="AH515" s="53"/>
      <c r="AI515" s="53"/>
      <c r="AJ515" s="53"/>
      <c r="AK515" s="53"/>
      <c r="AL515" s="53"/>
      <c r="AM515" s="53"/>
      <c r="AN515" s="53"/>
      <c r="AO515" s="53"/>
      <c r="AP515" s="53"/>
      <c r="AQ515" s="53"/>
      <c r="AR515" s="53"/>
      <c r="AS515" s="53"/>
      <c r="AT515" s="53"/>
      <c r="AU515" s="53"/>
      <c r="AV515" s="53"/>
      <c r="AW515" s="53"/>
      <c r="AX515" s="53"/>
      <c r="AY515" s="53"/>
      <c r="AZ515" s="53"/>
      <c r="BA515" s="53"/>
      <c r="BB515" s="53"/>
      <c r="BC515" s="53"/>
      <c r="BD515" s="53"/>
      <c r="BE515" s="53"/>
      <c r="BF515" s="53"/>
      <c r="BG515" s="53"/>
    </row>
    <row r="516" spans="4:59" x14ac:dyDescent="0.25">
      <c r="D516" s="56" t="s">
        <v>391</v>
      </c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  <c r="AA516" s="52"/>
      <c r="AB516" s="52"/>
      <c r="AC516" s="52"/>
      <c r="AD516" s="52"/>
      <c r="AE516" s="52"/>
      <c r="AG516" s="57" t="s">
        <v>424</v>
      </c>
      <c r="AH516" s="53"/>
      <c r="AI516" s="53"/>
      <c r="AJ516" s="53"/>
      <c r="AK516" s="53"/>
      <c r="AL516" s="53"/>
      <c r="AM516" s="53"/>
      <c r="AN516" s="53"/>
      <c r="AO516" s="53"/>
      <c r="AP516" s="53"/>
      <c r="AQ516" s="53"/>
      <c r="AR516" s="53"/>
      <c r="AS516" s="53"/>
      <c r="AT516" s="53"/>
      <c r="AU516" s="53"/>
      <c r="AV516" s="53"/>
      <c r="AW516" s="53"/>
      <c r="AX516" s="53"/>
      <c r="AY516" s="53"/>
      <c r="AZ516" s="53"/>
      <c r="BA516" s="53"/>
      <c r="BB516" s="53"/>
      <c r="BC516" s="53"/>
      <c r="BD516" s="53"/>
      <c r="BE516" s="53"/>
      <c r="BF516" s="53"/>
      <c r="BG516" s="53"/>
    </row>
    <row r="517" spans="4:59" x14ac:dyDescent="0.25">
      <c r="D517" s="57" t="s">
        <v>392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G517" s="57" t="s">
        <v>425</v>
      </c>
      <c r="AH517" s="53"/>
      <c r="AI517" s="53"/>
      <c r="AJ517" s="53"/>
      <c r="AK517" s="53"/>
      <c r="AL517" s="53"/>
      <c r="AM517" s="53"/>
      <c r="AN517" s="53"/>
      <c r="AO517" s="53"/>
      <c r="AP517" s="53"/>
      <c r="AQ517" s="53"/>
      <c r="AR517" s="53"/>
      <c r="AS517" s="53"/>
      <c r="AT517" s="53"/>
      <c r="AU517" s="53"/>
      <c r="AV517" s="53"/>
      <c r="AW517" s="53"/>
      <c r="AX517" s="53"/>
      <c r="AY517" s="53"/>
      <c r="AZ517" s="53"/>
      <c r="BA517" s="53"/>
      <c r="BB517" s="53"/>
      <c r="BC517" s="53"/>
      <c r="BD517" s="53"/>
      <c r="BE517" s="53"/>
      <c r="BF517" s="53"/>
      <c r="BG517" s="53"/>
    </row>
    <row r="518" spans="4:59" x14ac:dyDescent="0.25">
      <c r="D518" s="57" t="s">
        <v>393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G518" s="57" t="s">
        <v>257</v>
      </c>
      <c r="AH518" s="53"/>
      <c r="AI518" s="53"/>
      <c r="AJ518" s="53"/>
      <c r="AK518" s="53"/>
      <c r="AL518" s="53"/>
      <c r="AM518" s="53"/>
      <c r="AN518" s="53"/>
      <c r="AO518" s="53"/>
      <c r="AP518" s="53"/>
      <c r="AQ518" s="53"/>
      <c r="AR518" s="53"/>
      <c r="AS518" s="53"/>
      <c r="AT518" s="53"/>
      <c r="AU518" s="53"/>
      <c r="AV518" s="53"/>
      <c r="AW518" s="53"/>
      <c r="AX518" s="53"/>
      <c r="AY518" s="53"/>
      <c r="AZ518" s="53"/>
      <c r="BA518" s="53"/>
      <c r="BB518" s="53"/>
      <c r="BC518" s="53"/>
      <c r="BD518" s="53"/>
      <c r="BE518" s="53"/>
      <c r="BF518" s="53"/>
      <c r="BG518" s="53"/>
    </row>
    <row r="519" spans="4:59" x14ac:dyDescent="0.25">
      <c r="D519" s="57" t="s">
        <v>394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G519" s="57" t="s">
        <v>329</v>
      </c>
      <c r="AH519" s="53"/>
      <c r="AI519" s="53"/>
      <c r="AJ519" s="53"/>
      <c r="AK519" s="53"/>
      <c r="AL519" s="53"/>
      <c r="AM519" s="53"/>
      <c r="AN519" s="53"/>
      <c r="AO519" s="53"/>
      <c r="AP519" s="53"/>
      <c r="AQ519" s="53"/>
      <c r="AR519" s="53"/>
      <c r="AS519" s="53"/>
      <c r="AT519" s="53"/>
      <c r="AU519" s="53"/>
      <c r="AV519" s="53"/>
      <c r="AW519" s="53"/>
      <c r="AX519" s="53"/>
      <c r="AY519" s="53"/>
      <c r="AZ519" s="53"/>
      <c r="BA519" s="53"/>
      <c r="BB519" s="53"/>
      <c r="BC519" s="53"/>
      <c r="BD519" s="53"/>
      <c r="BE519" s="53"/>
      <c r="BF519" s="53"/>
      <c r="BG519" s="53"/>
    </row>
    <row r="520" spans="4:59" x14ac:dyDescent="0.25">
      <c r="D520" s="57" t="s">
        <v>257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G520" s="57" t="s">
        <v>279</v>
      </c>
      <c r="AH520" s="53"/>
      <c r="AI520" s="53"/>
      <c r="AJ520" s="53"/>
      <c r="AK520" s="53"/>
      <c r="AL520" s="53"/>
      <c r="AM520" s="53"/>
      <c r="AN520" s="53"/>
      <c r="AO520" s="53"/>
      <c r="AP520" s="53"/>
      <c r="AQ520" s="53"/>
      <c r="AR520" s="53"/>
      <c r="AS520" s="53"/>
      <c r="AT520" s="53"/>
      <c r="AU520" s="53"/>
      <c r="AV520" s="53"/>
      <c r="AW520" s="53"/>
      <c r="AX520" s="53"/>
      <c r="AY520" s="53"/>
      <c r="AZ520" s="53"/>
      <c r="BA520" s="53"/>
      <c r="BB520" s="53"/>
      <c r="BC520" s="53"/>
      <c r="BD520" s="53"/>
      <c r="BE520" s="53"/>
      <c r="BF520" s="53"/>
      <c r="BG520" s="53"/>
    </row>
    <row r="521" spans="4:59" x14ac:dyDescent="0.25">
      <c r="D521" s="57" t="s">
        <v>329</v>
      </c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G521" s="56" t="s">
        <v>3053</v>
      </c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/>
      <c r="AY521" s="52"/>
      <c r="AZ521" s="52"/>
      <c r="BA521" s="52"/>
      <c r="BB521" s="52"/>
      <c r="BC521" s="52"/>
      <c r="BD521" s="52"/>
      <c r="BE521" s="52"/>
      <c r="BF521" s="52"/>
      <c r="BG521" s="52"/>
    </row>
    <row r="522" spans="4:59" x14ac:dyDescent="0.25">
      <c r="D522" s="57" t="s">
        <v>279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  <c r="AG522" s="57"/>
      <c r="AH522" s="53"/>
      <c r="AI522" s="53"/>
      <c r="AJ522" s="53"/>
      <c r="AK522" s="53"/>
      <c r="AL522" s="53"/>
      <c r="AM522" s="53"/>
      <c r="AN522" s="53"/>
      <c r="AO522" s="53"/>
      <c r="AP522" s="53"/>
      <c r="AQ522" s="53"/>
      <c r="AR522" s="53"/>
      <c r="AS522" s="53"/>
      <c r="AT522" s="53"/>
      <c r="AU522" s="53"/>
      <c r="AV522" s="53"/>
      <c r="AW522" s="53"/>
      <c r="AX522" s="53"/>
      <c r="AY522" s="53"/>
      <c r="AZ522" s="53"/>
      <c r="BA522" s="53"/>
      <c r="BB522" s="53"/>
      <c r="BC522" s="53"/>
      <c r="BD522" s="53"/>
      <c r="BE522" s="53"/>
      <c r="BF522" s="53"/>
      <c r="BG522" s="53"/>
    </row>
    <row r="523" spans="4:59" x14ac:dyDescent="0.25">
      <c r="D523" s="56" t="s">
        <v>3052</v>
      </c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  <c r="AA523" s="52"/>
      <c r="AB523" s="52"/>
      <c r="AC523" s="52"/>
      <c r="AD523" s="52"/>
      <c r="AE523" s="52"/>
      <c r="AG523" s="57" t="s">
        <v>263</v>
      </c>
      <c r="AH523" s="53"/>
      <c r="AI523" s="53"/>
      <c r="AJ523" s="53"/>
      <c r="AK523" s="53"/>
      <c r="AL523" s="53"/>
      <c r="AM523" s="53"/>
      <c r="AN523" s="53"/>
      <c r="AO523" s="53"/>
      <c r="AP523" s="53"/>
      <c r="AQ523" s="53"/>
      <c r="AR523" s="53"/>
      <c r="AS523" s="53"/>
      <c r="AT523" s="53"/>
      <c r="AU523" s="53"/>
      <c r="AV523" s="53"/>
      <c r="AW523" s="53"/>
      <c r="AX523" s="53"/>
      <c r="AY523" s="53"/>
      <c r="AZ523" s="53"/>
      <c r="BA523" s="53"/>
      <c r="BB523" s="53"/>
      <c r="BC523" s="53"/>
      <c r="BD523" s="53"/>
      <c r="BE523" s="53"/>
      <c r="BF523" s="53"/>
      <c r="BG523" s="53"/>
    </row>
    <row r="524" spans="4:59" x14ac:dyDescent="0.25">
      <c r="D524" s="57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  <c r="AE524" s="53"/>
      <c r="AG524" s="57" t="s">
        <v>264</v>
      </c>
      <c r="AH524" s="53"/>
      <c r="AI524" s="53"/>
      <c r="AJ524" s="53"/>
      <c r="AK524" s="53"/>
      <c r="AL524" s="53"/>
      <c r="AM524" s="53"/>
      <c r="AN524" s="53"/>
      <c r="AO524" s="53"/>
      <c r="AP524" s="53"/>
      <c r="AQ524" s="53"/>
      <c r="AR524" s="53"/>
      <c r="AS524" s="53"/>
      <c r="AT524" s="53"/>
      <c r="AU524" s="53"/>
      <c r="AV524" s="53"/>
      <c r="AW524" s="53"/>
      <c r="AX524" s="53"/>
      <c r="AY524" s="53"/>
      <c r="AZ524" s="53"/>
      <c r="BA524" s="53"/>
      <c r="BB524" s="53"/>
      <c r="BC524" s="53"/>
      <c r="BD524" s="53"/>
      <c r="BE524" s="53"/>
      <c r="BF524" s="53"/>
      <c r="BG524" s="53"/>
    </row>
    <row r="525" spans="4:59" x14ac:dyDescent="0.25">
      <c r="D525" s="57" t="s">
        <v>395</v>
      </c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  <c r="AE525" s="53"/>
    </row>
    <row r="526" spans="4:59" x14ac:dyDescent="0.25">
      <c r="D526" s="57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  <c r="AE526" s="53"/>
    </row>
    <row r="527" spans="4:59" x14ac:dyDescent="0.25">
      <c r="D527" s="57" t="s">
        <v>33</v>
      </c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  <c r="AE527" s="53"/>
    </row>
    <row r="528" spans="4:59" x14ac:dyDescent="0.25">
      <c r="D528" s="57" t="s">
        <v>388</v>
      </c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  <c r="AE528" s="53"/>
    </row>
    <row r="529" spans="4:31" x14ac:dyDescent="0.25">
      <c r="D529" s="57" t="s">
        <v>326</v>
      </c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  <c r="AE529" s="53"/>
    </row>
    <row r="530" spans="4:31" x14ac:dyDescent="0.25">
      <c r="D530" s="57" t="s">
        <v>450</v>
      </c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  <c r="AE530" s="53"/>
    </row>
    <row r="531" spans="4:31" x14ac:dyDescent="0.25">
      <c r="D531" s="57" t="s">
        <v>451</v>
      </c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53"/>
    </row>
    <row r="532" spans="4:31" x14ac:dyDescent="0.25">
      <c r="D532" s="56" t="s">
        <v>397</v>
      </c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  <c r="AA532" s="52"/>
      <c r="AB532" s="52"/>
      <c r="AC532" s="52"/>
      <c r="AD532" s="52"/>
      <c r="AE532" s="52"/>
    </row>
    <row r="533" spans="4:31" x14ac:dyDescent="0.25">
      <c r="D533" s="57" t="s">
        <v>390</v>
      </c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  <c r="AE533" s="53"/>
    </row>
    <row r="534" spans="4:31" x14ac:dyDescent="0.25">
      <c r="D534" s="38" t="s">
        <v>3051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</row>
    <row r="535" spans="4:31" x14ac:dyDescent="0.25">
      <c r="D535" s="56" t="s">
        <v>391</v>
      </c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52"/>
      <c r="AE535" s="52"/>
    </row>
    <row r="536" spans="4:31" x14ac:dyDescent="0.25">
      <c r="D536" s="57" t="s">
        <v>392</v>
      </c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E536" s="53"/>
    </row>
    <row r="537" spans="4:31" x14ac:dyDescent="0.25">
      <c r="D537" s="57" t="s">
        <v>393</v>
      </c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</row>
    <row r="538" spans="4:31" x14ac:dyDescent="0.25">
      <c r="D538" s="57" t="s">
        <v>394</v>
      </c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</row>
    <row r="539" spans="4:31" x14ac:dyDescent="0.25">
      <c r="D539" s="57" t="s">
        <v>257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</row>
    <row r="540" spans="4:31" x14ac:dyDescent="0.25">
      <c r="D540" s="57" t="s">
        <v>329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</row>
    <row r="541" spans="4:31" x14ac:dyDescent="0.25">
      <c r="D541" s="57" t="s">
        <v>279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</row>
    <row r="542" spans="4:31" x14ac:dyDescent="0.25">
      <c r="D542" s="56" t="s">
        <v>3052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52"/>
      <c r="AE542" s="52"/>
    </row>
    <row r="543" spans="4:31" x14ac:dyDescent="0.25">
      <c r="D543" s="57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</row>
    <row r="544" spans="4:31" x14ac:dyDescent="0.25">
      <c r="D544" s="57" t="s">
        <v>263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</row>
    <row r="545" spans="4:31" x14ac:dyDescent="0.25">
      <c r="D545" s="57" t="s">
        <v>264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</row>
    <row r="547" spans="4:31" x14ac:dyDescent="0.25">
      <c r="D547" s="285" t="s">
        <v>2713</v>
      </c>
    </row>
    <row r="565" spans="4:4" x14ac:dyDescent="0.25">
      <c r="D565" s="51" t="s">
        <v>3786</v>
      </c>
    </row>
    <row r="567" spans="4:4" x14ac:dyDescent="0.25">
      <c r="D567" s="285" t="s">
        <v>2713</v>
      </c>
    </row>
    <row r="604" spans="2:4" x14ac:dyDescent="0.25">
      <c r="B604" s="50">
        <v>0</v>
      </c>
      <c r="D604" s="51" t="s">
        <v>3023</v>
      </c>
    </row>
    <row r="605" spans="2:4" x14ac:dyDescent="0.25">
      <c r="D605" s="59" t="s">
        <v>304</v>
      </c>
    </row>
    <row r="607" spans="2:4" x14ac:dyDescent="0.25">
      <c r="D607" s="285" t="s">
        <v>36</v>
      </c>
    </row>
    <row r="608" spans="2:4" x14ac:dyDescent="0.25">
      <c r="D608" s="54" t="s">
        <v>3049</v>
      </c>
    </row>
    <row r="610" spans="4:4" x14ac:dyDescent="0.25">
      <c r="D610" s="285" t="s">
        <v>3001</v>
      </c>
    </row>
    <row r="651" spans="4:4" x14ac:dyDescent="0.25">
      <c r="D651" s="285" t="s">
        <v>484</v>
      </c>
    </row>
    <row r="652" spans="4:4" x14ac:dyDescent="0.25">
      <c r="D652" s="28" t="s">
        <v>3002</v>
      </c>
    </row>
    <row r="654" spans="4:4" x14ac:dyDescent="0.25">
      <c r="D654" s="285" t="s">
        <v>3017</v>
      </c>
    </row>
    <row r="698" spans="4:80" x14ac:dyDescent="0.25">
      <c r="D698" s="51" t="s">
        <v>2664</v>
      </c>
    </row>
    <row r="700" spans="4:80" x14ac:dyDescent="0.25">
      <c r="D700" s="56" t="s">
        <v>521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  <c r="BB700" s="52"/>
      <c r="BC700" s="52"/>
      <c r="BD700" s="52"/>
      <c r="BE700" s="52"/>
      <c r="BF700" s="52"/>
      <c r="BG700" s="52"/>
      <c r="BH700" s="52"/>
      <c r="BI700" s="52"/>
      <c r="BJ700" s="52"/>
      <c r="BK700" s="52"/>
      <c r="BL700" s="52"/>
      <c r="BM700" s="52"/>
      <c r="BN700" s="52"/>
      <c r="BO700" s="52"/>
      <c r="BP700" s="52"/>
      <c r="BQ700" s="52"/>
      <c r="BR700" s="52"/>
      <c r="BS700" s="52"/>
      <c r="BT700" s="52"/>
      <c r="BU700" s="52"/>
      <c r="BV700" s="52"/>
      <c r="BW700" s="52"/>
      <c r="BX700" s="52"/>
      <c r="BY700" s="52"/>
      <c r="BZ700" s="52"/>
      <c r="CA700" s="52"/>
      <c r="CB700" s="52"/>
    </row>
    <row r="701" spans="4:80" x14ac:dyDescent="0.25">
      <c r="D701" s="56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  <c r="BK701" s="52"/>
      <c r="BL701" s="52"/>
      <c r="BM701" s="52"/>
      <c r="BN701" s="52"/>
      <c r="BO701" s="52"/>
      <c r="BP701" s="52"/>
      <c r="BQ701" s="52"/>
      <c r="BR701" s="52"/>
      <c r="BS701" s="52"/>
      <c r="BT701" s="52"/>
      <c r="BU701" s="52"/>
      <c r="BV701" s="52"/>
      <c r="BW701" s="52"/>
      <c r="BX701" s="52"/>
      <c r="BY701" s="52"/>
      <c r="BZ701" s="52"/>
      <c r="CA701" s="52"/>
      <c r="CB701" s="52"/>
    </row>
    <row r="702" spans="4:80" x14ac:dyDescent="0.25">
      <c r="D702" s="56" t="s">
        <v>37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  <c r="BK702" s="52"/>
      <c r="BL702" s="52"/>
      <c r="BM702" s="52"/>
      <c r="BN702" s="52"/>
      <c r="BO702" s="52"/>
      <c r="BP702" s="52"/>
      <c r="BQ702" s="52"/>
      <c r="BR702" s="52"/>
      <c r="BS702" s="52"/>
      <c r="BT702" s="52"/>
      <c r="BU702" s="52"/>
      <c r="BV702" s="52"/>
      <c r="BW702" s="52"/>
      <c r="BX702" s="52"/>
      <c r="BY702" s="52"/>
      <c r="BZ702" s="52"/>
      <c r="CA702" s="52"/>
      <c r="CB702" s="52"/>
    </row>
    <row r="703" spans="4:80" x14ac:dyDescent="0.25">
      <c r="D703" s="56" t="s">
        <v>364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  <c r="BK703" s="52"/>
      <c r="BL703" s="52"/>
      <c r="BM703" s="52"/>
      <c r="BN703" s="52"/>
      <c r="BO703" s="52"/>
      <c r="BP703" s="52"/>
      <c r="BQ703" s="52"/>
      <c r="BR703" s="52"/>
      <c r="BS703" s="52"/>
      <c r="BT703" s="52"/>
      <c r="BU703" s="52"/>
      <c r="BV703" s="52"/>
      <c r="BW703" s="52"/>
      <c r="BX703" s="52"/>
      <c r="BY703" s="52"/>
      <c r="BZ703" s="52"/>
      <c r="CA703" s="52"/>
      <c r="CB703" s="52"/>
    </row>
    <row r="704" spans="4:80" x14ac:dyDescent="0.25">
      <c r="D704" s="37" t="s">
        <v>529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  <c r="AQ704" s="53"/>
      <c r="AR704" s="53"/>
      <c r="AS704" s="53"/>
      <c r="AT704" s="53"/>
      <c r="AU704" s="53"/>
      <c r="AV704" s="53"/>
      <c r="AW704" s="53"/>
      <c r="AX704" s="53"/>
      <c r="AY704" s="53"/>
      <c r="AZ704" s="53"/>
      <c r="BA704" s="53"/>
      <c r="BB704" s="53"/>
      <c r="BC704" s="53"/>
      <c r="BD704" s="53"/>
      <c r="BE704" s="53"/>
      <c r="BF704" s="53"/>
      <c r="BG704" s="53"/>
      <c r="BH704" s="53"/>
      <c r="BI704" s="53"/>
      <c r="BJ704" s="53"/>
      <c r="BK704" s="53"/>
      <c r="BL704" s="53"/>
      <c r="BM704" s="53"/>
      <c r="BN704" s="53"/>
      <c r="BO704" s="53"/>
      <c r="BP704" s="53"/>
      <c r="BQ704" s="53"/>
      <c r="BR704" s="53"/>
      <c r="BS704" s="53"/>
      <c r="BT704" s="53"/>
      <c r="BU704" s="53"/>
      <c r="BV704" s="53"/>
      <c r="BW704" s="53"/>
      <c r="BX704" s="53"/>
      <c r="BY704" s="53"/>
      <c r="BZ704" s="53"/>
      <c r="CA704" s="53"/>
      <c r="CB704" s="53"/>
    </row>
    <row r="705" spans="4:80" x14ac:dyDescent="0.25">
      <c r="D705" s="57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  <c r="AO705" s="53"/>
      <c r="AP705" s="53"/>
      <c r="AQ705" s="53"/>
      <c r="AR705" s="53"/>
      <c r="AS705" s="53"/>
      <c r="AT705" s="53"/>
      <c r="AU705" s="53"/>
      <c r="AV705" s="53"/>
      <c r="AW705" s="53"/>
      <c r="AX705" s="53"/>
      <c r="AY705" s="53"/>
      <c r="AZ705" s="53"/>
      <c r="BA705" s="53"/>
      <c r="BB705" s="53"/>
      <c r="BC705" s="53"/>
      <c r="BD705" s="53"/>
      <c r="BE705" s="53"/>
      <c r="BF705" s="53"/>
      <c r="BG705" s="53"/>
      <c r="BH705" s="53"/>
      <c r="BI705" s="53"/>
      <c r="BJ705" s="53"/>
      <c r="BK705" s="53"/>
      <c r="BL705" s="53"/>
      <c r="BM705" s="53"/>
      <c r="BN705" s="53"/>
      <c r="BO705" s="53"/>
      <c r="BP705" s="53"/>
      <c r="BQ705" s="53"/>
      <c r="BR705" s="53"/>
      <c r="BS705" s="53"/>
      <c r="BT705" s="53"/>
      <c r="BU705" s="53"/>
      <c r="BV705" s="53"/>
      <c r="BW705" s="53"/>
      <c r="BX705" s="53"/>
      <c r="BY705" s="53"/>
      <c r="BZ705" s="53"/>
      <c r="CA705" s="53"/>
      <c r="CB705" s="53"/>
    </row>
    <row r="706" spans="4:80" x14ac:dyDescent="0.25">
      <c r="D706" s="57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  <c r="AO706" s="53"/>
      <c r="AP706" s="53"/>
      <c r="AQ706" s="53"/>
      <c r="AR706" s="53"/>
      <c r="AS706" s="53"/>
      <c r="AT706" s="53"/>
      <c r="AU706" s="53"/>
      <c r="AV706" s="53"/>
      <c r="AW706" s="53"/>
      <c r="AX706" s="53"/>
      <c r="AY706" s="53"/>
      <c r="AZ706" s="53"/>
      <c r="BA706" s="53"/>
      <c r="BB706" s="53"/>
      <c r="BC706" s="53"/>
      <c r="BD706" s="53"/>
      <c r="BE706" s="53"/>
      <c r="BF706" s="53"/>
      <c r="BG706" s="53"/>
      <c r="BH706" s="53"/>
      <c r="BI706" s="53"/>
      <c r="BJ706" s="53"/>
      <c r="BK706" s="53"/>
      <c r="BL706" s="53"/>
      <c r="BM706" s="53"/>
      <c r="BN706" s="53"/>
      <c r="BO706" s="53"/>
      <c r="BP706" s="53"/>
      <c r="BQ706" s="53"/>
      <c r="BR706" s="53"/>
      <c r="BS706" s="53"/>
      <c r="BT706" s="53"/>
      <c r="BU706" s="53"/>
      <c r="BV706" s="53"/>
      <c r="BW706" s="53"/>
      <c r="BX706" s="53"/>
      <c r="BY706" s="53"/>
      <c r="BZ706" s="53"/>
      <c r="CA706" s="53"/>
      <c r="CB706" s="53"/>
    </row>
    <row r="707" spans="4:80" x14ac:dyDescent="0.25">
      <c r="D707" s="57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  <c r="AK707" s="53"/>
      <c r="AL707" s="53"/>
      <c r="AM707" s="53"/>
      <c r="AN707" s="53"/>
      <c r="AO707" s="53"/>
      <c r="AP707" s="53"/>
      <c r="AQ707" s="53"/>
      <c r="AR707" s="53"/>
      <c r="AS707" s="53"/>
      <c r="AT707" s="53"/>
      <c r="AU707" s="53"/>
      <c r="AV707" s="53"/>
      <c r="AW707" s="53"/>
      <c r="AX707" s="53"/>
      <c r="AY707" s="53"/>
      <c r="AZ707" s="53"/>
      <c r="BA707" s="53"/>
      <c r="BB707" s="53"/>
      <c r="BC707" s="53"/>
      <c r="BD707" s="53"/>
      <c r="BE707" s="53"/>
      <c r="BF707" s="53"/>
      <c r="BG707" s="53"/>
      <c r="BH707" s="53"/>
      <c r="BI707" s="53"/>
      <c r="BJ707" s="53"/>
      <c r="BK707" s="53"/>
      <c r="BL707" s="53"/>
      <c r="BM707" s="53"/>
      <c r="BN707" s="53"/>
      <c r="BO707" s="53"/>
      <c r="BP707" s="53"/>
      <c r="BQ707" s="53"/>
      <c r="BR707" s="53"/>
      <c r="BS707" s="53"/>
      <c r="BT707" s="53"/>
      <c r="BU707" s="53"/>
      <c r="BV707" s="53"/>
      <c r="BW707" s="53"/>
      <c r="BX707" s="53"/>
      <c r="BY707" s="53"/>
      <c r="BZ707" s="53"/>
      <c r="CA707" s="53"/>
      <c r="CB707" s="53"/>
    </row>
    <row r="708" spans="4:80" x14ac:dyDescent="0.25">
      <c r="D708" s="56" t="s">
        <v>351</v>
      </c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  <c r="AG708" s="52"/>
      <c r="AH708" s="52"/>
      <c r="AI708" s="52"/>
      <c r="AJ708" s="52"/>
      <c r="AK708" s="52"/>
      <c r="AL708" s="52"/>
      <c r="AM708" s="52"/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  <c r="BH708" s="52"/>
      <c r="BI708" s="52"/>
      <c r="BJ708" s="52"/>
      <c r="BK708" s="52"/>
      <c r="BL708" s="52"/>
      <c r="BM708" s="52"/>
      <c r="BN708" s="52"/>
      <c r="BO708" s="52"/>
      <c r="BP708" s="52"/>
      <c r="BQ708" s="52"/>
      <c r="BR708" s="52"/>
      <c r="BS708" s="52"/>
      <c r="BT708" s="52"/>
      <c r="BU708" s="52"/>
      <c r="BV708" s="52"/>
      <c r="BW708" s="52"/>
      <c r="BX708" s="52"/>
      <c r="BY708" s="52"/>
      <c r="BZ708" s="52"/>
      <c r="CA708" s="52"/>
      <c r="CB708" s="52"/>
    </row>
    <row r="709" spans="4:80" x14ac:dyDescent="0.25">
      <c r="D709" s="56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  <c r="BH709" s="52"/>
      <c r="BI709" s="52"/>
      <c r="BJ709" s="52"/>
      <c r="BK709" s="52"/>
      <c r="BL709" s="52"/>
      <c r="BM709" s="52"/>
      <c r="BN709" s="52"/>
      <c r="BO709" s="52"/>
      <c r="BP709" s="52"/>
      <c r="BQ709" s="52"/>
      <c r="BR709" s="52"/>
      <c r="BS709" s="52"/>
      <c r="BT709" s="52"/>
      <c r="BU709" s="52"/>
      <c r="BV709" s="52"/>
      <c r="BW709" s="52"/>
      <c r="BX709" s="52"/>
      <c r="BY709" s="52"/>
      <c r="BZ709" s="52"/>
      <c r="CA709" s="52"/>
      <c r="CB709" s="52"/>
    </row>
    <row r="710" spans="4:80" x14ac:dyDescent="0.25">
      <c r="D710" s="56" t="s">
        <v>463</v>
      </c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  <c r="BK710" s="52"/>
      <c r="BL710" s="52"/>
      <c r="BM710" s="52"/>
      <c r="BN710" s="52"/>
      <c r="BO710" s="52"/>
      <c r="BP710" s="52"/>
      <c r="BQ710" s="52"/>
      <c r="BR710" s="52"/>
      <c r="BS710" s="52"/>
      <c r="BT710" s="52"/>
      <c r="BU710" s="52"/>
      <c r="BV710" s="52"/>
      <c r="BW710" s="52"/>
      <c r="BX710" s="52"/>
      <c r="BY710" s="52"/>
      <c r="BZ710" s="52"/>
      <c r="CA710" s="52"/>
      <c r="CB710" s="52"/>
    </row>
    <row r="711" spans="4:80" x14ac:dyDescent="0.25">
      <c r="D711" s="56" t="s">
        <v>364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  <c r="BQ711" s="52"/>
      <c r="BR711" s="52"/>
      <c r="BS711" s="52"/>
      <c r="BT711" s="52"/>
      <c r="BU711" s="52"/>
      <c r="BV711" s="52"/>
      <c r="BW711" s="52"/>
      <c r="BX711" s="52"/>
      <c r="BY711" s="52"/>
      <c r="BZ711" s="52"/>
      <c r="CA711" s="52"/>
      <c r="CB711" s="52"/>
    </row>
    <row r="712" spans="4:80" x14ac:dyDescent="0.25">
      <c r="D712" s="57" t="s">
        <v>354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3"/>
      <c r="BZ712" s="53"/>
      <c r="CA712" s="53"/>
      <c r="CB712" s="53"/>
    </row>
    <row r="713" spans="4:80" x14ac:dyDescent="0.25">
      <c r="D713" s="37" t="s">
        <v>453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3"/>
      <c r="BZ713" s="53"/>
      <c r="CA713" s="53"/>
      <c r="CB713" s="53"/>
    </row>
    <row r="714" spans="4:80" x14ac:dyDescent="0.25">
      <c r="D714" s="37" t="s">
        <v>454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3"/>
      <c r="BZ714" s="53"/>
      <c r="CA714" s="53"/>
      <c r="CB714" s="53"/>
    </row>
    <row r="715" spans="4:80" x14ac:dyDescent="0.25">
      <c r="D715" s="37" t="s">
        <v>455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3"/>
      <c r="BZ715" s="53"/>
      <c r="CA715" s="53"/>
      <c r="CB715" s="53"/>
    </row>
    <row r="716" spans="4:80" x14ac:dyDescent="0.25">
      <c r="D716" s="37" t="s">
        <v>456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  <c r="AY716" s="53"/>
      <c r="AZ716" s="53"/>
      <c r="BA716" s="53"/>
      <c r="BB716" s="53"/>
      <c r="BC716" s="53"/>
      <c r="BD716" s="53"/>
      <c r="BE716" s="53"/>
      <c r="BF716" s="53"/>
      <c r="BG716" s="53"/>
      <c r="BH716" s="53"/>
      <c r="BI716" s="53"/>
      <c r="BJ716" s="53"/>
      <c r="BK716" s="53"/>
      <c r="BL716" s="53"/>
      <c r="BM716" s="53"/>
      <c r="BN716" s="53"/>
      <c r="BO716" s="53"/>
      <c r="BP716" s="53"/>
      <c r="BQ716" s="53"/>
      <c r="BR716" s="53"/>
      <c r="BS716" s="53"/>
      <c r="BT716" s="53"/>
      <c r="BU716" s="53"/>
      <c r="BV716" s="53"/>
      <c r="BW716" s="53"/>
      <c r="BX716" s="53"/>
      <c r="BY716" s="53"/>
      <c r="BZ716" s="53"/>
      <c r="CA716" s="53"/>
      <c r="CB716" s="53"/>
    </row>
    <row r="717" spans="4:80" x14ac:dyDescent="0.25">
      <c r="D717" s="57" t="s">
        <v>353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  <c r="AY717" s="53"/>
      <c r="AZ717" s="53"/>
      <c r="BA717" s="53"/>
      <c r="BB717" s="53"/>
      <c r="BC717" s="53"/>
      <c r="BD717" s="53"/>
      <c r="BE717" s="53"/>
      <c r="BF717" s="53"/>
      <c r="BG717" s="53"/>
      <c r="BH717" s="53"/>
      <c r="BI717" s="53"/>
      <c r="BJ717" s="53"/>
      <c r="BK717" s="53"/>
      <c r="BL717" s="53"/>
      <c r="BM717" s="53"/>
      <c r="BN717" s="53"/>
      <c r="BO717" s="53"/>
      <c r="BP717" s="53"/>
      <c r="BQ717" s="53"/>
      <c r="BR717" s="53"/>
      <c r="BS717" s="53"/>
      <c r="BT717" s="53"/>
      <c r="BU717" s="53"/>
      <c r="BV717" s="53"/>
      <c r="BW717" s="53"/>
      <c r="BX717" s="53"/>
      <c r="BY717" s="53"/>
      <c r="BZ717" s="53"/>
      <c r="CA717" s="53"/>
      <c r="CB717" s="53"/>
    </row>
    <row r="718" spans="4:80" x14ac:dyDescent="0.25">
      <c r="D718" s="57" t="s">
        <v>452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  <c r="AY718" s="53"/>
      <c r="AZ718" s="53"/>
      <c r="BA718" s="53"/>
      <c r="BB718" s="53"/>
      <c r="BC718" s="53"/>
      <c r="BD718" s="53"/>
      <c r="BE718" s="53"/>
      <c r="BF718" s="53"/>
      <c r="BG718" s="53"/>
      <c r="BH718" s="53"/>
      <c r="BI718" s="53"/>
      <c r="BJ718" s="53"/>
      <c r="BK718" s="53"/>
      <c r="BL718" s="53"/>
      <c r="BM718" s="53"/>
      <c r="BN718" s="53"/>
      <c r="BO718" s="53"/>
      <c r="BP718" s="53"/>
      <c r="BQ718" s="53"/>
      <c r="BR718" s="53"/>
      <c r="BS718" s="53"/>
      <c r="BT718" s="53"/>
      <c r="BU718" s="53"/>
      <c r="BV718" s="53"/>
      <c r="BW718" s="53"/>
      <c r="BX718" s="53"/>
      <c r="BY718" s="53"/>
      <c r="BZ718" s="53"/>
      <c r="CA718" s="53"/>
      <c r="CB718" s="53"/>
    </row>
    <row r="719" spans="4:80" x14ac:dyDescent="0.25">
      <c r="D719" s="57" t="s">
        <v>334</v>
      </c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  <c r="AK719" s="53"/>
      <c r="AL719" s="53"/>
      <c r="AM719" s="53"/>
      <c r="AN719" s="53"/>
      <c r="AO719" s="53"/>
      <c r="AP719" s="53"/>
      <c r="AQ719" s="53"/>
      <c r="AR719" s="53"/>
      <c r="AS719" s="53"/>
      <c r="AT719" s="53"/>
      <c r="AU719" s="53"/>
      <c r="AV719" s="53"/>
      <c r="AW719" s="53"/>
      <c r="AX719" s="53"/>
      <c r="AY719" s="53"/>
      <c r="AZ719" s="53"/>
      <c r="BA719" s="53"/>
      <c r="BB719" s="53"/>
      <c r="BC719" s="53"/>
      <c r="BD719" s="53"/>
      <c r="BE719" s="53"/>
      <c r="BF719" s="53"/>
      <c r="BG719" s="53"/>
      <c r="BH719" s="53"/>
      <c r="BI719" s="53"/>
      <c r="BJ719" s="53"/>
      <c r="BK719" s="53"/>
      <c r="BL719" s="53"/>
      <c r="BM719" s="53"/>
      <c r="BN719" s="53"/>
      <c r="BO719" s="53"/>
      <c r="BP719" s="53"/>
      <c r="BQ719" s="53"/>
      <c r="BR719" s="53"/>
      <c r="BS719" s="53"/>
      <c r="BT719" s="53"/>
      <c r="BU719" s="53"/>
      <c r="BV719" s="53"/>
      <c r="BW719" s="53"/>
      <c r="BX719" s="53"/>
      <c r="BY719" s="53"/>
      <c r="BZ719" s="53"/>
      <c r="CA719" s="53"/>
      <c r="CB719" s="53"/>
    </row>
    <row r="720" spans="4:80" x14ac:dyDescent="0.25">
      <c r="D720" s="37" t="s">
        <v>530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3"/>
      <c r="BZ720" s="53"/>
      <c r="CA720" s="53"/>
      <c r="CB720" s="53"/>
    </row>
    <row r="721" spans="4:80" x14ac:dyDescent="0.25">
      <c r="D721" s="37" t="s">
        <v>535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3"/>
      <c r="BZ721" s="53"/>
      <c r="CA721" s="53"/>
      <c r="CB721" s="53"/>
    </row>
    <row r="722" spans="4:80" x14ac:dyDescent="0.25">
      <c r="D722" s="37" t="s">
        <v>522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3"/>
      <c r="BZ722" s="53"/>
      <c r="CA722" s="53"/>
      <c r="CB722" s="53"/>
    </row>
    <row r="723" spans="4:80" x14ac:dyDescent="0.25">
      <c r="D723" s="37" t="s">
        <v>457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3"/>
      <c r="BZ723" s="53"/>
      <c r="CA723" s="53"/>
      <c r="CB723" s="53"/>
    </row>
    <row r="724" spans="4:80" x14ac:dyDescent="0.25">
      <c r="D724" s="37" t="s">
        <v>523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  <c r="AK724" s="53"/>
      <c r="AL724" s="53"/>
      <c r="AM724" s="53"/>
      <c r="AN724" s="53"/>
      <c r="AO724" s="53"/>
      <c r="AP724" s="53"/>
      <c r="AQ724" s="53"/>
      <c r="AR724" s="53"/>
      <c r="AS724" s="53"/>
      <c r="AT724" s="53"/>
      <c r="AU724" s="53"/>
      <c r="AV724" s="53"/>
      <c r="AW724" s="53"/>
      <c r="AX724" s="53"/>
      <c r="AY724" s="53"/>
      <c r="AZ724" s="53"/>
      <c r="BA724" s="53"/>
      <c r="BB724" s="53"/>
      <c r="BC724" s="53"/>
      <c r="BD724" s="53"/>
      <c r="BE724" s="53"/>
      <c r="BF724" s="53"/>
      <c r="BG724" s="53"/>
      <c r="BH724" s="53"/>
      <c r="BI724" s="53"/>
      <c r="BJ724" s="53"/>
      <c r="BK724" s="53"/>
      <c r="BL724" s="53"/>
      <c r="BM724" s="53"/>
      <c r="BN724" s="53"/>
      <c r="BO724" s="53"/>
      <c r="BP724" s="53"/>
      <c r="BQ724" s="53"/>
      <c r="BR724" s="53"/>
      <c r="BS724" s="53"/>
      <c r="BT724" s="53"/>
      <c r="BU724" s="53"/>
      <c r="BV724" s="53"/>
      <c r="BW724" s="53"/>
      <c r="BX724" s="53"/>
      <c r="BY724" s="53"/>
      <c r="BZ724" s="53"/>
      <c r="CA724" s="53"/>
      <c r="CB724" s="53"/>
    </row>
    <row r="725" spans="4:80" x14ac:dyDescent="0.25">
      <c r="D725" s="57" t="s">
        <v>524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53"/>
      <c r="AH725" s="53"/>
      <c r="AI725" s="53"/>
      <c r="AJ725" s="53"/>
      <c r="AK725" s="53"/>
      <c r="AL725" s="53"/>
      <c r="AM725" s="53"/>
      <c r="AN725" s="53"/>
      <c r="AO725" s="53"/>
      <c r="AP725" s="53"/>
      <c r="AQ725" s="53"/>
      <c r="AR725" s="53"/>
      <c r="AS725" s="53"/>
      <c r="AT725" s="53"/>
      <c r="AU725" s="53"/>
      <c r="AV725" s="53"/>
      <c r="AW725" s="53"/>
      <c r="AX725" s="53"/>
      <c r="AY725" s="53"/>
      <c r="AZ725" s="53"/>
      <c r="BA725" s="53"/>
      <c r="BB725" s="53"/>
      <c r="BC725" s="53"/>
      <c r="BD725" s="53"/>
      <c r="BE725" s="53"/>
      <c r="BF725" s="53"/>
      <c r="BG725" s="53"/>
      <c r="BH725" s="53"/>
      <c r="BI725" s="53"/>
      <c r="BJ725" s="53"/>
      <c r="BK725" s="53"/>
      <c r="BL725" s="53"/>
      <c r="BM725" s="53"/>
      <c r="BN725" s="53"/>
      <c r="BO725" s="53"/>
      <c r="BP725" s="53"/>
      <c r="BQ725" s="53"/>
      <c r="BR725" s="53"/>
      <c r="BS725" s="53"/>
      <c r="BT725" s="53"/>
      <c r="BU725" s="53"/>
      <c r="BV725" s="53"/>
      <c r="BW725" s="53"/>
      <c r="BX725" s="53"/>
      <c r="BY725" s="53"/>
      <c r="BZ725" s="53"/>
      <c r="CA725" s="53"/>
      <c r="CB725" s="53"/>
    </row>
    <row r="726" spans="4:80" x14ac:dyDescent="0.25">
      <c r="D726" s="57" t="s">
        <v>1986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53"/>
      <c r="AH726" s="53"/>
      <c r="AI726" s="53"/>
      <c r="AJ726" s="53"/>
      <c r="AK726" s="53"/>
      <c r="AL726" s="53"/>
      <c r="AM726" s="53"/>
      <c r="AN726" s="53"/>
      <c r="AO726" s="53"/>
      <c r="AP726" s="53"/>
      <c r="AQ726" s="53"/>
      <c r="AR726" s="53"/>
      <c r="AS726" s="53"/>
      <c r="AT726" s="53"/>
      <c r="AU726" s="53"/>
      <c r="AV726" s="53"/>
      <c r="AW726" s="53"/>
      <c r="AX726" s="53"/>
      <c r="AY726" s="53"/>
      <c r="AZ726" s="53"/>
      <c r="BA726" s="53"/>
      <c r="BB726" s="53"/>
      <c r="BC726" s="53"/>
      <c r="BD726" s="53"/>
      <c r="BE726" s="53"/>
      <c r="BF726" s="53"/>
      <c r="BG726" s="53"/>
      <c r="BH726" s="53"/>
      <c r="BI726" s="53"/>
      <c r="BJ726" s="53"/>
      <c r="BK726" s="53"/>
      <c r="BL726" s="53"/>
      <c r="BM726" s="53"/>
      <c r="BN726" s="53"/>
      <c r="BO726" s="53"/>
      <c r="BP726" s="53"/>
      <c r="BQ726" s="53"/>
      <c r="BR726" s="53"/>
      <c r="BS726" s="53"/>
      <c r="BT726" s="53"/>
      <c r="BU726" s="53"/>
      <c r="BV726" s="53"/>
      <c r="BW726" s="53"/>
      <c r="BX726" s="53"/>
      <c r="BY726" s="53"/>
      <c r="BZ726" s="53"/>
      <c r="CA726" s="53"/>
      <c r="CB726" s="53"/>
    </row>
    <row r="727" spans="4:80" x14ac:dyDescent="0.25">
      <c r="D727" s="57" t="s">
        <v>2886</v>
      </c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3"/>
      <c r="AN727" s="53"/>
      <c r="AO727" s="53"/>
      <c r="AP727" s="53"/>
      <c r="AQ727" s="53"/>
      <c r="AR727" s="53"/>
      <c r="AS727" s="53"/>
      <c r="AT727" s="53"/>
      <c r="AU727" s="53"/>
      <c r="AV727" s="53"/>
      <c r="AW727" s="53"/>
      <c r="AX727" s="53"/>
      <c r="AY727" s="53"/>
      <c r="AZ727" s="53"/>
      <c r="BA727" s="53"/>
      <c r="BB727" s="53"/>
      <c r="BC727" s="53"/>
      <c r="BD727" s="53"/>
      <c r="BE727" s="53"/>
      <c r="BF727" s="53"/>
      <c r="BG727" s="53"/>
      <c r="BH727" s="53"/>
      <c r="BI727" s="53"/>
      <c r="BJ727" s="53"/>
      <c r="BK727" s="53"/>
      <c r="BL727" s="53"/>
      <c r="BM727" s="53"/>
      <c r="BN727" s="53"/>
      <c r="BO727" s="53"/>
      <c r="BP727" s="53"/>
      <c r="BQ727" s="53"/>
      <c r="BR727" s="53"/>
      <c r="BS727" s="53"/>
      <c r="BT727" s="53"/>
      <c r="BU727" s="53"/>
      <c r="BV727" s="53"/>
      <c r="BW727" s="53"/>
      <c r="BX727" s="53"/>
      <c r="BY727" s="53"/>
      <c r="BZ727" s="53"/>
      <c r="CA727" s="53"/>
      <c r="CB727" s="53"/>
    </row>
    <row r="728" spans="4:80" x14ac:dyDescent="0.25">
      <c r="D728" s="57" t="s">
        <v>279</v>
      </c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3"/>
      <c r="AN728" s="53"/>
      <c r="AO728" s="53"/>
      <c r="AP728" s="53"/>
      <c r="AQ728" s="53"/>
      <c r="AR728" s="53"/>
      <c r="AS728" s="53"/>
      <c r="AT728" s="53"/>
      <c r="AU728" s="53"/>
      <c r="AV728" s="53"/>
      <c r="AW728" s="53"/>
      <c r="AX728" s="53"/>
      <c r="AY728" s="53"/>
      <c r="AZ728" s="53"/>
      <c r="BA728" s="53"/>
      <c r="BB728" s="53"/>
      <c r="BC728" s="53"/>
      <c r="BD728" s="53"/>
      <c r="BE728" s="53"/>
      <c r="BF728" s="53"/>
      <c r="BG728" s="53"/>
      <c r="BH728" s="53"/>
      <c r="BI728" s="53"/>
      <c r="BJ728" s="53"/>
      <c r="BK728" s="53"/>
      <c r="BL728" s="53"/>
      <c r="BM728" s="53"/>
      <c r="BN728" s="53"/>
      <c r="BO728" s="53"/>
      <c r="BP728" s="53"/>
      <c r="BQ728" s="53"/>
      <c r="BR728" s="53"/>
      <c r="BS728" s="53"/>
      <c r="BT728" s="53"/>
      <c r="BU728" s="53"/>
      <c r="BV728" s="53"/>
      <c r="BW728" s="53"/>
      <c r="BX728" s="53"/>
      <c r="BY728" s="53"/>
      <c r="BZ728" s="53"/>
      <c r="CA728" s="53"/>
      <c r="CB728" s="53"/>
    </row>
    <row r="729" spans="4:80" x14ac:dyDescent="0.25">
      <c r="D729" s="57" t="s">
        <v>2887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3"/>
      <c r="AN729" s="53"/>
      <c r="AO729" s="53"/>
      <c r="AP729" s="53"/>
      <c r="AQ729" s="53"/>
      <c r="AR729" s="53"/>
      <c r="AS729" s="53"/>
      <c r="AT729" s="53"/>
      <c r="AU729" s="53"/>
      <c r="AV729" s="53"/>
      <c r="AW729" s="53"/>
      <c r="AX729" s="53"/>
      <c r="AY729" s="53"/>
      <c r="AZ729" s="53"/>
      <c r="BA729" s="53"/>
      <c r="BB729" s="53"/>
      <c r="BC729" s="53"/>
      <c r="BD729" s="53"/>
      <c r="BE729" s="53"/>
      <c r="BF729" s="53"/>
      <c r="BG729" s="53"/>
      <c r="BH729" s="53"/>
      <c r="BI729" s="53"/>
      <c r="BJ729" s="53"/>
      <c r="BK729" s="53"/>
      <c r="BL729" s="53"/>
      <c r="BM729" s="53"/>
      <c r="BN729" s="53"/>
      <c r="BO729" s="53"/>
      <c r="BP729" s="53"/>
      <c r="BQ729" s="53"/>
      <c r="BR729" s="53"/>
      <c r="BS729" s="53"/>
      <c r="BT729" s="53"/>
      <c r="BU729" s="53"/>
      <c r="BV729" s="53"/>
      <c r="BW729" s="53"/>
      <c r="BX729" s="53"/>
      <c r="BY729" s="53"/>
      <c r="BZ729" s="53"/>
      <c r="CA729" s="53"/>
      <c r="CB729" s="53"/>
    </row>
    <row r="730" spans="4:80" x14ac:dyDescent="0.25">
      <c r="D730" s="57" t="s">
        <v>333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53"/>
      <c r="AF730" s="53"/>
      <c r="AG730" s="53"/>
      <c r="AH730" s="53"/>
      <c r="AI730" s="53"/>
      <c r="AJ730" s="53"/>
      <c r="AK730" s="53"/>
      <c r="AL730" s="53"/>
      <c r="AM730" s="53"/>
      <c r="AN730" s="53"/>
      <c r="AO730" s="53"/>
      <c r="AP730" s="53"/>
      <c r="AQ730" s="53"/>
      <c r="AR730" s="53"/>
      <c r="AS730" s="53"/>
      <c r="AT730" s="53"/>
      <c r="AU730" s="53"/>
      <c r="AV730" s="53"/>
      <c r="AW730" s="53"/>
      <c r="AX730" s="53"/>
      <c r="AY730" s="53"/>
      <c r="AZ730" s="53"/>
      <c r="BA730" s="53"/>
      <c r="BB730" s="53"/>
      <c r="BC730" s="53"/>
      <c r="BD730" s="53"/>
      <c r="BE730" s="53"/>
      <c r="BF730" s="53"/>
      <c r="BG730" s="53"/>
      <c r="BH730" s="53"/>
      <c r="BI730" s="53"/>
      <c r="BJ730" s="53"/>
      <c r="BK730" s="53"/>
      <c r="BL730" s="53"/>
      <c r="BM730" s="53"/>
      <c r="BN730" s="53"/>
      <c r="BO730" s="53"/>
      <c r="BP730" s="53"/>
      <c r="BQ730" s="53"/>
      <c r="BR730" s="53"/>
      <c r="BS730" s="53"/>
      <c r="BT730" s="53"/>
      <c r="BU730" s="53"/>
      <c r="BV730" s="53"/>
      <c r="BW730" s="53"/>
      <c r="BX730" s="53"/>
      <c r="BY730" s="53"/>
      <c r="BZ730" s="53"/>
      <c r="CA730" s="53"/>
      <c r="CB730" s="53"/>
    </row>
    <row r="731" spans="4:80" x14ac:dyDescent="0.25">
      <c r="D731" s="56" t="s">
        <v>368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  <c r="BW731" s="52"/>
      <c r="BX731" s="52"/>
      <c r="BY731" s="52"/>
      <c r="BZ731" s="52"/>
      <c r="CA731" s="52"/>
      <c r="CB731" s="52"/>
    </row>
    <row r="732" spans="4:80" x14ac:dyDescent="0.25">
      <c r="D732" s="56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  <c r="BV732" s="52"/>
      <c r="BW732" s="52"/>
      <c r="BX732" s="52"/>
      <c r="BY732" s="52"/>
      <c r="BZ732" s="52"/>
      <c r="CA732" s="52"/>
      <c r="CB732" s="52"/>
    </row>
    <row r="733" spans="4:80" x14ac:dyDescent="0.25">
      <c r="D733" s="56" t="s">
        <v>508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  <c r="BV733" s="52"/>
      <c r="BW733" s="52"/>
      <c r="BX733" s="52"/>
      <c r="BY733" s="52"/>
      <c r="BZ733" s="52"/>
      <c r="CA733" s="52"/>
      <c r="CB733" s="52"/>
    </row>
    <row r="734" spans="4:80" x14ac:dyDescent="0.25">
      <c r="D734" s="56" t="s">
        <v>525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  <c r="BV734" s="52"/>
      <c r="BW734" s="52"/>
      <c r="BX734" s="52"/>
      <c r="BY734" s="52"/>
      <c r="BZ734" s="52"/>
      <c r="CA734" s="52"/>
      <c r="CB734" s="52"/>
    </row>
    <row r="735" spans="4:80" x14ac:dyDescent="0.25">
      <c r="D735" s="56" t="s">
        <v>526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  <c r="BK735" s="52"/>
      <c r="BL735" s="52"/>
      <c r="BM735" s="52"/>
      <c r="BN735" s="52"/>
      <c r="BO735" s="52"/>
      <c r="BP735" s="52"/>
      <c r="BQ735" s="52"/>
      <c r="BR735" s="52"/>
      <c r="BS735" s="52"/>
      <c r="BT735" s="52"/>
      <c r="BU735" s="52"/>
      <c r="BV735" s="52"/>
      <c r="BW735" s="52"/>
      <c r="BX735" s="52"/>
      <c r="BY735" s="52"/>
      <c r="BZ735" s="52"/>
      <c r="CA735" s="52"/>
      <c r="CB735" s="52"/>
    </row>
    <row r="736" spans="4:80" x14ac:dyDescent="0.25">
      <c r="D736" s="56" t="s">
        <v>299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  <c r="BK736" s="52"/>
      <c r="BL736" s="52"/>
      <c r="BM736" s="52"/>
      <c r="BN736" s="52"/>
      <c r="BO736" s="52"/>
      <c r="BP736" s="52"/>
      <c r="BQ736" s="52"/>
      <c r="BR736" s="52"/>
      <c r="BS736" s="52"/>
      <c r="BT736" s="52"/>
      <c r="BU736" s="52"/>
      <c r="BV736" s="52"/>
      <c r="BW736" s="52"/>
      <c r="BX736" s="52"/>
      <c r="BY736" s="52"/>
      <c r="BZ736" s="52"/>
      <c r="CA736" s="52"/>
      <c r="CB736" s="52"/>
    </row>
    <row r="737" spans="4:80" x14ac:dyDescent="0.25">
      <c r="D737" s="56" t="s">
        <v>364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  <c r="BK737" s="52"/>
      <c r="BL737" s="52"/>
      <c r="BM737" s="52"/>
      <c r="BN737" s="52"/>
      <c r="BO737" s="52"/>
      <c r="BP737" s="52"/>
      <c r="BQ737" s="52"/>
      <c r="BR737" s="52"/>
      <c r="BS737" s="52"/>
      <c r="BT737" s="52"/>
      <c r="BU737" s="52"/>
      <c r="BV737" s="52"/>
      <c r="BW737" s="52"/>
      <c r="BX737" s="52"/>
      <c r="BY737" s="52"/>
      <c r="BZ737" s="52"/>
      <c r="CA737" s="52"/>
      <c r="CB737" s="52"/>
    </row>
    <row r="738" spans="4:80" x14ac:dyDescent="0.25">
      <c r="D738" s="56" t="s">
        <v>527</v>
      </c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  <c r="BK738" s="52"/>
      <c r="BL738" s="52"/>
      <c r="BM738" s="52"/>
      <c r="BN738" s="52"/>
      <c r="BO738" s="52"/>
      <c r="BP738" s="52"/>
      <c r="BQ738" s="52"/>
      <c r="BR738" s="52"/>
      <c r="BS738" s="52"/>
      <c r="BT738" s="52"/>
      <c r="BU738" s="52"/>
      <c r="BV738" s="52"/>
      <c r="BW738" s="52"/>
      <c r="BX738" s="52"/>
      <c r="BY738" s="52"/>
      <c r="BZ738" s="52"/>
      <c r="CA738" s="52"/>
      <c r="CB738" s="52"/>
    </row>
    <row r="739" spans="4:80" x14ac:dyDescent="0.25">
      <c r="D739" s="56" t="s">
        <v>370</v>
      </c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  <c r="BK739" s="52"/>
      <c r="BL739" s="52"/>
      <c r="BM739" s="52"/>
      <c r="BN739" s="52"/>
      <c r="BO739" s="52"/>
      <c r="BP739" s="52"/>
      <c r="BQ739" s="52"/>
      <c r="BR739" s="52"/>
      <c r="BS739" s="52"/>
      <c r="BT739" s="52"/>
      <c r="BU739" s="52"/>
      <c r="BV739" s="52"/>
      <c r="BW739" s="52"/>
      <c r="BX739" s="52"/>
      <c r="BY739" s="52"/>
      <c r="BZ739" s="52"/>
      <c r="CA739" s="52"/>
      <c r="CB739" s="52"/>
    </row>
    <row r="740" spans="4:80" x14ac:dyDescent="0.25">
      <c r="D740" s="56" t="s">
        <v>528</v>
      </c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  <c r="BK740" s="52"/>
      <c r="BL740" s="52"/>
      <c r="BM740" s="52"/>
      <c r="BN740" s="52"/>
      <c r="BO740" s="52"/>
      <c r="BP740" s="52"/>
      <c r="BQ740" s="52"/>
      <c r="BR740" s="52"/>
      <c r="BS740" s="52"/>
      <c r="BT740" s="52"/>
      <c r="BU740" s="52"/>
      <c r="BV740" s="52"/>
      <c r="BW740" s="52"/>
      <c r="BX740" s="52"/>
      <c r="BY740" s="52"/>
      <c r="BZ740" s="52"/>
      <c r="CA740" s="52"/>
      <c r="CB740" s="52"/>
    </row>
    <row r="741" spans="4:80" x14ac:dyDescent="0.25">
      <c r="D741" s="56" t="s">
        <v>259</v>
      </c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  <c r="BK741" s="52"/>
      <c r="BL741" s="52"/>
      <c r="BM741" s="52"/>
      <c r="BN741" s="52"/>
      <c r="BO741" s="52"/>
      <c r="BP741" s="52"/>
      <c r="BQ741" s="52"/>
      <c r="BR741" s="52"/>
      <c r="BS741" s="52"/>
      <c r="BT741" s="52"/>
      <c r="BU741" s="52"/>
      <c r="BV741" s="52"/>
      <c r="BW741" s="52"/>
      <c r="BX741" s="52"/>
      <c r="BY741" s="52"/>
      <c r="BZ741" s="52"/>
      <c r="CA741" s="52"/>
      <c r="CB741" s="52"/>
    </row>
    <row r="743" spans="4:80" x14ac:dyDescent="0.25">
      <c r="D743" s="285" t="s">
        <v>3050</v>
      </c>
    </row>
    <row r="810" spans="2:4" x14ac:dyDescent="0.25">
      <c r="B810" s="50">
        <v>0</v>
      </c>
      <c r="D810" s="51" t="s">
        <v>3024</v>
      </c>
    </row>
    <row r="811" spans="2:4" x14ac:dyDescent="0.25">
      <c r="D811" s="59" t="s">
        <v>304</v>
      </c>
    </row>
    <row r="813" spans="2:4" x14ac:dyDescent="0.25">
      <c r="D813" s="285" t="s">
        <v>36</v>
      </c>
    </row>
    <row r="814" spans="2:4" x14ac:dyDescent="0.25">
      <c r="D814" s="54" t="s">
        <v>3025</v>
      </c>
    </row>
    <row r="816" spans="2:4" x14ac:dyDescent="0.25">
      <c r="D816" s="285" t="s">
        <v>3003</v>
      </c>
    </row>
    <row r="851" spans="4:23" x14ac:dyDescent="0.25">
      <c r="D851" s="285" t="s">
        <v>309</v>
      </c>
      <c r="M851" s="285" t="s">
        <v>269</v>
      </c>
    </row>
    <row r="852" spans="4:23" x14ac:dyDescent="0.25">
      <c r="D852" s="51" t="s">
        <v>3004</v>
      </c>
      <c r="M852" s="51" t="s">
        <v>3026</v>
      </c>
    </row>
    <row r="854" spans="4:23" x14ac:dyDescent="0.25">
      <c r="D854" s="51" t="s">
        <v>2664</v>
      </c>
    </row>
    <row r="856" spans="4:23" x14ac:dyDescent="0.25">
      <c r="D856" s="56" t="s">
        <v>575</v>
      </c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</row>
    <row r="857" spans="4:23" x14ac:dyDescent="0.25">
      <c r="D857" s="38" t="s">
        <v>554</v>
      </c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</row>
    <row r="858" spans="4:23" x14ac:dyDescent="0.25">
      <c r="D858" s="38" t="s">
        <v>555</v>
      </c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</row>
    <row r="859" spans="4:23" x14ac:dyDescent="0.25">
      <c r="D859" s="38" t="s">
        <v>3027</v>
      </c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</row>
    <row r="860" spans="4:23" x14ac:dyDescent="0.25">
      <c r="D860" s="56" t="s">
        <v>375</v>
      </c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</row>
    <row r="861" spans="4:23" x14ac:dyDescent="0.25">
      <c r="D861" s="56" t="s">
        <v>3028</v>
      </c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</row>
    <row r="862" spans="4:23" x14ac:dyDescent="0.25">
      <c r="D862" s="56" t="s">
        <v>3029</v>
      </c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</row>
    <row r="863" spans="4:23" x14ac:dyDescent="0.25">
      <c r="D863" s="56" t="s">
        <v>266</v>
      </c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</row>
    <row r="864" spans="4:23" x14ac:dyDescent="0.25">
      <c r="D864" s="56" t="s">
        <v>277</v>
      </c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</row>
    <row r="865" spans="4:51" x14ac:dyDescent="0.25">
      <c r="D865" s="56" t="s">
        <v>273</v>
      </c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</row>
    <row r="866" spans="4:51" x14ac:dyDescent="0.25">
      <c r="D866" s="56" t="s">
        <v>327</v>
      </c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</row>
    <row r="867" spans="4:51" x14ac:dyDescent="0.25">
      <c r="D867" s="56" t="s">
        <v>543</v>
      </c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</row>
    <row r="868" spans="4:51" x14ac:dyDescent="0.25">
      <c r="D868" s="56" t="s">
        <v>544</v>
      </c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</row>
    <row r="869" spans="4:51" x14ac:dyDescent="0.25">
      <c r="D869" s="56" t="s">
        <v>545</v>
      </c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</row>
    <row r="870" spans="4:51" x14ac:dyDescent="0.25">
      <c r="D870" s="56" t="s">
        <v>2402</v>
      </c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</row>
    <row r="871" spans="4:51" x14ac:dyDescent="0.25">
      <c r="D871" s="56" t="s">
        <v>2403</v>
      </c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</row>
    <row r="872" spans="4:51" x14ac:dyDescent="0.25">
      <c r="D872" s="56" t="s">
        <v>3031</v>
      </c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</row>
    <row r="873" spans="4:51" x14ac:dyDescent="0.25">
      <c r="D873" s="56" t="s">
        <v>3032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</row>
    <row r="874" spans="4:51" x14ac:dyDescent="0.25">
      <c r="D874" s="56" t="s">
        <v>3033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</row>
    <row r="875" spans="4:51" x14ac:dyDescent="0.25">
      <c r="D875" s="56" t="s">
        <v>3030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</row>
    <row r="877" spans="4:51" x14ac:dyDescent="0.25">
      <c r="D877" s="57" t="s">
        <v>357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  <c r="AW877" s="53"/>
      <c r="AX877" s="53"/>
      <c r="AY877" s="53"/>
    </row>
    <row r="878" spans="4:51" x14ac:dyDescent="0.25">
      <c r="D878" s="57" t="s">
        <v>322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  <c r="AW878" s="53"/>
      <c r="AX878" s="53"/>
      <c r="AY878" s="53"/>
    </row>
    <row r="879" spans="4:51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  <c r="AW879" s="53"/>
      <c r="AX879" s="53"/>
      <c r="AY879" s="53"/>
    </row>
    <row r="880" spans="4:51" x14ac:dyDescent="0.25">
      <c r="D880" s="57" t="s">
        <v>3034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  <c r="AW880" s="53"/>
      <c r="AX880" s="53"/>
      <c r="AY880" s="53"/>
    </row>
    <row r="881" spans="4:51" x14ac:dyDescent="0.25">
      <c r="D881" s="57" t="s">
        <v>3035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  <c r="AW881" s="53"/>
      <c r="AX881" s="53"/>
      <c r="AY881" s="53"/>
    </row>
    <row r="882" spans="4:51" x14ac:dyDescent="0.25">
      <c r="D882" s="57" t="s">
        <v>3036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  <c r="AW882" s="53"/>
      <c r="AX882" s="53"/>
      <c r="AY882" s="53"/>
    </row>
    <row r="883" spans="4:51" x14ac:dyDescent="0.25">
      <c r="D883" s="57" t="s">
        <v>278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3"/>
      <c r="AN883" s="53"/>
      <c r="AO883" s="53"/>
      <c r="AP883" s="53"/>
      <c r="AQ883" s="53"/>
      <c r="AR883" s="53"/>
      <c r="AS883" s="53"/>
      <c r="AT883" s="53"/>
      <c r="AU883" s="53"/>
      <c r="AV883" s="53"/>
      <c r="AW883" s="53"/>
      <c r="AX883" s="53"/>
      <c r="AY883" s="53"/>
    </row>
    <row r="884" spans="4:51" x14ac:dyDescent="0.25">
      <c r="D884" s="57" t="s">
        <v>3037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  <c r="AE884" s="53"/>
      <c r="AF884" s="53"/>
      <c r="AG884" s="53"/>
      <c r="AH884" s="53"/>
      <c r="AI884" s="53"/>
      <c r="AJ884" s="53"/>
      <c r="AK884" s="53"/>
      <c r="AL884" s="53"/>
      <c r="AM884" s="53"/>
      <c r="AN884" s="53"/>
      <c r="AO884" s="53"/>
      <c r="AP884" s="53"/>
      <c r="AQ884" s="53"/>
      <c r="AR884" s="53"/>
      <c r="AS884" s="53"/>
      <c r="AT884" s="53"/>
      <c r="AU884" s="53"/>
      <c r="AV884" s="53"/>
      <c r="AW884" s="53"/>
      <c r="AX884" s="53"/>
      <c r="AY884" s="53"/>
    </row>
    <row r="885" spans="4:51" x14ac:dyDescent="0.25">
      <c r="D885" s="57" t="s">
        <v>3038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  <c r="AE885" s="53"/>
      <c r="AF885" s="53"/>
      <c r="AG885" s="53"/>
      <c r="AH885" s="53"/>
      <c r="AI885" s="53"/>
      <c r="AJ885" s="53"/>
      <c r="AK885" s="53"/>
      <c r="AL885" s="53"/>
      <c r="AM885" s="53"/>
      <c r="AN885" s="53"/>
      <c r="AO885" s="53"/>
      <c r="AP885" s="53"/>
      <c r="AQ885" s="53"/>
      <c r="AR885" s="53"/>
      <c r="AS885" s="53"/>
      <c r="AT885" s="53"/>
      <c r="AU885" s="53"/>
      <c r="AV885" s="53"/>
      <c r="AW885" s="53"/>
      <c r="AX885" s="53"/>
      <c r="AY885" s="53"/>
    </row>
    <row r="886" spans="4:51" x14ac:dyDescent="0.25">
      <c r="D886" s="57" t="s">
        <v>3039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  <c r="AE886" s="53"/>
      <c r="AF886" s="53"/>
      <c r="AG886" s="53"/>
      <c r="AH886" s="53"/>
      <c r="AI886" s="53"/>
      <c r="AJ886" s="53"/>
      <c r="AK886" s="53"/>
      <c r="AL886" s="53"/>
      <c r="AM886" s="53"/>
      <c r="AN886" s="53"/>
      <c r="AO886" s="53"/>
      <c r="AP886" s="53"/>
      <c r="AQ886" s="53"/>
      <c r="AR886" s="53"/>
      <c r="AS886" s="53"/>
      <c r="AT886" s="53"/>
      <c r="AU886" s="53"/>
      <c r="AV886" s="53"/>
      <c r="AW886" s="53"/>
      <c r="AX886" s="53"/>
      <c r="AY886" s="53"/>
    </row>
    <row r="887" spans="4:51" x14ac:dyDescent="0.25">
      <c r="D887" s="57" t="s">
        <v>3040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  <c r="AE887" s="53"/>
      <c r="AF887" s="53"/>
      <c r="AG887" s="53"/>
      <c r="AH887" s="53"/>
      <c r="AI887" s="53"/>
      <c r="AJ887" s="53"/>
      <c r="AK887" s="53"/>
      <c r="AL887" s="53"/>
      <c r="AM887" s="53"/>
      <c r="AN887" s="53"/>
      <c r="AO887" s="53"/>
      <c r="AP887" s="53"/>
      <c r="AQ887" s="53"/>
      <c r="AR887" s="53"/>
      <c r="AS887" s="53"/>
      <c r="AT887" s="53"/>
      <c r="AU887" s="53"/>
      <c r="AV887" s="53"/>
      <c r="AW887" s="53"/>
      <c r="AX887" s="53"/>
      <c r="AY887" s="53"/>
    </row>
    <row r="888" spans="4:51" x14ac:dyDescent="0.25">
      <c r="D888" s="57" t="s">
        <v>3041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  <c r="AE888" s="53"/>
      <c r="AF888" s="53"/>
      <c r="AG888" s="53"/>
      <c r="AH888" s="53"/>
      <c r="AI888" s="53"/>
      <c r="AJ888" s="53"/>
      <c r="AK888" s="53"/>
      <c r="AL888" s="53"/>
      <c r="AM888" s="53"/>
      <c r="AN888" s="53"/>
      <c r="AO888" s="53"/>
      <c r="AP888" s="53"/>
      <c r="AQ888" s="53"/>
      <c r="AR888" s="53"/>
      <c r="AS888" s="53"/>
      <c r="AT888" s="53"/>
      <c r="AU888" s="53"/>
      <c r="AV888" s="53"/>
      <c r="AW888" s="53"/>
      <c r="AX888" s="53"/>
      <c r="AY888" s="53"/>
    </row>
    <row r="889" spans="4:51" x14ac:dyDescent="0.25">
      <c r="D889" s="57" t="s">
        <v>3042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  <c r="AE889" s="53"/>
      <c r="AF889" s="53"/>
      <c r="AG889" s="53"/>
      <c r="AH889" s="53"/>
      <c r="AI889" s="53"/>
      <c r="AJ889" s="53"/>
      <c r="AK889" s="53"/>
      <c r="AL889" s="53"/>
      <c r="AM889" s="53"/>
      <c r="AN889" s="53"/>
      <c r="AO889" s="53"/>
      <c r="AP889" s="53"/>
      <c r="AQ889" s="53"/>
      <c r="AR889" s="53"/>
      <c r="AS889" s="53"/>
      <c r="AT889" s="53"/>
      <c r="AU889" s="53"/>
      <c r="AV889" s="53"/>
      <c r="AW889" s="53"/>
      <c r="AX889" s="53"/>
      <c r="AY889" s="53"/>
    </row>
    <row r="890" spans="4:51" x14ac:dyDescent="0.25">
      <c r="D890" s="57" t="s">
        <v>3043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  <c r="AE890" s="53"/>
      <c r="AF890" s="53"/>
      <c r="AG890" s="53"/>
      <c r="AH890" s="53"/>
      <c r="AI890" s="53"/>
      <c r="AJ890" s="53"/>
      <c r="AK890" s="53"/>
      <c r="AL890" s="53"/>
      <c r="AM890" s="53"/>
      <c r="AN890" s="53"/>
      <c r="AO890" s="53"/>
      <c r="AP890" s="53"/>
      <c r="AQ890" s="53"/>
      <c r="AR890" s="53"/>
      <c r="AS890" s="53"/>
      <c r="AT890" s="53"/>
      <c r="AU890" s="53"/>
      <c r="AV890" s="53"/>
      <c r="AW890" s="53"/>
      <c r="AX890" s="53"/>
      <c r="AY890" s="53"/>
    </row>
    <row r="891" spans="4:51" x14ac:dyDescent="0.25">
      <c r="D891" s="57" t="s">
        <v>3044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  <c r="AE891" s="53"/>
      <c r="AF891" s="53"/>
      <c r="AG891" s="53"/>
      <c r="AH891" s="53"/>
      <c r="AI891" s="53"/>
      <c r="AJ891" s="53"/>
      <c r="AK891" s="53"/>
      <c r="AL891" s="53"/>
      <c r="AM891" s="53"/>
      <c r="AN891" s="53"/>
      <c r="AO891" s="53"/>
      <c r="AP891" s="53"/>
      <c r="AQ891" s="53"/>
      <c r="AR891" s="53"/>
      <c r="AS891" s="53"/>
      <c r="AT891" s="53"/>
      <c r="AU891" s="53"/>
      <c r="AV891" s="53"/>
      <c r="AW891" s="53"/>
      <c r="AX891" s="53"/>
      <c r="AY891" s="53"/>
    </row>
    <row r="892" spans="4:51" x14ac:dyDescent="0.25">
      <c r="D892" s="57" t="s">
        <v>259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  <c r="AE892" s="53"/>
      <c r="AF892" s="53"/>
      <c r="AG892" s="53"/>
      <c r="AH892" s="53"/>
      <c r="AI892" s="53"/>
      <c r="AJ892" s="53"/>
      <c r="AK892" s="53"/>
      <c r="AL892" s="53"/>
      <c r="AM892" s="53"/>
      <c r="AN892" s="53"/>
      <c r="AO892" s="53"/>
      <c r="AP892" s="53"/>
      <c r="AQ892" s="53"/>
      <c r="AR892" s="53"/>
      <c r="AS892" s="53"/>
      <c r="AT892" s="53"/>
      <c r="AU892" s="53"/>
      <c r="AV892" s="53"/>
      <c r="AW892" s="53"/>
      <c r="AX892" s="53"/>
      <c r="AY892" s="53"/>
    </row>
    <row r="893" spans="4:51" x14ac:dyDescent="0.25">
      <c r="D893" s="57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  <c r="AE893" s="53"/>
      <c r="AF893" s="53"/>
      <c r="AG893" s="53"/>
      <c r="AH893" s="53"/>
      <c r="AI893" s="53"/>
      <c r="AJ893" s="53"/>
      <c r="AK893" s="53"/>
      <c r="AL893" s="53"/>
      <c r="AM893" s="53"/>
      <c r="AN893" s="53"/>
      <c r="AO893" s="53"/>
      <c r="AP893" s="53"/>
      <c r="AQ893" s="53"/>
      <c r="AR893" s="53"/>
      <c r="AS893" s="53"/>
      <c r="AT893" s="53"/>
      <c r="AU893" s="53"/>
      <c r="AV893" s="53"/>
      <c r="AW893" s="53"/>
      <c r="AX893" s="53"/>
      <c r="AY893" s="53"/>
    </row>
    <row r="894" spans="4:51" x14ac:dyDescent="0.25">
      <c r="D894" s="57" t="s">
        <v>788</v>
      </c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  <c r="AE894" s="53"/>
      <c r="AF894" s="53"/>
      <c r="AG894" s="53"/>
      <c r="AH894" s="53"/>
      <c r="AI894" s="53"/>
      <c r="AJ894" s="53"/>
      <c r="AK894" s="53"/>
      <c r="AL894" s="53"/>
      <c r="AM894" s="53"/>
      <c r="AN894" s="53"/>
      <c r="AO894" s="53"/>
      <c r="AP894" s="53"/>
      <c r="AQ894" s="53"/>
      <c r="AR894" s="53"/>
      <c r="AS894" s="53"/>
      <c r="AT894" s="53"/>
      <c r="AU894" s="53"/>
      <c r="AV894" s="53"/>
      <c r="AW894" s="53"/>
      <c r="AX894" s="53"/>
      <c r="AY894" s="53"/>
    </row>
    <row r="895" spans="4:51" x14ac:dyDescent="0.25">
      <c r="D895" s="57" t="s">
        <v>282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  <c r="AE895" s="53"/>
      <c r="AF895" s="53"/>
      <c r="AG895" s="53"/>
      <c r="AH895" s="53"/>
      <c r="AI895" s="53"/>
      <c r="AJ895" s="53"/>
      <c r="AK895" s="53"/>
      <c r="AL895" s="53"/>
      <c r="AM895" s="53"/>
      <c r="AN895" s="53"/>
      <c r="AO895" s="53"/>
      <c r="AP895" s="53"/>
      <c r="AQ895" s="53"/>
      <c r="AR895" s="53"/>
      <c r="AS895" s="53"/>
      <c r="AT895" s="53"/>
      <c r="AU895" s="53"/>
      <c r="AV895" s="53"/>
      <c r="AW895" s="53"/>
      <c r="AX895" s="53"/>
      <c r="AY895" s="53"/>
    </row>
    <row r="896" spans="4:51" x14ac:dyDescent="0.25">
      <c r="D896" s="57" t="s">
        <v>3045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  <c r="AE896" s="53"/>
      <c r="AF896" s="53"/>
      <c r="AG896" s="53"/>
      <c r="AH896" s="53"/>
      <c r="AI896" s="53"/>
      <c r="AJ896" s="53"/>
      <c r="AK896" s="53"/>
      <c r="AL896" s="53"/>
      <c r="AM896" s="53"/>
      <c r="AN896" s="53"/>
      <c r="AO896" s="53"/>
      <c r="AP896" s="53"/>
      <c r="AQ896" s="53"/>
      <c r="AR896" s="53"/>
      <c r="AS896" s="53"/>
      <c r="AT896" s="53"/>
      <c r="AU896" s="53"/>
      <c r="AV896" s="53"/>
      <c r="AW896" s="53"/>
      <c r="AX896" s="53"/>
      <c r="AY896" s="53"/>
    </row>
    <row r="897" spans="4:51" x14ac:dyDescent="0.25">
      <c r="D897" s="57" t="s">
        <v>3046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  <c r="AE897" s="53"/>
      <c r="AF897" s="53"/>
      <c r="AG897" s="53"/>
      <c r="AH897" s="53"/>
      <c r="AI897" s="53"/>
      <c r="AJ897" s="53"/>
      <c r="AK897" s="53"/>
      <c r="AL897" s="53"/>
      <c r="AM897" s="53"/>
      <c r="AN897" s="53"/>
      <c r="AO897" s="53"/>
      <c r="AP897" s="53"/>
      <c r="AQ897" s="53"/>
      <c r="AR897" s="53"/>
      <c r="AS897" s="53"/>
      <c r="AT897" s="53"/>
      <c r="AU897" s="53"/>
      <c r="AV897" s="53"/>
      <c r="AW897" s="53"/>
      <c r="AX897" s="53"/>
      <c r="AY897" s="53"/>
    </row>
    <row r="898" spans="4:51" x14ac:dyDescent="0.25">
      <c r="D898" s="57" t="s">
        <v>3047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  <c r="AE898" s="53"/>
      <c r="AF898" s="53"/>
      <c r="AG898" s="53"/>
      <c r="AH898" s="53"/>
      <c r="AI898" s="53"/>
      <c r="AJ898" s="53"/>
      <c r="AK898" s="53"/>
      <c r="AL898" s="53"/>
      <c r="AM898" s="53"/>
      <c r="AN898" s="53"/>
      <c r="AO898" s="53"/>
      <c r="AP898" s="53"/>
      <c r="AQ898" s="53"/>
      <c r="AR898" s="53"/>
      <c r="AS898" s="53"/>
      <c r="AT898" s="53"/>
      <c r="AU898" s="53"/>
      <c r="AV898" s="53"/>
      <c r="AW898" s="53"/>
      <c r="AX898" s="53"/>
      <c r="AY898" s="53"/>
    </row>
    <row r="899" spans="4:51" x14ac:dyDescent="0.25">
      <c r="D899" s="57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  <c r="AE899" s="53"/>
      <c r="AF899" s="53"/>
      <c r="AG899" s="53"/>
      <c r="AH899" s="53"/>
      <c r="AI899" s="53"/>
      <c r="AJ899" s="53"/>
      <c r="AK899" s="53"/>
      <c r="AL899" s="53"/>
      <c r="AM899" s="53"/>
      <c r="AN899" s="53"/>
      <c r="AO899" s="53"/>
      <c r="AP899" s="53"/>
      <c r="AQ899" s="53"/>
      <c r="AR899" s="53"/>
      <c r="AS899" s="53"/>
      <c r="AT899" s="53"/>
      <c r="AU899" s="53"/>
      <c r="AV899" s="53"/>
      <c r="AW899" s="53"/>
      <c r="AX899" s="53"/>
      <c r="AY899" s="53"/>
    </row>
    <row r="900" spans="4:51" x14ac:dyDescent="0.25">
      <c r="D900" s="57" t="s">
        <v>263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  <c r="AE900" s="53"/>
      <c r="AF900" s="53"/>
      <c r="AG900" s="53"/>
      <c r="AH900" s="53"/>
      <c r="AI900" s="53"/>
      <c r="AJ900" s="53"/>
      <c r="AK900" s="53"/>
      <c r="AL900" s="53"/>
      <c r="AM900" s="53"/>
      <c r="AN900" s="53"/>
      <c r="AO900" s="53"/>
      <c r="AP900" s="53"/>
      <c r="AQ900" s="53"/>
      <c r="AR900" s="53"/>
      <c r="AS900" s="53"/>
      <c r="AT900" s="53"/>
      <c r="AU900" s="53"/>
      <c r="AV900" s="53"/>
      <c r="AW900" s="53"/>
      <c r="AX900" s="53"/>
      <c r="AY900" s="53"/>
    </row>
    <row r="901" spans="4:51" x14ac:dyDescent="0.25">
      <c r="D901" s="57" t="s">
        <v>264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  <c r="AE901" s="53"/>
      <c r="AF901" s="53"/>
      <c r="AG901" s="53"/>
      <c r="AH901" s="53"/>
      <c r="AI901" s="53"/>
      <c r="AJ901" s="53"/>
      <c r="AK901" s="53"/>
      <c r="AL901" s="53"/>
      <c r="AM901" s="53"/>
      <c r="AN901" s="53"/>
      <c r="AO901" s="53"/>
      <c r="AP901" s="53"/>
      <c r="AQ901" s="53"/>
      <c r="AR901" s="53"/>
      <c r="AS901" s="53"/>
      <c r="AT901" s="53"/>
      <c r="AU901" s="53"/>
      <c r="AV901" s="53"/>
      <c r="AW901" s="53"/>
      <c r="AX901" s="53"/>
      <c r="AY901" s="53"/>
    </row>
    <row r="902" spans="4:51" x14ac:dyDescent="0.25">
      <c r="D902" s="57" t="s">
        <v>358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  <c r="AE902" s="53"/>
      <c r="AF902" s="53"/>
      <c r="AG902" s="53"/>
      <c r="AH902" s="53"/>
      <c r="AI902" s="53"/>
      <c r="AJ902" s="53"/>
      <c r="AK902" s="53"/>
      <c r="AL902" s="53"/>
      <c r="AM902" s="53"/>
      <c r="AN902" s="53"/>
      <c r="AO902" s="53"/>
      <c r="AP902" s="53"/>
      <c r="AQ902" s="53"/>
      <c r="AR902" s="53"/>
      <c r="AS902" s="53"/>
      <c r="AT902" s="53"/>
      <c r="AU902" s="53"/>
      <c r="AV902" s="53"/>
      <c r="AW902" s="53"/>
      <c r="AX902" s="53"/>
      <c r="AY902" s="53"/>
    </row>
    <row r="904" spans="4:51" x14ac:dyDescent="0.25">
      <c r="D904" s="285" t="s">
        <v>3048</v>
      </c>
    </row>
    <row r="955" spans="2:4" x14ac:dyDescent="0.25">
      <c r="B955" s="50">
        <v>0</v>
      </c>
      <c r="D955" s="51" t="s">
        <v>3070</v>
      </c>
    </row>
    <row r="956" spans="2:4" x14ac:dyDescent="0.25">
      <c r="D956" s="59" t="s">
        <v>303</v>
      </c>
    </row>
    <row r="958" spans="2:4" x14ac:dyDescent="0.25">
      <c r="D958" s="285" t="s">
        <v>36</v>
      </c>
    </row>
    <row r="959" spans="2:4" x14ac:dyDescent="0.25">
      <c r="D959" s="285" t="s">
        <v>3071</v>
      </c>
    </row>
    <row r="961" spans="4:4" x14ac:dyDescent="0.25">
      <c r="D961" s="285" t="s">
        <v>3055</v>
      </c>
    </row>
    <row r="994" spans="4:51" x14ac:dyDescent="0.25">
      <c r="D994" s="285" t="s">
        <v>309</v>
      </c>
      <c r="V994" s="285" t="s">
        <v>2492</v>
      </c>
    </row>
    <row r="995" spans="4:51" x14ac:dyDescent="0.25">
      <c r="D995" s="285" t="s">
        <v>3056</v>
      </c>
      <c r="M995" s="51" t="s">
        <v>3059</v>
      </c>
      <c r="V995" s="28" t="s">
        <v>3066</v>
      </c>
    </row>
    <row r="996" spans="4:51" x14ac:dyDescent="0.25">
      <c r="D996" s="285" t="s">
        <v>3057</v>
      </c>
      <c r="M996" s="51" t="s">
        <v>3060</v>
      </c>
      <c r="V996" s="28" t="s">
        <v>3067</v>
      </c>
    </row>
    <row r="997" spans="4:51" x14ac:dyDescent="0.25">
      <c r="D997" s="285" t="s">
        <v>3058</v>
      </c>
      <c r="M997" s="51" t="s">
        <v>3061</v>
      </c>
      <c r="V997" s="28" t="s">
        <v>3068</v>
      </c>
    </row>
    <row r="999" spans="4:51" x14ac:dyDescent="0.25">
      <c r="D999" s="56" t="s">
        <v>342</v>
      </c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</row>
    <row r="1000" spans="4:51" x14ac:dyDescent="0.25">
      <c r="D1000" s="56" t="s">
        <v>3062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</row>
    <row r="1001" spans="4:51" x14ac:dyDescent="0.25">
      <c r="D1001" s="56" t="s">
        <v>257</v>
      </c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</row>
    <row r="1002" spans="4:51" x14ac:dyDescent="0.25">
      <c r="D1002" s="56" t="s">
        <v>258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</row>
    <row r="1003" spans="4:51" x14ac:dyDescent="0.25">
      <c r="D1003" s="56" t="s">
        <v>3063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</row>
    <row r="1004" spans="4:51" x14ac:dyDescent="0.25">
      <c r="D1004" s="56" t="s">
        <v>3064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</row>
    <row r="1005" spans="4:51" x14ac:dyDescent="0.25">
      <c r="D1005" s="56" t="s">
        <v>3065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</row>
    <row r="1006" spans="4:51" x14ac:dyDescent="0.25">
      <c r="D1006" s="56" t="s">
        <v>259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</row>
    <row r="1008" spans="4:51" x14ac:dyDescent="0.25">
      <c r="D1008" s="57" t="s">
        <v>357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  <c r="Z1008" s="53"/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  <c r="AK1008" s="53"/>
      <c r="AL1008" s="53"/>
      <c r="AM1008" s="53"/>
      <c r="AN1008" s="53"/>
      <c r="AO1008" s="53"/>
      <c r="AP1008" s="53"/>
      <c r="AQ1008" s="53"/>
      <c r="AR1008" s="53"/>
      <c r="AS1008" s="53"/>
      <c r="AT1008" s="53"/>
      <c r="AU1008" s="53"/>
      <c r="AV1008" s="53"/>
      <c r="AW1008" s="53"/>
      <c r="AX1008" s="53"/>
      <c r="AY1008" s="53"/>
    </row>
    <row r="1009" spans="4:51" x14ac:dyDescent="0.25">
      <c r="D1009" s="57" t="s">
        <v>322</v>
      </c>
      <c r="E1009" s="53"/>
      <c r="F1009" s="53"/>
      <c r="G1009" s="53"/>
      <c r="H1009" s="53"/>
      <c r="I1009" s="53"/>
      <c r="J1009" s="53"/>
      <c r="K1009" s="53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Y1009" s="53"/>
      <c r="Z1009" s="53"/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  <c r="AK1009" s="53"/>
      <c r="AL1009" s="53"/>
      <c r="AM1009" s="53"/>
      <c r="AN1009" s="53"/>
      <c r="AO1009" s="53"/>
      <c r="AP1009" s="53"/>
      <c r="AQ1009" s="53"/>
      <c r="AR1009" s="53"/>
      <c r="AS1009" s="53"/>
      <c r="AT1009" s="53"/>
      <c r="AU1009" s="53"/>
      <c r="AV1009" s="53"/>
      <c r="AW1009" s="53"/>
      <c r="AX1009" s="53"/>
      <c r="AY1009" s="53"/>
    </row>
    <row r="1010" spans="4:51" x14ac:dyDescent="0.25">
      <c r="D1010" s="57"/>
      <c r="E1010" s="53"/>
      <c r="F1010" s="53"/>
      <c r="G1010" s="53"/>
      <c r="H1010" s="53"/>
      <c r="I1010" s="53"/>
      <c r="J1010" s="53"/>
      <c r="K1010" s="53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Y1010" s="53"/>
      <c r="Z1010" s="53"/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  <c r="AK1010" s="53"/>
      <c r="AL1010" s="53"/>
      <c r="AM1010" s="53"/>
      <c r="AN1010" s="53"/>
      <c r="AO1010" s="53"/>
      <c r="AP1010" s="53"/>
      <c r="AQ1010" s="53"/>
      <c r="AR1010" s="53"/>
      <c r="AS1010" s="53"/>
      <c r="AT1010" s="53"/>
      <c r="AU1010" s="53"/>
      <c r="AV1010" s="53"/>
      <c r="AW1010" s="53"/>
      <c r="AX1010" s="53"/>
      <c r="AY1010" s="53"/>
    </row>
    <row r="1011" spans="4:51" x14ac:dyDescent="0.25">
      <c r="D1011" s="57" t="str">
        <f>"update OPLAgreement set AgreementNumber = '" &amp; M995  &amp; "', RemarksSys = 'S0312315' where IdOPLAgreement = " &amp; V995 &amp; ";"</f>
        <v>update OPLAgreement set AgreementNumber = '0000924/4/08/09/2022', RemarksSys = 'S0312315' where IdOPLAgreement = 4877;</v>
      </c>
      <c r="E1011" s="53"/>
      <c r="F1011" s="53"/>
      <c r="G1011" s="53"/>
      <c r="H1011" s="53"/>
      <c r="I1011" s="53"/>
      <c r="J1011" s="53"/>
      <c r="K1011" s="53"/>
      <c r="L1011" s="53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  <c r="X1011" s="53"/>
      <c r="Y1011" s="53"/>
      <c r="Z1011" s="53"/>
      <c r="AA1011" s="53"/>
      <c r="AB1011" s="53"/>
      <c r="AC1011" s="53"/>
      <c r="AD1011" s="53"/>
      <c r="AE1011" s="53"/>
      <c r="AF1011" s="53"/>
      <c r="AG1011" s="53"/>
      <c r="AH1011" s="53"/>
      <c r="AI1011" s="53"/>
      <c r="AJ1011" s="53"/>
      <c r="AK1011" s="53"/>
      <c r="AL1011" s="53"/>
      <c r="AM1011" s="53"/>
      <c r="AN1011" s="53"/>
      <c r="AO1011" s="53"/>
      <c r="AP1011" s="53"/>
      <c r="AQ1011" s="53"/>
      <c r="AR1011" s="53"/>
      <c r="AS1011" s="53"/>
      <c r="AT1011" s="53"/>
      <c r="AU1011" s="53"/>
      <c r="AV1011" s="53"/>
      <c r="AW1011" s="53"/>
      <c r="AX1011" s="53"/>
      <c r="AY1011" s="53"/>
    </row>
    <row r="1012" spans="4:51" x14ac:dyDescent="0.25">
      <c r="D1012" s="57" t="str">
        <f>"update OPLAgreement set AgreementNumber = '" &amp; M996  &amp; "', RemarksSys = 'S0312315' where IdOPLAgreement = " &amp; V996 &amp; ";"</f>
        <v>update OPLAgreement set AgreementNumber = '0000925/4/08/10/2022', RemarksSys = 'S0312315' where IdOPLAgreement = 4878;</v>
      </c>
      <c r="E1012" s="53"/>
      <c r="F1012" s="53"/>
      <c r="G1012" s="53"/>
      <c r="H1012" s="53"/>
      <c r="I1012" s="53"/>
      <c r="J1012" s="53"/>
      <c r="K1012" s="53"/>
      <c r="L1012" s="53"/>
      <c r="M1012" s="53"/>
      <c r="N1012" s="53"/>
      <c r="O1012" s="53"/>
      <c r="P1012" s="53"/>
      <c r="Q1012" s="53"/>
      <c r="R1012" s="53"/>
      <c r="S1012" s="53"/>
      <c r="T1012" s="53"/>
      <c r="U1012" s="53"/>
      <c r="V1012" s="53"/>
      <c r="W1012" s="53"/>
      <c r="X1012" s="53"/>
      <c r="Y1012" s="53"/>
      <c r="Z1012" s="53"/>
      <c r="AA1012" s="53"/>
      <c r="AB1012" s="53"/>
      <c r="AC1012" s="53"/>
      <c r="AD1012" s="53"/>
      <c r="AE1012" s="53"/>
      <c r="AF1012" s="53"/>
      <c r="AG1012" s="53"/>
      <c r="AH1012" s="53"/>
      <c r="AI1012" s="53"/>
      <c r="AJ1012" s="53"/>
      <c r="AK1012" s="53"/>
      <c r="AL1012" s="53"/>
      <c r="AM1012" s="53"/>
      <c r="AN1012" s="53"/>
      <c r="AO1012" s="53"/>
      <c r="AP1012" s="53"/>
      <c r="AQ1012" s="53"/>
      <c r="AR1012" s="53"/>
      <c r="AS1012" s="53"/>
      <c r="AT1012" s="53"/>
      <c r="AU1012" s="53"/>
      <c r="AV1012" s="53"/>
      <c r="AW1012" s="53"/>
      <c r="AX1012" s="53"/>
      <c r="AY1012" s="53"/>
    </row>
    <row r="1013" spans="4:51" x14ac:dyDescent="0.25">
      <c r="D1013" s="57" t="str">
        <f>"update OPLAgreement set AgreementNumber = '" &amp; M997  &amp; "', RemarksSys = 'S0312315' where IdOPLAgreement = " &amp; V997 &amp; ";"</f>
        <v>update OPLAgreement set AgreementNumber = '0000926/4/08/10/2022', RemarksSys = 'S0312315' where IdOPLAgreement = 4879;</v>
      </c>
      <c r="E1013" s="53"/>
      <c r="F1013" s="53"/>
      <c r="G1013" s="53"/>
      <c r="H1013" s="53"/>
      <c r="I1013" s="53"/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  <c r="AA1013" s="53"/>
      <c r="AB1013" s="53"/>
      <c r="AC1013" s="53"/>
      <c r="AD1013" s="53"/>
      <c r="AE1013" s="53"/>
      <c r="AF1013" s="53"/>
      <c r="AG1013" s="53"/>
      <c r="AH1013" s="53"/>
      <c r="AI1013" s="53"/>
      <c r="AJ1013" s="53"/>
      <c r="AK1013" s="53"/>
      <c r="AL1013" s="53"/>
      <c r="AM1013" s="53"/>
      <c r="AN1013" s="53"/>
      <c r="AO1013" s="53"/>
      <c r="AP1013" s="53"/>
      <c r="AQ1013" s="53"/>
      <c r="AR1013" s="53"/>
      <c r="AS1013" s="53"/>
      <c r="AT1013" s="53"/>
      <c r="AU1013" s="53"/>
      <c r="AV1013" s="53"/>
      <c r="AW1013" s="53"/>
      <c r="AX1013" s="53"/>
      <c r="AY1013" s="53"/>
    </row>
    <row r="1014" spans="4:51" x14ac:dyDescent="0.25">
      <c r="D1014" s="57"/>
      <c r="E1014" s="53"/>
      <c r="F1014" s="53"/>
      <c r="G1014" s="53"/>
      <c r="H1014" s="53"/>
      <c r="I1014" s="53"/>
      <c r="J1014" s="53"/>
      <c r="K1014" s="53"/>
      <c r="L1014" s="53"/>
      <c r="M1014" s="53"/>
      <c r="N1014" s="53"/>
      <c r="O1014" s="53"/>
      <c r="P1014" s="53"/>
      <c r="Q1014" s="53"/>
      <c r="R1014" s="53"/>
      <c r="S1014" s="53"/>
      <c r="T1014" s="53"/>
      <c r="U1014" s="53"/>
      <c r="V1014" s="53"/>
      <c r="W1014" s="53"/>
      <c r="X1014" s="53"/>
      <c r="Y1014" s="53"/>
      <c r="Z1014" s="53"/>
      <c r="AA1014" s="53"/>
      <c r="AB1014" s="53"/>
      <c r="AC1014" s="53"/>
      <c r="AD1014" s="53"/>
      <c r="AE1014" s="53"/>
      <c r="AF1014" s="53"/>
      <c r="AG1014" s="53"/>
      <c r="AH1014" s="53"/>
      <c r="AI1014" s="53"/>
      <c r="AJ1014" s="53"/>
      <c r="AK1014" s="53"/>
      <c r="AL1014" s="53"/>
      <c r="AM1014" s="53"/>
      <c r="AN1014" s="53"/>
      <c r="AO1014" s="53"/>
      <c r="AP1014" s="53"/>
      <c r="AQ1014" s="53"/>
      <c r="AR1014" s="53"/>
      <c r="AS1014" s="53"/>
      <c r="AT1014" s="53"/>
      <c r="AU1014" s="53"/>
      <c r="AV1014" s="53"/>
      <c r="AW1014" s="53"/>
      <c r="AX1014" s="53"/>
      <c r="AY1014" s="53"/>
    </row>
    <row r="1015" spans="4:51" x14ac:dyDescent="0.25">
      <c r="D1015" s="57" t="s">
        <v>263</v>
      </c>
      <c r="E1015" s="53"/>
      <c r="F1015" s="53"/>
      <c r="G1015" s="53"/>
      <c r="H1015" s="53"/>
      <c r="I1015" s="53"/>
      <c r="J1015" s="53"/>
      <c r="K1015" s="53"/>
      <c r="L1015" s="53"/>
      <c r="M1015" s="53"/>
      <c r="N1015" s="53"/>
      <c r="O1015" s="53"/>
      <c r="P1015" s="53"/>
      <c r="Q1015" s="53"/>
      <c r="R1015" s="53"/>
      <c r="S1015" s="53"/>
      <c r="T1015" s="53"/>
      <c r="U1015" s="53"/>
      <c r="V1015" s="53"/>
      <c r="W1015" s="53"/>
      <c r="X1015" s="53"/>
      <c r="Y1015" s="53"/>
      <c r="Z1015" s="53"/>
      <c r="AA1015" s="53"/>
      <c r="AB1015" s="53"/>
      <c r="AC1015" s="53"/>
      <c r="AD1015" s="53"/>
      <c r="AE1015" s="53"/>
      <c r="AF1015" s="53"/>
      <c r="AG1015" s="53"/>
      <c r="AH1015" s="53"/>
      <c r="AI1015" s="53"/>
      <c r="AJ1015" s="53"/>
      <c r="AK1015" s="53"/>
      <c r="AL1015" s="53"/>
      <c r="AM1015" s="53"/>
      <c r="AN1015" s="53"/>
      <c r="AO1015" s="53"/>
      <c r="AP1015" s="53"/>
      <c r="AQ1015" s="53"/>
      <c r="AR1015" s="53"/>
      <c r="AS1015" s="53"/>
      <c r="AT1015" s="53"/>
      <c r="AU1015" s="53"/>
      <c r="AV1015" s="53"/>
      <c r="AW1015" s="53"/>
      <c r="AX1015" s="53"/>
      <c r="AY1015" s="53"/>
    </row>
    <row r="1016" spans="4:51" x14ac:dyDescent="0.25">
      <c r="D1016" s="57" t="s">
        <v>264</v>
      </c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R1016" s="53"/>
      <c r="S1016" s="53"/>
      <c r="T1016" s="53"/>
      <c r="U1016" s="53"/>
      <c r="V1016" s="53"/>
      <c r="W1016" s="53"/>
      <c r="X1016" s="53"/>
      <c r="Y1016" s="53"/>
      <c r="Z1016" s="53"/>
      <c r="AA1016" s="53"/>
      <c r="AB1016" s="53"/>
      <c r="AC1016" s="53"/>
      <c r="AD1016" s="53"/>
      <c r="AE1016" s="53"/>
      <c r="AF1016" s="53"/>
      <c r="AG1016" s="53"/>
      <c r="AH1016" s="53"/>
      <c r="AI1016" s="53"/>
      <c r="AJ1016" s="53"/>
      <c r="AK1016" s="53"/>
      <c r="AL1016" s="53"/>
      <c r="AM1016" s="53"/>
      <c r="AN1016" s="53"/>
      <c r="AO1016" s="53"/>
      <c r="AP1016" s="53"/>
      <c r="AQ1016" s="53"/>
      <c r="AR1016" s="53"/>
      <c r="AS1016" s="53"/>
      <c r="AT1016" s="53"/>
      <c r="AU1016" s="53"/>
      <c r="AV1016" s="53"/>
      <c r="AW1016" s="53"/>
      <c r="AX1016" s="53"/>
      <c r="AY1016" s="53"/>
    </row>
    <row r="1017" spans="4:51" x14ac:dyDescent="0.25">
      <c r="D1017" s="57" t="s">
        <v>358</v>
      </c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  <c r="R1017" s="53"/>
      <c r="S1017" s="53"/>
      <c r="T1017" s="53"/>
      <c r="U1017" s="53"/>
      <c r="V1017" s="53"/>
      <c r="W1017" s="53"/>
      <c r="X1017" s="53"/>
      <c r="Y1017" s="53"/>
      <c r="Z1017" s="53"/>
      <c r="AA1017" s="53"/>
      <c r="AB1017" s="53"/>
      <c r="AC1017" s="53"/>
      <c r="AD1017" s="53"/>
      <c r="AE1017" s="53"/>
      <c r="AF1017" s="53"/>
      <c r="AG1017" s="53"/>
      <c r="AH1017" s="53"/>
      <c r="AI1017" s="53"/>
      <c r="AJ1017" s="53"/>
      <c r="AK1017" s="53"/>
      <c r="AL1017" s="53"/>
      <c r="AM1017" s="53"/>
      <c r="AN1017" s="53"/>
      <c r="AO1017" s="53"/>
      <c r="AP1017" s="53"/>
      <c r="AQ1017" s="53"/>
      <c r="AR1017" s="53"/>
      <c r="AS1017" s="53"/>
      <c r="AT1017" s="53"/>
      <c r="AU1017" s="53"/>
      <c r="AV1017" s="53"/>
      <c r="AW1017" s="53"/>
      <c r="AX1017" s="53"/>
      <c r="AY1017" s="53"/>
    </row>
    <row r="1019" spans="4:51" x14ac:dyDescent="0.25">
      <c r="D1019" s="285" t="s">
        <v>3072</v>
      </c>
    </row>
    <row r="1051" spans="2:4" x14ac:dyDescent="0.25">
      <c r="B1051" s="48">
        <v>0</v>
      </c>
      <c r="D1051" s="51" t="s">
        <v>3076</v>
      </c>
    </row>
    <row r="1052" spans="2:4" x14ac:dyDescent="0.25">
      <c r="D1052" s="59" t="s">
        <v>305</v>
      </c>
    </row>
    <row r="1053" spans="2:4" x14ac:dyDescent="0.25">
      <c r="D1053" s="55" t="s">
        <v>35</v>
      </c>
    </row>
    <row r="1162" spans="2:4" x14ac:dyDescent="0.25">
      <c r="B1162" s="50">
        <v>0</v>
      </c>
      <c r="D1162" s="51" t="s">
        <v>3093</v>
      </c>
    </row>
    <row r="1163" spans="2:4" x14ac:dyDescent="0.25">
      <c r="D1163" s="59" t="s">
        <v>303</v>
      </c>
    </row>
    <row r="1165" spans="2:4" x14ac:dyDescent="0.25">
      <c r="D1165" s="285" t="s">
        <v>36</v>
      </c>
    </row>
    <row r="1166" spans="2:4" x14ac:dyDescent="0.25">
      <c r="D1166" s="54" t="s">
        <v>3094</v>
      </c>
    </row>
    <row r="1168" spans="2:4" x14ac:dyDescent="0.25">
      <c r="D1168" s="285" t="s">
        <v>3080</v>
      </c>
    </row>
    <row r="1201" spans="4:31" x14ac:dyDescent="0.25">
      <c r="D1201" s="285" t="s">
        <v>484</v>
      </c>
      <c r="H1201" s="285" t="s">
        <v>269</v>
      </c>
      <c r="Q1201" s="285" t="s">
        <v>274</v>
      </c>
      <c r="X1201" s="285" t="s">
        <v>275</v>
      </c>
    </row>
    <row r="1202" spans="4:31" x14ac:dyDescent="0.25">
      <c r="D1202" s="28" t="s">
        <v>3081</v>
      </c>
      <c r="H1202" s="51" t="s">
        <v>3082</v>
      </c>
      <c r="Q1202" s="285" t="s">
        <v>3083</v>
      </c>
      <c r="X1202" s="51" t="s">
        <v>3084</v>
      </c>
      <c r="AE1202" s="51" t="s">
        <v>1022</v>
      </c>
    </row>
    <row r="1204" spans="4:31" x14ac:dyDescent="0.25">
      <c r="D1204" s="56" t="s">
        <v>3085</v>
      </c>
      <c r="E1204" s="52"/>
      <c r="F1204" s="52"/>
      <c r="G1204" s="52"/>
      <c r="H1204" s="52"/>
      <c r="I1204" s="52"/>
      <c r="J1204" s="52"/>
      <c r="K1204" s="52"/>
      <c r="L1204" s="52"/>
      <c r="M1204" s="52"/>
      <c r="N1204" s="52"/>
      <c r="O1204" s="52"/>
      <c r="P1204" s="52"/>
      <c r="Q1204" s="52"/>
      <c r="R1204" s="52"/>
      <c r="S1204" s="52"/>
    </row>
    <row r="1205" spans="4:31" x14ac:dyDescent="0.25">
      <c r="D1205" s="56" t="s">
        <v>3086</v>
      </c>
      <c r="E1205" s="52"/>
      <c r="F1205" s="52"/>
      <c r="G1205" s="52"/>
      <c r="H1205" s="52"/>
      <c r="I1205" s="52"/>
      <c r="J1205" s="52"/>
      <c r="K1205" s="52"/>
      <c r="L1205" s="52"/>
      <c r="M1205" s="52"/>
      <c r="N1205" s="52"/>
      <c r="O1205" s="52"/>
      <c r="P1205" s="52"/>
      <c r="Q1205" s="52"/>
      <c r="R1205" s="52"/>
      <c r="S1205" s="52"/>
    </row>
    <row r="1206" spans="4:31" x14ac:dyDescent="0.25">
      <c r="D1206" s="56" t="s">
        <v>266</v>
      </c>
      <c r="E1206" s="52"/>
      <c r="F1206" s="52"/>
      <c r="G1206" s="52"/>
      <c r="H1206" s="52"/>
      <c r="I1206" s="52"/>
      <c r="J1206" s="52"/>
      <c r="K1206" s="52"/>
      <c r="L1206" s="52"/>
      <c r="M1206" s="52"/>
      <c r="N1206" s="52"/>
      <c r="O1206" s="52"/>
      <c r="P1206" s="52"/>
      <c r="Q1206" s="52"/>
      <c r="R1206" s="52"/>
      <c r="S1206" s="52"/>
    </row>
    <row r="1207" spans="4:31" x14ac:dyDescent="0.25">
      <c r="D1207" s="56" t="s">
        <v>3087</v>
      </c>
      <c r="E1207" s="52"/>
      <c r="F1207" s="52"/>
      <c r="G1207" s="52"/>
      <c r="H1207" s="52"/>
      <c r="I1207" s="52"/>
      <c r="J1207" s="52"/>
      <c r="K1207" s="52"/>
      <c r="L1207" s="52"/>
      <c r="M1207" s="52"/>
      <c r="N1207" s="52"/>
      <c r="O1207" s="52"/>
      <c r="P1207" s="52"/>
      <c r="Q1207" s="52"/>
      <c r="R1207" s="52"/>
      <c r="S1207" s="52"/>
    </row>
    <row r="1209" spans="4:31" x14ac:dyDescent="0.25">
      <c r="D1209" s="57" t="s">
        <v>357</v>
      </c>
      <c r="E1209" s="53"/>
      <c r="F1209" s="53"/>
      <c r="G1209" s="53"/>
      <c r="H1209" s="53"/>
      <c r="I1209" s="53"/>
      <c r="J1209" s="53"/>
      <c r="K1209" s="53"/>
      <c r="L1209" s="53"/>
      <c r="M1209" s="53"/>
      <c r="N1209" s="53"/>
      <c r="O1209" s="53"/>
      <c r="P1209" s="53"/>
    </row>
    <row r="1210" spans="4:31" x14ac:dyDescent="0.25">
      <c r="D1210" s="57" t="s">
        <v>322</v>
      </c>
      <c r="E1210" s="53"/>
      <c r="F1210" s="53"/>
      <c r="G1210" s="53"/>
      <c r="H1210" s="53"/>
      <c r="I1210" s="53"/>
      <c r="J1210" s="53"/>
      <c r="K1210" s="53"/>
      <c r="L1210" s="53"/>
      <c r="M1210" s="53"/>
      <c r="N1210" s="53"/>
      <c r="O1210" s="53"/>
      <c r="P1210" s="53"/>
    </row>
    <row r="1211" spans="4:31" x14ac:dyDescent="0.25">
      <c r="D1211" s="57"/>
      <c r="E1211" s="53"/>
      <c r="F1211" s="53"/>
      <c r="G1211" s="53"/>
      <c r="H1211" s="53"/>
      <c r="I1211" s="53"/>
      <c r="J1211" s="53"/>
      <c r="K1211" s="53"/>
      <c r="L1211" s="53"/>
      <c r="M1211" s="53"/>
      <c r="N1211" s="53"/>
      <c r="O1211" s="53"/>
      <c r="P1211" s="53"/>
    </row>
    <row r="1212" spans="4:31" x14ac:dyDescent="0.25">
      <c r="D1212" s="57" t="s">
        <v>3088</v>
      </c>
      <c r="E1212" s="53"/>
      <c r="F1212" s="53"/>
      <c r="G1212" s="53"/>
      <c r="H1212" s="53"/>
      <c r="I1212" s="53"/>
      <c r="J1212" s="53"/>
      <c r="K1212" s="53"/>
      <c r="L1212" s="53"/>
      <c r="M1212" s="53"/>
      <c r="N1212" s="53"/>
      <c r="O1212" s="53"/>
      <c r="P1212" s="53"/>
    </row>
    <row r="1213" spans="4:31" x14ac:dyDescent="0.25">
      <c r="D1213" s="57" t="s">
        <v>282</v>
      </c>
      <c r="E1213" s="53"/>
      <c r="F1213" s="53"/>
      <c r="G1213" s="53"/>
      <c r="H1213" s="53"/>
      <c r="I1213" s="53"/>
      <c r="J1213" s="53"/>
      <c r="K1213" s="53"/>
      <c r="L1213" s="53"/>
      <c r="M1213" s="53"/>
      <c r="N1213" s="53"/>
      <c r="O1213" s="53"/>
      <c r="P1213" s="53"/>
    </row>
    <row r="1214" spans="4:31" x14ac:dyDescent="0.25">
      <c r="D1214" s="57" t="s">
        <v>3089</v>
      </c>
      <c r="E1214" s="53"/>
      <c r="F1214" s="53"/>
      <c r="G1214" s="53"/>
      <c r="H1214" s="53"/>
      <c r="I1214" s="53"/>
      <c r="J1214" s="53"/>
      <c r="K1214" s="53"/>
      <c r="L1214" s="53"/>
      <c r="M1214" s="53"/>
      <c r="N1214" s="53"/>
      <c r="O1214" s="53"/>
      <c r="P1214" s="53"/>
    </row>
    <row r="1215" spans="4:31" x14ac:dyDescent="0.25">
      <c r="D1215" s="57" t="s">
        <v>3095</v>
      </c>
      <c r="E1215" s="53"/>
      <c r="F1215" s="53"/>
      <c r="G1215" s="53"/>
      <c r="H1215" s="53"/>
      <c r="I1215" s="53"/>
      <c r="J1215" s="53"/>
      <c r="K1215" s="53"/>
      <c r="L1215" s="53"/>
      <c r="M1215" s="53"/>
      <c r="N1215" s="53"/>
      <c r="O1215" s="53"/>
      <c r="P1215" s="53"/>
    </row>
    <row r="1216" spans="4:31" x14ac:dyDescent="0.25">
      <c r="D1216" s="57" t="s">
        <v>3090</v>
      </c>
      <c r="E1216" s="53"/>
      <c r="F1216" s="53"/>
      <c r="G1216" s="53"/>
      <c r="H1216" s="53"/>
      <c r="I1216" s="53"/>
      <c r="J1216" s="53"/>
      <c r="K1216" s="53"/>
      <c r="L1216" s="53"/>
      <c r="M1216" s="53"/>
      <c r="N1216" s="53"/>
      <c r="O1216" s="53"/>
      <c r="P1216" s="53"/>
    </row>
    <row r="1217" spans="4:16" x14ac:dyDescent="0.25">
      <c r="D1217" s="57"/>
      <c r="E1217" s="53"/>
      <c r="F1217" s="53"/>
      <c r="G1217" s="53"/>
      <c r="H1217" s="53"/>
      <c r="I1217" s="53"/>
      <c r="J1217" s="53"/>
      <c r="K1217" s="53"/>
      <c r="L1217" s="53"/>
      <c r="M1217" s="53"/>
      <c r="N1217" s="53"/>
      <c r="O1217" s="53"/>
      <c r="P1217" s="53"/>
    </row>
    <row r="1218" spans="4:16" x14ac:dyDescent="0.25">
      <c r="D1218" s="57" t="s">
        <v>263</v>
      </c>
      <c r="E1218" s="53"/>
      <c r="F1218" s="53"/>
      <c r="G1218" s="53"/>
      <c r="H1218" s="53"/>
      <c r="I1218" s="53"/>
      <c r="J1218" s="53"/>
      <c r="K1218" s="53"/>
      <c r="L1218" s="53"/>
      <c r="M1218" s="53"/>
      <c r="N1218" s="53"/>
      <c r="O1218" s="53"/>
      <c r="P1218" s="53"/>
    </row>
    <row r="1219" spans="4:16" x14ac:dyDescent="0.25">
      <c r="D1219" s="57" t="s">
        <v>264</v>
      </c>
      <c r="E1219" s="53"/>
      <c r="F1219" s="53"/>
      <c r="G1219" s="53"/>
      <c r="H1219" s="53"/>
      <c r="I1219" s="53"/>
      <c r="J1219" s="53"/>
      <c r="K1219" s="53"/>
      <c r="L1219" s="53"/>
      <c r="M1219" s="53"/>
      <c r="N1219" s="53"/>
      <c r="O1219" s="53"/>
      <c r="P1219" s="53"/>
    </row>
    <row r="1220" spans="4:16" x14ac:dyDescent="0.25">
      <c r="D1220" s="57" t="s">
        <v>358</v>
      </c>
      <c r="E1220" s="53"/>
      <c r="F1220" s="53"/>
      <c r="G1220" s="53"/>
      <c r="H1220" s="53"/>
      <c r="I1220" s="53"/>
      <c r="J1220" s="53"/>
      <c r="K1220" s="53"/>
      <c r="L1220" s="53"/>
      <c r="M1220" s="53"/>
      <c r="N1220" s="53"/>
      <c r="O1220" s="53"/>
      <c r="P1220" s="53"/>
    </row>
    <row r="1222" spans="4:16" x14ac:dyDescent="0.25">
      <c r="D1222" s="285" t="s">
        <v>3096</v>
      </c>
    </row>
    <row r="1266" spans="2:4" x14ac:dyDescent="0.25">
      <c r="B1266" s="49">
        <v>0</v>
      </c>
      <c r="D1266" s="51" t="s">
        <v>3104</v>
      </c>
    </row>
    <row r="1267" spans="2:4" x14ac:dyDescent="0.25">
      <c r="D1267" s="59" t="s">
        <v>304</v>
      </c>
    </row>
    <row r="1268" spans="2:4" x14ac:dyDescent="0.25">
      <c r="D1268" s="55" t="s">
        <v>35</v>
      </c>
    </row>
    <row r="1400" spans="2:4" x14ac:dyDescent="0.25">
      <c r="B1400" s="49">
        <v>0</v>
      </c>
      <c r="D1400" s="51" t="s">
        <v>3102</v>
      </c>
    </row>
    <row r="1401" spans="2:4" x14ac:dyDescent="0.25">
      <c r="D1401" s="59" t="s">
        <v>304</v>
      </c>
    </row>
    <row r="1402" spans="2:4" x14ac:dyDescent="0.25">
      <c r="D1402" s="55" t="s">
        <v>35</v>
      </c>
    </row>
    <row r="1486" spans="2:4" x14ac:dyDescent="0.25">
      <c r="B1486" s="48">
        <v>0</v>
      </c>
      <c r="D1486" s="51" t="s">
        <v>2226</v>
      </c>
    </row>
    <row r="1487" spans="2:4" x14ac:dyDescent="0.25">
      <c r="D1487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5FC6C-BE07-48EB-9EB8-F301DB227259}">
  <sheetPr codeName="Sheet11"/>
  <dimension ref="A2:J30"/>
  <sheetViews>
    <sheetView topLeftCell="A15" workbookViewId="0">
      <selection activeCell="A21" sqref="A21"/>
    </sheetView>
  </sheetViews>
  <sheetFormatPr defaultColWidth="2.85546875" defaultRowHeight="15" x14ac:dyDescent="0.25"/>
  <cols>
    <col min="1" max="1" width="9.140625" style="297" bestFit="1" customWidth="1"/>
    <col min="2" max="2" width="39.7109375" style="297" bestFit="1" customWidth="1"/>
    <col min="3" max="3" width="15.140625" style="297" customWidth="1"/>
    <col min="4" max="4" width="17" style="297" bestFit="1" customWidth="1"/>
    <col min="5" max="5" width="18.85546875" style="297" bestFit="1" customWidth="1"/>
    <col min="6" max="7" width="10.7109375" style="297" bestFit="1" customWidth="1"/>
    <col min="8" max="8" width="8.5703125" style="297" bestFit="1" customWidth="1"/>
    <col min="9" max="9" width="7.5703125" style="297" bestFit="1" customWidth="1"/>
    <col min="10" max="10" width="10.140625" style="297" bestFit="1" customWidth="1"/>
    <col min="11" max="16384" width="2.85546875" style="297"/>
  </cols>
  <sheetData>
    <row r="2" spans="1:10" ht="18.75" x14ac:dyDescent="0.25">
      <c r="A2" s="447" t="s">
        <v>948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3022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6" t="s">
        <v>2709</v>
      </c>
      <c r="B15" s="66" t="s">
        <v>2705</v>
      </c>
      <c r="C15" s="66" t="s">
        <v>360</v>
      </c>
      <c r="D15" s="66" t="s">
        <v>330</v>
      </c>
      <c r="E15" s="66" t="s">
        <v>276</v>
      </c>
      <c r="F15" s="83">
        <v>44947.359027778002</v>
      </c>
      <c r="G15" s="83">
        <v>45386.359027778002</v>
      </c>
      <c r="H15" s="66" t="s">
        <v>23</v>
      </c>
      <c r="I15" s="66" t="s">
        <v>18</v>
      </c>
      <c r="J15" s="66" t="s">
        <v>255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84" t="s">
        <v>3019</v>
      </c>
      <c r="B21" s="84" t="s">
        <v>3021</v>
      </c>
      <c r="C21" s="84" t="s">
        <v>272</v>
      </c>
      <c r="D21" s="84" t="s">
        <v>330</v>
      </c>
      <c r="E21" s="84" t="s">
        <v>276</v>
      </c>
      <c r="F21" s="85">
        <v>44951.337500000001</v>
      </c>
      <c r="G21" s="85">
        <v>45387.629166667</v>
      </c>
      <c r="H21" s="84" t="s">
        <v>23</v>
      </c>
      <c r="I21" s="84" t="s">
        <v>18</v>
      </c>
      <c r="J21" s="84" t="s">
        <v>255</v>
      </c>
    </row>
    <row r="22" spans="1:10" ht="45" x14ac:dyDescent="0.25">
      <c r="A22" s="86" t="s">
        <v>3018</v>
      </c>
      <c r="B22" s="86" t="s">
        <v>3020</v>
      </c>
      <c r="C22" s="86" t="s">
        <v>356</v>
      </c>
      <c r="D22" s="86" t="s">
        <v>330</v>
      </c>
      <c r="E22" s="86" t="s">
        <v>276</v>
      </c>
      <c r="F22" s="87">
        <v>44951.337500000001</v>
      </c>
      <c r="G22" s="87">
        <v>45387.629166667</v>
      </c>
      <c r="H22" s="86" t="s">
        <v>23</v>
      </c>
      <c r="I22" s="86" t="s">
        <v>18</v>
      </c>
      <c r="J22" s="86" t="s">
        <v>255</v>
      </c>
    </row>
    <row r="24" spans="1:10" x14ac:dyDescent="0.25">
      <c r="A24" s="62" t="s">
        <v>3069</v>
      </c>
      <c r="B24" s="62" t="s">
        <v>3055</v>
      </c>
      <c r="C24" s="62"/>
      <c r="D24" s="62"/>
      <c r="E24" s="62"/>
      <c r="F24" s="81"/>
      <c r="G24" s="81"/>
      <c r="H24" s="62"/>
      <c r="I24" s="62"/>
      <c r="J24" s="62" t="s">
        <v>346</v>
      </c>
    </row>
    <row r="25" spans="1:10" ht="30" x14ac:dyDescent="0.25">
      <c r="A25" s="60" t="s">
        <v>3074</v>
      </c>
      <c r="B25" s="60" t="s">
        <v>3075</v>
      </c>
      <c r="C25" s="60"/>
      <c r="D25" s="60"/>
      <c r="E25" s="60"/>
      <c r="F25" s="79"/>
      <c r="G25" s="79"/>
      <c r="H25" s="60"/>
      <c r="I25" s="60"/>
      <c r="J25" s="60" t="s">
        <v>346</v>
      </c>
    </row>
    <row r="26" spans="1:10" x14ac:dyDescent="0.25">
      <c r="A26" s="86" t="s">
        <v>3091</v>
      </c>
      <c r="B26" s="86" t="s">
        <v>3092</v>
      </c>
      <c r="C26" s="86"/>
      <c r="D26" s="86"/>
      <c r="E26" s="86"/>
      <c r="F26" s="87"/>
      <c r="G26" s="87"/>
      <c r="H26" s="86"/>
      <c r="I26" s="86"/>
      <c r="J26" s="86" t="s">
        <v>346</v>
      </c>
    </row>
    <row r="27" spans="1:10" ht="30" x14ac:dyDescent="0.25">
      <c r="A27" s="86" t="s">
        <v>3100</v>
      </c>
      <c r="B27" s="86" t="s">
        <v>3101</v>
      </c>
      <c r="C27" s="86"/>
      <c r="D27" s="62"/>
      <c r="E27" s="62"/>
      <c r="F27" s="81"/>
      <c r="G27" s="81"/>
      <c r="H27" s="62"/>
      <c r="I27" s="62"/>
      <c r="J27" s="62" t="s">
        <v>346</v>
      </c>
    </row>
    <row r="28" spans="1:10" x14ac:dyDescent="0.25">
      <c r="A28" s="60" t="s">
        <v>3103</v>
      </c>
      <c r="B28" s="60" t="s">
        <v>3105</v>
      </c>
      <c r="C28" s="60"/>
      <c r="D28" s="60"/>
      <c r="E28" s="60"/>
      <c r="F28" s="79"/>
      <c r="G28" s="79"/>
      <c r="H28" s="60"/>
      <c r="I28" s="60"/>
      <c r="J28" s="60" t="s">
        <v>346</v>
      </c>
    </row>
    <row r="29" spans="1:10" x14ac:dyDescent="0.25">
      <c r="A29" s="60"/>
      <c r="B29" s="60"/>
      <c r="C29" s="60"/>
      <c r="D29" s="60"/>
      <c r="E29" s="60"/>
      <c r="F29" s="79"/>
      <c r="G29" s="79"/>
      <c r="H29" s="60"/>
      <c r="I29" s="60"/>
      <c r="J29" s="60"/>
    </row>
    <row r="30" spans="1:10" x14ac:dyDescent="0.25">
      <c r="A30" s="60"/>
      <c r="B30" s="60"/>
      <c r="C30" s="60"/>
      <c r="D30" s="60"/>
      <c r="E30" s="60"/>
      <c r="F30" s="79"/>
      <c r="G30" s="79"/>
      <c r="H30" s="60"/>
      <c r="I30" s="60"/>
      <c r="J30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A7241-7E12-42EA-BB7A-DBED28472016}">
  <sheetPr codeName="Sheet53"/>
  <dimension ref="B2:BP801"/>
  <sheetViews>
    <sheetView topLeftCell="A44" workbookViewId="0">
      <selection activeCell="D98" sqref="D98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3005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3006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3007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3008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3104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82" t="s">
        <v>3115</v>
      </c>
    </row>
    <row r="61" spans="2:4" x14ac:dyDescent="0.25">
      <c r="D61" s="285" t="s">
        <v>3097</v>
      </c>
    </row>
    <row r="97" spans="4:23" x14ac:dyDescent="0.25">
      <c r="D97" s="285" t="s">
        <v>309</v>
      </c>
    </row>
    <row r="98" spans="4:23" x14ac:dyDescent="0.25">
      <c r="D98" s="51" t="s">
        <v>3098</v>
      </c>
    </row>
    <row r="100" spans="4:23" x14ac:dyDescent="0.25">
      <c r="D100" s="56" t="s">
        <v>3116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</row>
    <row r="101" spans="4:23" x14ac:dyDescent="0.25">
      <c r="D101" s="38" t="s">
        <v>554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</row>
    <row r="102" spans="4:23" x14ac:dyDescent="0.25">
      <c r="D102" s="38" t="s">
        <v>555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</row>
    <row r="103" spans="4:23" x14ac:dyDescent="0.25">
      <c r="D103" s="38" t="s">
        <v>3117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</row>
    <row r="104" spans="4:23" x14ac:dyDescent="0.25">
      <c r="D104" s="56" t="s">
        <v>375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</row>
    <row r="105" spans="4:23" x14ac:dyDescent="0.25">
      <c r="D105" s="56" t="s">
        <v>3028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</row>
    <row r="106" spans="4:23" x14ac:dyDescent="0.25">
      <c r="D106" s="56" t="s">
        <v>3029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</row>
    <row r="107" spans="4:23" x14ac:dyDescent="0.25">
      <c r="D107" s="56" t="s">
        <v>266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</row>
    <row r="108" spans="4:23" x14ac:dyDescent="0.25">
      <c r="D108" s="56" t="s">
        <v>277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</row>
    <row r="109" spans="4:23" x14ac:dyDescent="0.25">
      <c r="D109" s="56" t="s">
        <v>273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</row>
    <row r="110" spans="4:23" x14ac:dyDescent="0.25">
      <c r="D110" s="56" t="s">
        <v>327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</row>
    <row r="111" spans="4:23" x14ac:dyDescent="0.25">
      <c r="D111" s="56" t="s">
        <v>543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</row>
    <row r="112" spans="4:23" x14ac:dyDescent="0.25">
      <c r="D112" s="56" t="s">
        <v>544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</row>
    <row r="113" spans="4:51" x14ac:dyDescent="0.25">
      <c r="D113" s="56" t="s">
        <v>545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</row>
    <row r="114" spans="4:51" x14ac:dyDescent="0.25">
      <c r="D114" s="56" t="s">
        <v>2402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</row>
    <row r="115" spans="4:51" x14ac:dyDescent="0.25">
      <c r="D115" s="56" t="s">
        <v>2403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</row>
    <row r="116" spans="4:51" x14ac:dyDescent="0.25">
      <c r="D116" s="56" t="s">
        <v>3031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</row>
    <row r="117" spans="4:51" x14ac:dyDescent="0.25">
      <c r="D117" s="56" t="s">
        <v>3032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</row>
    <row r="118" spans="4:51" x14ac:dyDescent="0.25">
      <c r="D118" s="56" t="s">
        <v>3033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</row>
    <row r="119" spans="4:51" x14ac:dyDescent="0.25">
      <c r="D119" s="56" t="s">
        <v>3107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</row>
    <row r="121" spans="4:51" x14ac:dyDescent="0.25">
      <c r="D121" s="57" t="s">
        <v>357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</row>
    <row r="122" spans="4:51" x14ac:dyDescent="0.25">
      <c r="D122" s="57" t="s">
        <v>322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</row>
    <row r="123" spans="4:51" x14ac:dyDescent="0.25">
      <c r="D123" s="57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</row>
    <row r="124" spans="4:51" x14ac:dyDescent="0.25">
      <c r="D124" s="57" t="s">
        <v>3034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</row>
    <row r="125" spans="4:51" x14ac:dyDescent="0.25">
      <c r="D125" s="57" t="s">
        <v>3035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</row>
    <row r="126" spans="4:51" x14ac:dyDescent="0.25">
      <c r="D126" s="57" t="s">
        <v>3036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</row>
    <row r="127" spans="4:51" x14ac:dyDescent="0.25">
      <c r="D127" s="57" t="s">
        <v>278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</row>
    <row r="128" spans="4:51" x14ac:dyDescent="0.25">
      <c r="D128" s="57" t="s">
        <v>3037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</row>
    <row r="129" spans="4:51" x14ac:dyDescent="0.25">
      <c r="D129" s="57" t="s">
        <v>3109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</row>
    <row r="130" spans="4:51" x14ac:dyDescent="0.25">
      <c r="D130" s="57" t="s">
        <v>3110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</row>
    <row r="131" spans="4:51" x14ac:dyDescent="0.25">
      <c r="D131" s="57" t="s">
        <v>3111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</row>
    <row r="132" spans="4:51" x14ac:dyDescent="0.25">
      <c r="D132" s="57" t="s">
        <v>3041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</row>
    <row r="133" spans="4:51" x14ac:dyDescent="0.25">
      <c r="D133" s="37" t="s">
        <v>3112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</row>
    <row r="134" spans="4:51" x14ac:dyDescent="0.25">
      <c r="D134" s="57" t="s">
        <v>3043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</row>
    <row r="135" spans="4:51" x14ac:dyDescent="0.25">
      <c r="D135" s="57" t="s">
        <v>3044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</row>
    <row r="136" spans="4:51" x14ac:dyDescent="0.25">
      <c r="D136" s="57" t="s">
        <v>259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</row>
    <row r="137" spans="4:51" x14ac:dyDescent="0.25">
      <c r="D137" s="57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</row>
    <row r="138" spans="4:51" x14ac:dyDescent="0.25">
      <c r="D138" s="57" t="s">
        <v>788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</row>
    <row r="139" spans="4:51" x14ac:dyDescent="0.25">
      <c r="D139" s="57" t="s">
        <v>282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</row>
    <row r="140" spans="4:51" x14ac:dyDescent="0.25">
      <c r="D140" s="57" t="s">
        <v>3114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</row>
    <row r="141" spans="4:51" x14ac:dyDescent="0.25">
      <c r="D141" s="57" t="s">
        <v>3113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</row>
    <row r="142" spans="4:51" x14ac:dyDescent="0.25">
      <c r="D142" s="57" t="s">
        <v>3108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</row>
    <row r="143" spans="4:51" x14ac:dyDescent="0.25">
      <c r="D143" s="57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</row>
    <row r="144" spans="4:51" x14ac:dyDescent="0.25">
      <c r="D144" s="57" t="s">
        <v>263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</row>
    <row r="145" spans="4:51" x14ac:dyDescent="0.25">
      <c r="D145" s="57" t="s">
        <v>264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</row>
    <row r="146" spans="4:51" x14ac:dyDescent="0.25">
      <c r="D146" s="57" t="s">
        <v>358</v>
      </c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</row>
    <row r="148" spans="4:51" x14ac:dyDescent="0.25">
      <c r="D148" s="51" t="s">
        <v>3005</v>
      </c>
    </row>
    <row r="150" spans="4:51" x14ac:dyDescent="0.25">
      <c r="D150" s="285" t="s">
        <v>3126</v>
      </c>
    </row>
    <row r="189" spans="2:4" x14ac:dyDescent="0.25">
      <c r="B189" s="50">
        <v>0</v>
      </c>
      <c r="D189" s="51" t="s">
        <v>3076</v>
      </c>
    </row>
    <row r="190" spans="2:4" x14ac:dyDescent="0.25">
      <c r="D190" s="59" t="s">
        <v>306</v>
      </c>
    </row>
    <row r="192" spans="2:4" x14ac:dyDescent="0.25">
      <c r="D192" s="285" t="s">
        <v>36</v>
      </c>
    </row>
    <row r="193" spans="4:4" x14ac:dyDescent="0.25">
      <c r="D193" s="54" t="s">
        <v>3140</v>
      </c>
    </row>
    <row r="195" spans="4:4" x14ac:dyDescent="0.25">
      <c r="D195" s="285" t="s">
        <v>3073</v>
      </c>
    </row>
    <row r="242" spans="4:33" x14ac:dyDescent="0.25">
      <c r="D242" s="285" t="s">
        <v>316</v>
      </c>
    </row>
    <row r="243" spans="4:33" x14ac:dyDescent="0.25">
      <c r="D243" s="51" t="s">
        <v>3077</v>
      </c>
    </row>
    <row r="244" spans="4:33" x14ac:dyDescent="0.25">
      <c r="D244" s="51" t="s">
        <v>3078</v>
      </c>
    </row>
    <row r="245" spans="4:33" x14ac:dyDescent="0.25">
      <c r="D245" s="51" t="s">
        <v>3079</v>
      </c>
    </row>
    <row r="247" spans="4:33" x14ac:dyDescent="0.25">
      <c r="D247" s="56" t="s">
        <v>354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</row>
    <row r="248" spans="4:33" x14ac:dyDescent="0.25">
      <c r="D248" s="56" t="s">
        <v>453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</row>
    <row r="249" spans="4:33" x14ac:dyDescent="0.25">
      <c r="D249" s="56" t="s">
        <v>454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</row>
    <row r="250" spans="4:33" x14ac:dyDescent="0.25">
      <c r="D250" s="56" t="s">
        <v>455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  <c r="AA250" s="52"/>
      <c r="AB250" s="52"/>
      <c r="AC250" s="52"/>
      <c r="AD250" s="52"/>
      <c r="AE250" s="52"/>
      <c r="AF250" s="52"/>
      <c r="AG250" s="52"/>
    </row>
    <row r="251" spans="4:33" x14ac:dyDescent="0.25">
      <c r="D251" s="56" t="s">
        <v>456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  <c r="AA251" s="52"/>
      <c r="AB251" s="52"/>
      <c r="AC251" s="52"/>
      <c r="AD251" s="52"/>
      <c r="AE251" s="52"/>
      <c r="AF251" s="52"/>
      <c r="AG251" s="52"/>
    </row>
    <row r="252" spans="4:33" x14ac:dyDescent="0.25">
      <c r="D252" s="56" t="s">
        <v>3119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</row>
    <row r="253" spans="4:33" x14ac:dyDescent="0.25">
      <c r="D253" s="56" t="s">
        <v>452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</row>
    <row r="254" spans="4:33" x14ac:dyDescent="0.25">
      <c r="D254" s="56" t="s">
        <v>334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</row>
    <row r="255" spans="4:33" x14ac:dyDescent="0.25">
      <c r="D255" s="56" t="s">
        <v>530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</row>
    <row r="256" spans="4:33" x14ac:dyDescent="0.25">
      <c r="D256" s="56" t="s">
        <v>483</v>
      </c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</row>
    <row r="257" spans="4:33" x14ac:dyDescent="0.25">
      <c r="D257" s="56" t="s">
        <v>522</v>
      </c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</row>
    <row r="258" spans="4:33" x14ac:dyDescent="0.25">
      <c r="D258" s="56" t="s">
        <v>457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</row>
    <row r="259" spans="4:33" x14ac:dyDescent="0.25">
      <c r="D259" s="56" t="s">
        <v>523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</row>
    <row r="260" spans="4:33" x14ac:dyDescent="0.25">
      <c r="D260" s="56" t="s">
        <v>3120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</row>
    <row r="261" spans="4:33" x14ac:dyDescent="0.25">
      <c r="D261" s="56" t="s">
        <v>524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</row>
    <row r="262" spans="4:33" x14ac:dyDescent="0.25">
      <c r="D262" s="56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</row>
    <row r="263" spans="4:33" x14ac:dyDescent="0.25">
      <c r="D263" s="56" t="s">
        <v>257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</row>
    <row r="264" spans="4:33" x14ac:dyDescent="0.25">
      <c r="D264" s="56" t="s">
        <v>329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</row>
    <row r="265" spans="4:33" x14ac:dyDescent="0.25">
      <c r="D265" s="56" t="s">
        <v>279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</row>
    <row r="266" spans="4:33" x14ac:dyDescent="0.25">
      <c r="D266" s="56" t="s">
        <v>332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</row>
    <row r="267" spans="4:33" x14ac:dyDescent="0.25">
      <c r="D267" s="56" t="s">
        <v>333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</row>
    <row r="268" spans="4:33" x14ac:dyDescent="0.25">
      <c r="D268" s="56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</row>
    <row r="269" spans="4:33" x14ac:dyDescent="0.25">
      <c r="D269" s="56" t="s">
        <v>3121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</row>
    <row r="270" spans="4:33" x14ac:dyDescent="0.25">
      <c r="D270" s="56" t="s">
        <v>3122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</row>
    <row r="271" spans="4:33" x14ac:dyDescent="0.25">
      <c r="D271" s="56" t="s">
        <v>3123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</row>
    <row r="272" spans="4:33" x14ac:dyDescent="0.25">
      <c r="D272" s="56" t="s">
        <v>3124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</row>
    <row r="273" spans="4:33" x14ac:dyDescent="0.25">
      <c r="D273" s="56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</row>
    <row r="274" spans="4:33" x14ac:dyDescent="0.25">
      <c r="D274" s="56" t="s">
        <v>3125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</row>
    <row r="276" spans="4:33" x14ac:dyDescent="0.25">
      <c r="D276" s="51" t="s">
        <v>3005</v>
      </c>
    </row>
    <row r="278" spans="4:33" x14ac:dyDescent="0.25">
      <c r="D278" s="285" t="s">
        <v>3141</v>
      </c>
    </row>
    <row r="336" spans="2:4" x14ac:dyDescent="0.25">
      <c r="B336" s="50">
        <v>0</v>
      </c>
      <c r="D336" s="51" t="s">
        <v>3131</v>
      </c>
    </row>
    <row r="337" spans="4:4" x14ac:dyDescent="0.25">
      <c r="D337" s="59" t="s">
        <v>304</v>
      </c>
    </row>
    <row r="339" spans="4:4" x14ac:dyDescent="0.25">
      <c r="D339" s="285" t="s">
        <v>3129</v>
      </c>
    </row>
    <row r="370" spans="4:4" x14ac:dyDescent="0.25">
      <c r="D370" s="285" t="s">
        <v>3132</v>
      </c>
    </row>
    <row r="371" spans="4:4" x14ac:dyDescent="0.25">
      <c r="D371" s="285" t="s">
        <v>3133</v>
      </c>
    </row>
    <row r="372" spans="4:4" x14ac:dyDescent="0.25">
      <c r="D372" s="285" t="s">
        <v>3134</v>
      </c>
    </row>
    <row r="373" spans="4:4" x14ac:dyDescent="0.25">
      <c r="D373" s="285" t="s">
        <v>3135</v>
      </c>
    </row>
    <row r="375" spans="4:4" x14ac:dyDescent="0.25">
      <c r="D375" s="285" t="s">
        <v>3136</v>
      </c>
    </row>
    <row r="423" spans="4:4" x14ac:dyDescent="0.25">
      <c r="D423" s="285" t="s">
        <v>3136</v>
      </c>
    </row>
    <row r="440" spans="4:13" x14ac:dyDescent="0.25">
      <c r="D440" s="285" t="s">
        <v>309</v>
      </c>
      <c r="M440" s="285" t="s">
        <v>365</v>
      </c>
    </row>
    <row r="441" spans="4:13" x14ac:dyDescent="0.25">
      <c r="D441" s="51" t="s">
        <v>3137</v>
      </c>
      <c r="M441" s="51" t="s">
        <v>3138</v>
      </c>
    </row>
    <row r="443" spans="4:13" x14ac:dyDescent="0.25">
      <c r="D443" s="285" t="s">
        <v>3133</v>
      </c>
    </row>
    <row r="444" spans="4:13" x14ac:dyDescent="0.25">
      <c r="D444" s="285" t="s">
        <v>3134</v>
      </c>
    </row>
    <row r="445" spans="4:13" x14ac:dyDescent="0.25">
      <c r="D445" s="285" t="s">
        <v>3135</v>
      </c>
    </row>
    <row r="447" spans="4:13" x14ac:dyDescent="0.25">
      <c r="D447" s="285" t="s">
        <v>3139</v>
      </c>
    </row>
    <row r="538" spans="4:30" x14ac:dyDescent="0.25">
      <c r="D538" s="96" t="s">
        <v>539</v>
      </c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  <c r="AA538" s="94"/>
      <c r="AB538" s="94"/>
      <c r="AC538" s="94"/>
      <c r="AD538" s="94"/>
    </row>
    <row r="539" spans="4:30" x14ac:dyDescent="0.25">
      <c r="D539" s="72" t="s">
        <v>900</v>
      </c>
      <c r="E539" s="73"/>
      <c r="F539" s="73"/>
      <c r="G539" s="73"/>
      <c r="H539" s="73"/>
      <c r="I539" s="73"/>
      <c r="J539" s="73"/>
      <c r="K539" s="73"/>
      <c r="L539" s="73"/>
      <c r="M539" s="73"/>
      <c r="N539" s="73"/>
      <c r="O539" s="73"/>
      <c r="P539" s="73"/>
      <c r="Q539" s="73"/>
      <c r="R539" s="73"/>
      <c r="S539" s="73"/>
      <c r="T539" s="73"/>
      <c r="U539" s="73"/>
      <c r="V539" s="73"/>
      <c r="W539" s="73"/>
      <c r="X539" s="73"/>
      <c r="Y539" s="73"/>
      <c r="Z539" s="73"/>
      <c r="AA539" s="73"/>
      <c r="AB539" s="73"/>
      <c r="AC539" s="73"/>
      <c r="AD539" s="73"/>
    </row>
    <row r="540" spans="4:30" x14ac:dyDescent="0.25">
      <c r="D540" s="72" t="s">
        <v>467</v>
      </c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  <c r="AD540" s="73"/>
    </row>
    <row r="541" spans="4:30" x14ac:dyDescent="0.25">
      <c r="D541" s="93" t="s">
        <v>1991</v>
      </c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  <c r="AA541" s="95"/>
      <c r="AB541" s="95"/>
      <c r="AC541" s="95"/>
      <c r="AD541" s="95"/>
    </row>
    <row r="542" spans="4:30" x14ac:dyDescent="0.25">
      <c r="D542" s="93" t="s">
        <v>1992</v>
      </c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  <c r="AA542" s="95"/>
      <c r="AB542" s="95"/>
      <c r="AC542" s="95"/>
      <c r="AD542" s="95"/>
    </row>
    <row r="543" spans="4:30" x14ac:dyDescent="0.25">
      <c r="D543" s="93" t="s">
        <v>1993</v>
      </c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  <c r="AA543" s="95"/>
      <c r="AB543" s="95"/>
      <c r="AC543" s="95"/>
      <c r="AD543" s="95"/>
    </row>
    <row r="544" spans="4:30" x14ac:dyDescent="0.25">
      <c r="D544" s="93" t="s">
        <v>1994</v>
      </c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  <c r="AA544" s="95"/>
      <c r="AB544" s="95"/>
      <c r="AC544" s="95"/>
      <c r="AD544" s="95"/>
    </row>
    <row r="545" spans="4:30" x14ac:dyDescent="0.25">
      <c r="D545" s="93" t="s">
        <v>1995</v>
      </c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  <c r="AA545" s="95"/>
      <c r="AB545" s="95"/>
      <c r="AC545" s="95"/>
      <c r="AD545" s="95"/>
    </row>
    <row r="546" spans="4:30" x14ac:dyDescent="0.25">
      <c r="D546" s="72" t="s">
        <v>1990</v>
      </c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  <c r="AD546" s="73"/>
    </row>
    <row r="547" spans="4:30" x14ac:dyDescent="0.25">
      <c r="D547" s="72" t="s">
        <v>1983</v>
      </c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  <c r="AD547" s="73"/>
    </row>
    <row r="548" spans="4:30" x14ac:dyDescent="0.25">
      <c r="D548" s="72" t="s">
        <v>1984</v>
      </c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  <c r="AD548" s="73"/>
    </row>
    <row r="549" spans="4:30" x14ac:dyDescent="0.25">
      <c r="D549" s="72" t="s">
        <v>432</v>
      </c>
      <c r="E549" s="73"/>
      <c r="F549" s="73"/>
      <c r="G549" s="73"/>
      <c r="H549" s="73"/>
      <c r="I549" s="73"/>
      <c r="J549" s="73"/>
      <c r="K549" s="73"/>
      <c r="L549" s="73"/>
      <c r="M549" s="73"/>
      <c r="N549" s="73"/>
      <c r="O549" s="73"/>
      <c r="P549" s="73"/>
      <c r="Q549" s="73"/>
      <c r="R549" s="73"/>
      <c r="S549" s="73"/>
      <c r="T549" s="73"/>
      <c r="U549" s="73"/>
      <c r="V549" s="73"/>
      <c r="W549" s="73"/>
      <c r="X549" s="73"/>
      <c r="Y549" s="73"/>
      <c r="Z549" s="73"/>
      <c r="AA549" s="73"/>
      <c r="AB549" s="73"/>
      <c r="AC549" s="73"/>
      <c r="AD549" s="73"/>
    </row>
    <row r="550" spans="4:30" x14ac:dyDescent="0.25">
      <c r="D550" s="72" t="s">
        <v>1985</v>
      </c>
      <c r="E550" s="73"/>
      <c r="F550" s="73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  <c r="Z550" s="73"/>
      <c r="AA550" s="73"/>
      <c r="AB550" s="73"/>
      <c r="AC550" s="73"/>
      <c r="AD550" s="73"/>
    </row>
    <row r="551" spans="4:30" x14ac:dyDescent="0.25">
      <c r="D551" s="72" t="s">
        <v>901</v>
      </c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  <c r="Z551" s="73"/>
      <c r="AA551" s="73"/>
      <c r="AB551" s="73"/>
      <c r="AC551" s="73"/>
      <c r="AD551" s="73"/>
    </row>
    <row r="552" spans="4:30" x14ac:dyDescent="0.25">
      <c r="D552" s="72" t="s">
        <v>902</v>
      </c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  <c r="Z552" s="73"/>
      <c r="AA552" s="73"/>
      <c r="AB552" s="73"/>
      <c r="AC552" s="73"/>
      <c r="AD552" s="73"/>
    </row>
    <row r="553" spans="4:30" x14ac:dyDescent="0.25">
      <c r="D553" s="72" t="s">
        <v>903</v>
      </c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  <c r="Z553" s="73"/>
      <c r="AA553" s="73"/>
      <c r="AB553" s="73"/>
      <c r="AC553" s="73"/>
      <c r="AD553" s="73"/>
    </row>
    <row r="554" spans="4:30" x14ac:dyDescent="0.25">
      <c r="D554" s="72" t="s">
        <v>3168</v>
      </c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  <c r="Z554" s="73"/>
      <c r="AA554" s="73"/>
      <c r="AB554" s="73"/>
      <c r="AC554" s="73"/>
      <c r="AD554" s="73"/>
    </row>
    <row r="555" spans="4:30" x14ac:dyDescent="0.25">
      <c r="D555" s="72" t="s">
        <v>486</v>
      </c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  <c r="Z555" s="73"/>
      <c r="AA555" s="73"/>
      <c r="AB555" s="73"/>
      <c r="AC555" s="73"/>
      <c r="AD555" s="73"/>
    </row>
    <row r="557" spans="4:30" x14ac:dyDescent="0.25">
      <c r="D557" s="96" t="s">
        <v>537</v>
      </c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  <c r="AA557" s="94"/>
      <c r="AB557" s="94"/>
      <c r="AC557" s="94"/>
    </row>
    <row r="558" spans="4:30" x14ac:dyDescent="0.25">
      <c r="D558" s="72" t="s">
        <v>354</v>
      </c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  <c r="Z558" s="73"/>
      <c r="AA558" s="73"/>
      <c r="AB558" s="73"/>
      <c r="AC558" s="73"/>
    </row>
    <row r="559" spans="4:30" x14ac:dyDescent="0.25">
      <c r="D559" s="93" t="s">
        <v>1996</v>
      </c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  <c r="AA559" s="95"/>
      <c r="AB559" s="95"/>
      <c r="AC559" s="95"/>
    </row>
    <row r="560" spans="4:30" x14ac:dyDescent="0.25">
      <c r="D560" s="93" t="s">
        <v>1997</v>
      </c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  <c r="AA560" s="95"/>
      <c r="AB560" s="95"/>
      <c r="AC560" s="95"/>
    </row>
    <row r="561" spans="4:29" x14ac:dyDescent="0.25">
      <c r="D561" s="93" t="s">
        <v>1998</v>
      </c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  <c r="AA561" s="95"/>
      <c r="AB561" s="95"/>
      <c r="AC561" s="95"/>
    </row>
    <row r="562" spans="4:29" x14ac:dyDescent="0.25">
      <c r="D562" s="93" t="s">
        <v>1999</v>
      </c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  <c r="AA562" s="95"/>
      <c r="AB562" s="95"/>
      <c r="AC562" s="95"/>
    </row>
    <row r="563" spans="4:29" x14ac:dyDescent="0.25">
      <c r="D563" s="93" t="s">
        <v>2000</v>
      </c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  <c r="AA563" s="95"/>
      <c r="AB563" s="95"/>
      <c r="AC563" s="95"/>
    </row>
    <row r="564" spans="4:29" x14ac:dyDescent="0.25">
      <c r="D564" s="72" t="s">
        <v>1986</v>
      </c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  <c r="Z564" s="73"/>
      <c r="AA564" s="73"/>
      <c r="AB564" s="73"/>
      <c r="AC564" s="73"/>
    </row>
    <row r="565" spans="4:29" x14ac:dyDescent="0.25">
      <c r="D565" s="72" t="s">
        <v>1987</v>
      </c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  <c r="Z565" s="73"/>
      <c r="AA565" s="73"/>
      <c r="AB565" s="73"/>
      <c r="AC565" s="73"/>
    </row>
    <row r="566" spans="4:29" x14ac:dyDescent="0.25">
      <c r="D566" s="72" t="s">
        <v>279</v>
      </c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  <c r="Z566" s="73"/>
      <c r="AA566" s="73"/>
      <c r="AB566" s="73"/>
      <c r="AC566" s="73"/>
    </row>
    <row r="567" spans="4:29" x14ac:dyDescent="0.25">
      <c r="D567" s="72" t="s">
        <v>1988</v>
      </c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  <c r="Z567" s="73"/>
      <c r="AA567" s="73"/>
      <c r="AB567" s="73"/>
      <c r="AC567" s="73"/>
    </row>
    <row r="568" spans="4:29" x14ac:dyDescent="0.25">
      <c r="D568" s="72" t="s">
        <v>355</v>
      </c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  <c r="Z568" s="73"/>
      <c r="AA568" s="73"/>
      <c r="AB568" s="73"/>
      <c r="AC568" s="73"/>
    </row>
    <row r="569" spans="4:29" x14ac:dyDescent="0.25">
      <c r="D569" s="72" t="s">
        <v>1989</v>
      </c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  <c r="Z569" s="73"/>
      <c r="AA569" s="73"/>
      <c r="AB569" s="73"/>
      <c r="AC569" s="73"/>
    </row>
    <row r="570" spans="4:29" x14ac:dyDescent="0.25">
      <c r="D570" s="72" t="s">
        <v>359</v>
      </c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  <c r="Z570" s="73"/>
      <c r="AA570" s="73"/>
      <c r="AB570" s="73"/>
      <c r="AC570" s="73"/>
    </row>
    <row r="571" spans="4:29" x14ac:dyDescent="0.25">
      <c r="D571" s="72" t="s">
        <v>3169</v>
      </c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  <c r="Z571" s="73"/>
      <c r="AA571" s="73"/>
      <c r="AB571" s="73"/>
      <c r="AC571" s="73"/>
    </row>
    <row r="572" spans="4:29" x14ac:dyDescent="0.25">
      <c r="D572" s="72" t="s">
        <v>538</v>
      </c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  <c r="Z572" s="73"/>
      <c r="AA572" s="73"/>
      <c r="AB572" s="73"/>
      <c r="AC572" s="73"/>
    </row>
    <row r="574" spans="4:29" x14ac:dyDescent="0.25">
      <c r="D574" s="57" t="s">
        <v>357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</row>
    <row r="575" spans="4:29" x14ac:dyDescent="0.25">
      <c r="D575" s="57" t="s">
        <v>322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</row>
    <row r="576" spans="4:29" x14ac:dyDescent="0.25">
      <c r="D576" s="57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</row>
    <row r="577" spans="4:18" x14ac:dyDescent="0.25">
      <c r="D577" s="57" t="s">
        <v>280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</row>
    <row r="578" spans="4:18" x14ac:dyDescent="0.25">
      <c r="D578" s="57" t="s">
        <v>282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</row>
    <row r="579" spans="4:18" x14ac:dyDescent="0.25">
      <c r="D579" s="57" t="s">
        <v>3170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</row>
    <row r="580" spans="4:18" x14ac:dyDescent="0.25">
      <c r="D580" s="57" t="s">
        <v>3171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</row>
    <row r="581" spans="4:18" x14ac:dyDescent="0.25">
      <c r="D581" s="57" t="s">
        <v>3172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</row>
    <row r="582" spans="4:18" x14ac:dyDescent="0.25">
      <c r="D582" s="57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</row>
    <row r="583" spans="4:18" x14ac:dyDescent="0.25">
      <c r="D583" s="57" t="s">
        <v>263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</row>
    <row r="584" spans="4:18" x14ac:dyDescent="0.25">
      <c r="D584" s="57" t="s">
        <v>264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</row>
    <row r="585" spans="4:18" x14ac:dyDescent="0.25">
      <c r="D585" s="57" t="s">
        <v>358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</row>
    <row r="587" spans="4:18" x14ac:dyDescent="0.25">
      <c r="D587" s="285" t="s">
        <v>3167</v>
      </c>
    </row>
    <row r="686" spans="2:4" x14ac:dyDescent="0.25">
      <c r="B686" s="50">
        <v>0</v>
      </c>
      <c r="D686" s="51" t="s">
        <v>3164</v>
      </c>
    </row>
    <row r="687" spans="2:4" x14ac:dyDescent="0.25">
      <c r="D687" s="59" t="s">
        <v>304</v>
      </c>
    </row>
    <row r="689" spans="4:53" x14ac:dyDescent="0.25">
      <c r="D689" s="285" t="s">
        <v>36</v>
      </c>
    </row>
    <row r="690" spans="4:53" x14ac:dyDescent="0.25">
      <c r="D690" s="54" t="s">
        <v>3165</v>
      </c>
    </row>
    <row r="692" spans="4:53" x14ac:dyDescent="0.25">
      <c r="D692" s="285" t="s">
        <v>3146</v>
      </c>
    </row>
    <row r="694" spans="4:53" x14ac:dyDescent="0.25">
      <c r="AM694" s="56" t="s">
        <v>3147</v>
      </c>
      <c r="AN694" s="52"/>
      <c r="AO694" s="52"/>
      <c r="AP694" s="52"/>
      <c r="AQ694" s="52"/>
      <c r="AR694" s="52"/>
      <c r="AS694" s="52"/>
      <c r="AT694" s="52"/>
      <c r="AU694" s="52"/>
      <c r="AV694" s="52"/>
      <c r="AW694" s="52"/>
      <c r="AX694" s="52"/>
      <c r="AY694" s="52"/>
      <c r="AZ694" s="52"/>
      <c r="BA694" s="52"/>
    </row>
    <row r="695" spans="4:53" x14ac:dyDescent="0.25">
      <c r="AM695" s="56" t="s">
        <v>3148</v>
      </c>
      <c r="AN695" s="52"/>
      <c r="AO695" s="52"/>
      <c r="AP695" s="52"/>
      <c r="AQ695" s="52"/>
      <c r="AR695" s="52"/>
      <c r="AS695" s="52"/>
      <c r="AT695" s="52"/>
      <c r="AU695" s="52"/>
      <c r="AV695" s="52"/>
      <c r="AW695" s="52"/>
      <c r="AX695" s="52"/>
      <c r="AY695" s="52"/>
      <c r="AZ695" s="52"/>
      <c r="BA695" s="52"/>
    </row>
    <row r="696" spans="4:53" x14ac:dyDescent="0.25">
      <c r="AM696" s="56" t="s">
        <v>649</v>
      </c>
      <c r="AN696" s="52"/>
      <c r="AO696" s="52"/>
      <c r="AP696" s="52"/>
      <c r="AQ696" s="52"/>
      <c r="AR696" s="52"/>
      <c r="AS696" s="52"/>
      <c r="AT696" s="52"/>
      <c r="AU696" s="52"/>
      <c r="AV696" s="52"/>
      <c r="AW696" s="52"/>
      <c r="AX696" s="52"/>
      <c r="AY696" s="52"/>
      <c r="AZ696" s="52"/>
      <c r="BA696" s="52"/>
    </row>
    <row r="697" spans="4:53" x14ac:dyDescent="0.25">
      <c r="AM697" s="56" t="s">
        <v>324</v>
      </c>
      <c r="AN697" s="52"/>
      <c r="AO697" s="52"/>
      <c r="AP697" s="52"/>
      <c r="AQ697" s="52"/>
      <c r="AR697" s="52"/>
      <c r="AS697" s="52"/>
      <c r="AT697" s="52"/>
      <c r="AU697" s="52"/>
      <c r="AV697" s="52"/>
      <c r="AW697" s="52"/>
      <c r="AX697" s="52"/>
      <c r="AY697" s="52"/>
      <c r="AZ697" s="52"/>
      <c r="BA697" s="52"/>
    </row>
    <row r="698" spans="4:53" x14ac:dyDescent="0.25">
      <c r="AM698" s="56" t="s">
        <v>488</v>
      </c>
      <c r="AN698" s="52"/>
      <c r="AO698" s="52"/>
      <c r="AP698" s="52"/>
      <c r="AQ698" s="52"/>
      <c r="AR698" s="52"/>
      <c r="AS698" s="52"/>
      <c r="AT698" s="52"/>
      <c r="AU698" s="52"/>
      <c r="AV698" s="52"/>
      <c r="AW698" s="52"/>
      <c r="AX698" s="52"/>
      <c r="AY698" s="52"/>
      <c r="AZ698" s="52"/>
      <c r="BA698" s="52"/>
    </row>
    <row r="699" spans="4:53" x14ac:dyDescent="0.25">
      <c r="AM699" s="56" t="s">
        <v>3159</v>
      </c>
      <c r="AN699" s="52"/>
      <c r="AO699" s="52"/>
      <c r="AP699" s="52"/>
      <c r="AQ699" s="52"/>
      <c r="AR699" s="52"/>
      <c r="AS699" s="52"/>
      <c r="AT699" s="52"/>
      <c r="AU699" s="52"/>
      <c r="AV699" s="52"/>
      <c r="AW699" s="52"/>
      <c r="AX699" s="52"/>
      <c r="AY699" s="52"/>
      <c r="AZ699" s="52"/>
      <c r="BA699" s="52"/>
    </row>
    <row r="700" spans="4:53" x14ac:dyDescent="0.25">
      <c r="AM700" s="52" t="s">
        <v>364</v>
      </c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</row>
    <row r="701" spans="4:53" x14ac:dyDescent="0.25">
      <c r="AM701" s="52" t="s">
        <v>3160</v>
      </c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</row>
    <row r="702" spans="4:53" x14ac:dyDescent="0.25">
      <c r="AM702" s="52" t="s">
        <v>3161</v>
      </c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</row>
    <row r="703" spans="4:53" x14ac:dyDescent="0.25">
      <c r="AM703" s="52" t="s">
        <v>259</v>
      </c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</row>
    <row r="705" spans="39:68" x14ac:dyDescent="0.25">
      <c r="AM705" s="56" t="s">
        <v>354</v>
      </c>
      <c r="AN705" s="52"/>
      <c r="AO705" s="52"/>
      <c r="AP705" s="52"/>
      <c r="AQ705" s="52"/>
      <c r="AR705" s="52"/>
      <c r="AS705" s="52"/>
      <c r="AT705" s="52"/>
      <c r="AU705" s="52"/>
      <c r="AV705" s="52"/>
      <c r="AW705" s="52"/>
      <c r="AX705" s="52"/>
      <c r="AY705" s="52"/>
      <c r="AZ705" s="52"/>
      <c r="BA705" s="52"/>
      <c r="BB705" s="52"/>
      <c r="BC705" s="52"/>
      <c r="BD705" s="52"/>
      <c r="BE705" s="52"/>
      <c r="BF705" s="52"/>
      <c r="BG705" s="52"/>
      <c r="BH705" s="52"/>
      <c r="BI705" s="52"/>
      <c r="BJ705" s="52"/>
      <c r="BK705" s="52"/>
      <c r="BL705" s="52"/>
      <c r="BM705" s="52"/>
      <c r="BN705" s="52"/>
      <c r="BO705" s="52"/>
      <c r="BP705" s="52"/>
    </row>
    <row r="706" spans="39:68" x14ac:dyDescent="0.25">
      <c r="AM706" s="56" t="s">
        <v>453</v>
      </c>
      <c r="AN706" s="52"/>
      <c r="AO706" s="52"/>
      <c r="AP706" s="52"/>
      <c r="AQ706" s="52"/>
      <c r="AR706" s="52"/>
      <c r="AS706" s="52"/>
      <c r="AT706" s="52"/>
      <c r="AU706" s="52"/>
      <c r="AV706" s="52"/>
      <c r="AW706" s="52"/>
      <c r="AX706" s="52"/>
      <c r="AY706" s="52"/>
      <c r="AZ706" s="52"/>
      <c r="BA706" s="52"/>
      <c r="BB706" s="52"/>
      <c r="BC706" s="52"/>
      <c r="BD706" s="52"/>
      <c r="BE706" s="52"/>
      <c r="BF706" s="52"/>
      <c r="BG706" s="52"/>
      <c r="BH706" s="52"/>
      <c r="BI706" s="52"/>
      <c r="BJ706" s="52"/>
      <c r="BK706" s="52"/>
      <c r="BL706" s="52"/>
      <c r="BM706" s="52"/>
      <c r="BN706" s="52"/>
      <c r="BO706" s="52"/>
      <c r="BP706" s="52"/>
    </row>
    <row r="707" spans="39:68" x14ac:dyDescent="0.25">
      <c r="AM707" s="56" t="s">
        <v>454</v>
      </c>
      <c r="AN707" s="52"/>
      <c r="AO707" s="52"/>
      <c r="AP707" s="52"/>
      <c r="AQ707" s="52"/>
      <c r="AR707" s="52"/>
      <c r="AS707" s="52"/>
      <c r="AT707" s="52"/>
      <c r="AU707" s="52"/>
      <c r="AV707" s="52"/>
      <c r="AW707" s="52"/>
      <c r="AX707" s="52"/>
      <c r="AY707" s="52"/>
      <c r="AZ707" s="52"/>
      <c r="BA707" s="52"/>
      <c r="BB707" s="52"/>
      <c r="BC707" s="52"/>
      <c r="BD707" s="52"/>
      <c r="BE707" s="52"/>
      <c r="BF707" s="52"/>
      <c r="BG707" s="52"/>
      <c r="BH707" s="52"/>
      <c r="BI707" s="52"/>
      <c r="BJ707" s="52"/>
      <c r="BK707" s="52"/>
      <c r="BL707" s="52"/>
      <c r="BM707" s="52"/>
      <c r="BN707" s="52"/>
      <c r="BO707" s="52"/>
      <c r="BP707" s="52"/>
    </row>
    <row r="708" spans="39:68" x14ac:dyDescent="0.25">
      <c r="AM708" s="56" t="s">
        <v>455</v>
      </c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  <c r="BH708" s="52"/>
      <c r="BI708" s="52"/>
      <c r="BJ708" s="52"/>
      <c r="BK708" s="52"/>
      <c r="BL708" s="52"/>
      <c r="BM708" s="52"/>
      <c r="BN708" s="52"/>
      <c r="BO708" s="52"/>
      <c r="BP708" s="52"/>
    </row>
    <row r="709" spans="39:68" x14ac:dyDescent="0.25">
      <c r="AM709" s="56" t="s">
        <v>456</v>
      </c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  <c r="BH709" s="52"/>
      <c r="BI709" s="52"/>
      <c r="BJ709" s="52"/>
      <c r="BK709" s="52"/>
      <c r="BL709" s="52"/>
      <c r="BM709" s="52"/>
      <c r="BN709" s="52"/>
      <c r="BO709" s="52"/>
      <c r="BP709" s="52"/>
    </row>
    <row r="710" spans="39:68" x14ac:dyDescent="0.25">
      <c r="AM710" s="56" t="s">
        <v>353</v>
      </c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  <c r="BK710" s="52"/>
      <c r="BL710" s="52"/>
      <c r="BM710" s="52"/>
      <c r="BN710" s="52"/>
      <c r="BO710" s="52"/>
      <c r="BP710" s="52"/>
    </row>
    <row r="711" spans="39:68" x14ac:dyDescent="0.25">
      <c r="AM711" s="56" t="s">
        <v>3149</v>
      </c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</row>
    <row r="712" spans="39:68" x14ac:dyDescent="0.25">
      <c r="AM712" s="56" t="s">
        <v>3150</v>
      </c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</row>
    <row r="713" spans="39:68" x14ac:dyDescent="0.25">
      <c r="AM713" s="56" t="s">
        <v>530</v>
      </c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</row>
    <row r="714" spans="39:68" x14ac:dyDescent="0.25">
      <c r="AM714" s="56" t="s">
        <v>483</v>
      </c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</row>
    <row r="715" spans="39:68" x14ac:dyDescent="0.25">
      <c r="AM715" s="56" t="s">
        <v>522</v>
      </c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</row>
    <row r="716" spans="39:68" x14ac:dyDescent="0.25">
      <c r="AM716" s="56" t="s">
        <v>3151</v>
      </c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</row>
    <row r="717" spans="39:68" x14ac:dyDescent="0.25">
      <c r="AM717" s="56" t="s">
        <v>3152</v>
      </c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</row>
    <row r="718" spans="39:68" x14ac:dyDescent="0.25">
      <c r="AM718" s="56" t="s">
        <v>3153</v>
      </c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</row>
    <row r="719" spans="39:68" x14ac:dyDescent="0.25">
      <c r="AM719" s="56" t="s">
        <v>524</v>
      </c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</row>
    <row r="720" spans="39:68" x14ac:dyDescent="0.25">
      <c r="AM720" s="56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</row>
    <row r="721" spans="39:68" x14ac:dyDescent="0.25">
      <c r="AM721" s="56" t="s">
        <v>257</v>
      </c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  <c r="BP721" s="52"/>
    </row>
    <row r="722" spans="39:68" x14ac:dyDescent="0.25">
      <c r="AM722" s="56" t="s">
        <v>329</v>
      </c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  <c r="BP722" s="52"/>
    </row>
    <row r="723" spans="39:68" x14ac:dyDescent="0.25">
      <c r="AM723" s="56" t="s">
        <v>279</v>
      </c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</row>
    <row r="724" spans="39:68" x14ac:dyDescent="0.25">
      <c r="AM724" s="56" t="s">
        <v>332</v>
      </c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</row>
    <row r="725" spans="39:68" x14ac:dyDescent="0.25">
      <c r="AM725" s="56" t="s">
        <v>333</v>
      </c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</row>
    <row r="726" spans="39:68" x14ac:dyDescent="0.25">
      <c r="AM726" s="56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</row>
    <row r="727" spans="39:68" x14ac:dyDescent="0.25">
      <c r="AM727" s="56" t="s">
        <v>258</v>
      </c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</row>
    <row r="728" spans="39:68" x14ac:dyDescent="0.25">
      <c r="AM728" s="56" t="s">
        <v>3154</v>
      </c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</row>
    <row r="729" spans="39:68" x14ac:dyDescent="0.25">
      <c r="AM729" s="56" t="s">
        <v>3155</v>
      </c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</row>
    <row r="730" spans="39:68" x14ac:dyDescent="0.25">
      <c r="AM730" s="56" t="s">
        <v>3156</v>
      </c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</row>
    <row r="731" spans="39:68" x14ac:dyDescent="0.25">
      <c r="AM731" s="56" t="s">
        <v>3156</v>
      </c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</row>
    <row r="732" spans="39:68" x14ac:dyDescent="0.25">
      <c r="AM732" s="56" t="s">
        <v>3157</v>
      </c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</row>
    <row r="733" spans="39:68" x14ac:dyDescent="0.25">
      <c r="AM733" s="56" t="s">
        <v>3158</v>
      </c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</row>
    <row r="734" spans="39:68" x14ac:dyDescent="0.25">
      <c r="AM734" s="56" t="s">
        <v>259</v>
      </c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</row>
    <row r="740" spans="4:4" x14ac:dyDescent="0.25">
      <c r="D740" s="285" t="s">
        <v>3166</v>
      </c>
    </row>
    <row r="782" spans="2:4" x14ac:dyDescent="0.25">
      <c r="B782" s="50">
        <v>0</v>
      </c>
      <c r="D782" s="51" t="s">
        <v>3192</v>
      </c>
    </row>
    <row r="783" spans="2:4" x14ac:dyDescent="0.25">
      <c r="D783" s="59" t="s">
        <v>304</v>
      </c>
    </row>
    <row r="784" spans="2:4" x14ac:dyDescent="0.25">
      <c r="D784" s="55" t="s">
        <v>35</v>
      </c>
    </row>
    <row r="791" spans="2:4" x14ac:dyDescent="0.25">
      <c r="B791" s="48">
        <v>0</v>
      </c>
      <c r="D791" s="51" t="s">
        <v>3211</v>
      </c>
    </row>
    <row r="792" spans="2:4" x14ac:dyDescent="0.25">
      <c r="D792" s="59" t="s">
        <v>305</v>
      </c>
    </row>
    <row r="793" spans="2:4" x14ac:dyDescent="0.25">
      <c r="D793" s="55" t="s">
        <v>35</v>
      </c>
    </row>
    <row r="800" spans="2:4" x14ac:dyDescent="0.25">
      <c r="B800" s="48">
        <v>0</v>
      </c>
      <c r="D800" s="51" t="s">
        <v>2226</v>
      </c>
    </row>
    <row r="801" spans="4:4" x14ac:dyDescent="0.25">
      <c r="D801" s="59" t="s">
        <v>305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60B7F-529B-4631-859C-C8ADD088E46C}">
  <sheetPr codeName="Sheet58"/>
  <dimension ref="A1:J32"/>
  <sheetViews>
    <sheetView topLeftCell="A15" workbookViewId="0">
      <selection activeCell="F25" sqref="F25"/>
    </sheetView>
  </sheetViews>
  <sheetFormatPr defaultColWidth="2.85546875" defaultRowHeight="15" x14ac:dyDescent="0.25"/>
  <cols>
    <col min="1" max="1" width="11.28515625" style="285" bestFit="1" customWidth="1"/>
    <col min="2" max="2" width="39.7109375" style="285" customWidth="1"/>
    <col min="3" max="3" width="17.28515625" style="285" customWidth="1"/>
    <col min="4" max="4" width="17" style="285" customWidth="1"/>
    <col min="5" max="5" width="18.85546875" style="285" customWidth="1"/>
    <col min="6" max="7" width="10.7109375" style="285" bestFit="1" customWidth="1"/>
    <col min="8" max="8" width="8.5703125" style="285" bestFit="1" customWidth="1"/>
    <col min="9" max="9" width="7.5703125" style="285" bestFit="1" customWidth="1"/>
    <col min="10" max="10" width="10.7109375" style="285" customWidth="1"/>
    <col min="11" max="16384" width="2.85546875" style="285"/>
  </cols>
  <sheetData>
    <row r="1" spans="1:10" s="298" customFormat="1" x14ac:dyDescent="0.25"/>
    <row r="2" spans="1:10" s="298" customFormat="1" ht="18.75" x14ac:dyDescent="0.25">
      <c r="A2" s="447" t="s">
        <v>520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s="298" customFormat="1" x14ac:dyDescent="0.25">
      <c r="A3" s="448" t="s">
        <v>3128</v>
      </c>
      <c r="B3" s="448"/>
      <c r="C3" s="448"/>
      <c r="D3" s="448"/>
      <c r="E3" s="448"/>
      <c r="F3" s="448"/>
      <c r="G3" s="448"/>
      <c r="H3" s="448"/>
      <c r="I3" s="448"/>
    </row>
    <row r="4" spans="1:10" s="298" customFormat="1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s="298" customFormat="1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s="298" customFormat="1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s="298" customFormat="1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s="298" customFormat="1" ht="45" x14ac:dyDescent="0.25">
      <c r="A8" s="63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s="298" customFormat="1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s="298" customFormat="1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s="298" customFormat="1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s="298" customFormat="1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s="298" customFormat="1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s="298" customFormat="1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s="298" customFormat="1" ht="45" x14ac:dyDescent="0.25">
      <c r="A15" s="67" t="s">
        <v>2709</v>
      </c>
      <c r="B15" s="67" t="s">
        <v>2705</v>
      </c>
      <c r="C15" s="67" t="s">
        <v>360</v>
      </c>
      <c r="D15" s="67" t="s">
        <v>330</v>
      </c>
      <c r="E15" s="67" t="s">
        <v>276</v>
      </c>
      <c r="F15" s="75">
        <v>44947.359027778002</v>
      </c>
      <c r="G15" s="75">
        <v>45386.359027778002</v>
      </c>
      <c r="H15" s="67" t="s">
        <v>23</v>
      </c>
      <c r="I15" s="67" t="s">
        <v>18</v>
      </c>
      <c r="J15" s="67" t="s">
        <v>260</v>
      </c>
    </row>
    <row r="16" spans="1:10" s="298" customFormat="1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s="298" customFormat="1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s="298" customFormat="1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s="298" customFormat="1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s="298" customFormat="1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s="298" customFormat="1" ht="45" x14ac:dyDescent="0.25">
      <c r="A21" s="67" t="s">
        <v>3069</v>
      </c>
      <c r="B21" s="67" t="s">
        <v>3055</v>
      </c>
      <c r="C21" s="67" t="s">
        <v>356</v>
      </c>
      <c r="D21" s="67" t="s">
        <v>330</v>
      </c>
      <c r="E21" s="67" t="s">
        <v>276</v>
      </c>
      <c r="F21" s="75">
        <v>44951.552083333001</v>
      </c>
      <c r="G21" s="75">
        <v>45390.552083333001</v>
      </c>
      <c r="H21" s="67" t="s">
        <v>23</v>
      </c>
      <c r="I21" s="67" t="s">
        <v>18</v>
      </c>
      <c r="J21" s="67" t="s">
        <v>260</v>
      </c>
    </row>
    <row r="22" spans="1:10" s="298" customFormat="1" ht="45" x14ac:dyDescent="0.25">
      <c r="A22" s="86" t="s">
        <v>3074</v>
      </c>
      <c r="B22" s="86" t="s">
        <v>3075</v>
      </c>
      <c r="C22" s="86" t="s">
        <v>3127</v>
      </c>
      <c r="D22" s="86" t="s">
        <v>330</v>
      </c>
      <c r="E22" s="86" t="s">
        <v>276</v>
      </c>
      <c r="F22" s="87">
        <v>44951.575694444</v>
      </c>
      <c r="G22" s="87">
        <v>45390.575694444</v>
      </c>
      <c r="H22" s="86" t="s">
        <v>23</v>
      </c>
      <c r="I22" s="86" t="s">
        <v>18</v>
      </c>
      <c r="J22" s="86" t="s">
        <v>255</v>
      </c>
    </row>
    <row r="23" spans="1:10" s="298" customFormat="1" ht="45" x14ac:dyDescent="0.25">
      <c r="A23" s="86" t="s">
        <v>3103</v>
      </c>
      <c r="B23" s="86" t="s">
        <v>3105</v>
      </c>
      <c r="C23" s="86" t="s">
        <v>356</v>
      </c>
      <c r="D23" s="86" t="s">
        <v>330</v>
      </c>
      <c r="E23" s="86" t="s">
        <v>276</v>
      </c>
      <c r="F23" s="87">
        <v>44951.634722221999</v>
      </c>
      <c r="G23" s="87">
        <v>45390.593055555997</v>
      </c>
      <c r="H23" s="86" t="s">
        <v>23</v>
      </c>
      <c r="I23" s="86" t="s">
        <v>18</v>
      </c>
      <c r="J23" s="86" t="s">
        <v>255</v>
      </c>
    </row>
    <row r="24" spans="1:10" s="298" customFormat="1" ht="45" x14ac:dyDescent="0.25">
      <c r="A24" s="86" t="s">
        <v>3100</v>
      </c>
      <c r="B24" s="86" t="s">
        <v>3101</v>
      </c>
      <c r="C24" s="86" t="s">
        <v>356</v>
      </c>
      <c r="D24" s="86" t="s">
        <v>330</v>
      </c>
      <c r="E24" s="86" t="s">
        <v>276</v>
      </c>
      <c r="F24" s="87">
        <v>44951.635416666999</v>
      </c>
      <c r="G24" s="87">
        <v>45390.59375</v>
      </c>
      <c r="H24" s="86" t="s">
        <v>23</v>
      </c>
      <c r="I24" s="86" t="s">
        <v>18</v>
      </c>
      <c r="J24" s="86" t="s">
        <v>38</v>
      </c>
    </row>
    <row r="25" spans="1:10" s="298" customFormat="1" x14ac:dyDescent="0.25"/>
    <row r="26" spans="1:10" s="298" customFormat="1" ht="30" x14ac:dyDescent="0.25">
      <c r="A26" s="86" t="s">
        <v>3130</v>
      </c>
      <c r="B26" s="86" t="s">
        <v>3129</v>
      </c>
      <c r="C26" s="86"/>
      <c r="D26" s="86"/>
      <c r="E26" s="86"/>
      <c r="F26" s="87"/>
      <c r="G26" s="87"/>
      <c r="H26" s="86"/>
      <c r="I26" s="86"/>
      <c r="J26" s="86" t="s">
        <v>346</v>
      </c>
    </row>
    <row r="27" spans="1:10" s="298" customFormat="1" x14ac:dyDescent="0.25">
      <c r="A27" s="69" t="s">
        <v>3144</v>
      </c>
      <c r="B27" s="69" t="s">
        <v>3145</v>
      </c>
      <c r="C27" s="69"/>
      <c r="D27" s="69"/>
      <c r="E27" s="69"/>
      <c r="F27" s="80"/>
      <c r="G27" s="80"/>
      <c r="H27" s="69"/>
      <c r="I27" s="69"/>
      <c r="J27" s="69" t="s">
        <v>346</v>
      </c>
    </row>
    <row r="28" spans="1:10" s="298" customFormat="1" ht="45" x14ac:dyDescent="0.25">
      <c r="A28" s="60"/>
      <c r="B28" s="60"/>
      <c r="C28" s="69" t="s">
        <v>3143</v>
      </c>
      <c r="D28" s="69" t="s">
        <v>3142</v>
      </c>
      <c r="E28" s="60"/>
      <c r="F28" s="79"/>
      <c r="G28" s="79"/>
      <c r="H28" s="60"/>
      <c r="I28" s="60"/>
      <c r="J28" s="60"/>
    </row>
    <row r="29" spans="1:10" s="298" customFormat="1" x14ac:dyDescent="0.25">
      <c r="A29" s="86" t="s">
        <v>3162</v>
      </c>
      <c r="B29" s="86" t="s">
        <v>3163</v>
      </c>
      <c r="C29" s="86"/>
      <c r="D29" s="86"/>
      <c r="E29" s="86"/>
      <c r="F29" s="87"/>
      <c r="G29" s="87"/>
      <c r="H29" s="86"/>
      <c r="I29" s="86"/>
      <c r="J29" s="86" t="s">
        <v>346</v>
      </c>
    </row>
    <row r="30" spans="1:10" ht="30" x14ac:dyDescent="0.25">
      <c r="A30" s="60" t="s">
        <v>3190</v>
      </c>
      <c r="B30" s="60" t="s">
        <v>3191</v>
      </c>
      <c r="C30" s="60"/>
      <c r="D30" s="60"/>
      <c r="E30" s="60"/>
      <c r="F30" s="79"/>
      <c r="G30" s="79"/>
      <c r="H30" s="60"/>
      <c r="I30" s="60"/>
      <c r="J30" s="60"/>
    </row>
    <row r="31" spans="1:10" x14ac:dyDescent="0.25">
      <c r="A31" s="60"/>
      <c r="B31" s="60"/>
      <c r="C31" s="60"/>
      <c r="D31" s="60"/>
      <c r="E31" s="60"/>
      <c r="F31" s="79"/>
      <c r="G31" s="79"/>
      <c r="H31" s="60"/>
      <c r="I31" s="60"/>
      <c r="J31" s="60"/>
    </row>
    <row r="32" spans="1:10" x14ac:dyDescent="0.25">
      <c r="A32" s="60"/>
      <c r="B32" s="60"/>
      <c r="C32" s="60"/>
      <c r="D32" s="60"/>
      <c r="E32" s="60"/>
      <c r="F32" s="79"/>
      <c r="G32" s="79"/>
      <c r="H32" s="60"/>
      <c r="I32" s="60"/>
      <c r="J32" s="60"/>
    </row>
  </sheetData>
  <mergeCells count="2">
    <mergeCell ref="A2:J2"/>
    <mergeCell ref="A3:I3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CC8E8-547B-459B-8A00-B3DB24A02EA5}">
  <sheetPr codeName="Sheet59"/>
  <dimension ref="B2:BZ742"/>
  <sheetViews>
    <sheetView topLeftCell="A695" workbookViewId="0">
      <selection activeCell="Z706" sqref="Z706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3009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3010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3011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3192</v>
      </c>
    </row>
    <row r="56" spans="2:4" x14ac:dyDescent="0.25">
      <c r="D56" s="59" t="s">
        <v>306</v>
      </c>
    </row>
    <row r="58" spans="2:4" x14ac:dyDescent="0.25">
      <c r="D58" s="285" t="s">
        <v>36</v>
      </c>
    </row>
    <row r="59" spans="2:4" x14ac:dyDescent="0.25">
      <c r="D59" s="54" t="s">
        <v>3193</v>
      </c>
    </row>
    <row r="61" spans="2:4" x14ac:dyDescent="0.25">
      <c r="D61" s="285" t="s">
        <v>3173</v>
      </c>
    </row>
    <row r="102" spans="4:43" x14ac:dyDescent="0.25">
      <c r="D102" s="285" t="s">
        <v>309</v>
      </c>
    </row>
    <row r="103" spans="4:43" x14ac:dyDescent="0.25">
      <c r="D103" s="285" t="s">
        <v>3174</v>
      </c>
      <c r="M103" s="51" t="s">
        <v>3182</v>
      </c>
    </row>
    <row r="104" spans="4:43" x14ac:dyDescent="0.25">
      <c r="D104" s="285" t="s">
        <v>3175</v>
      </c>
      <c r="M104" s="51" t="s">
        <v>3183</v>
      </c>
    </row>
    <row r="105" spans="4:43" x14ac:dyDescent="0.25">
      <c r="D105" s="285" t="s">
        <v>3176</v>
      </c>
      <c r="M105" s="51" t="s">
        <v>3184</v>
      </c>
    </row>
    <row r="106" spans="4:43" x14ac:dyDescent="0.25">
      <c r="D106" s="285" t="s">
        <v>3177</v>
      </c>
      <c r="M106" s="51" t="s">
        <v>3185</v>
      </c>
    </row>
    <row r="107" spans="4:43" x14ac:dyDescent="0.25">
      <c r="D107" s="285" t="s">
        <v>3178</v>
      </c>
      <c r="M107" s="51" t="s">
        <v>3186</v>
      </c>
    </row>
    <row r="108" spans="4:43" x14ac:dyDescent="0.25">
      <c r="D108" s="285" t="s">
        <v>3179</v>
      </c>
      <c r="M108" s="51" t="s">
        <v>3187</v>
      </c>
    </row>
    <row r="109" spans="4:43" x14ac:dyDescent="0.25">
      <c r="D109" s="285" t="s">
        <v>3180</v>
      </c>
      <c r="M109" s="51" t="s">
        <v>3188</v>
      </c>
    </row>
    <row r="110" spans="4:43" x14ac:dyDescent="0.25">
      <c r="D110" s="285" t="s">
        <v>3181</v>
      </c>
      <c r="M110" s="51" t="s">
        <v>3189</v>
      </c>
    </row>
    <row r="112" spans="4:43" x14ac:dyDescent="0.25">
      <c r="D112" s="56" t="s">
        <v>3194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</row>
    <row r="113" spans="4:43" x14ac:dyDescent="0.25">
      <c r="D113" s="56" t="s">
        <v>3195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</row>
    <row r="114" spans="4:43" x14ac:dyDescent="0.25">
      <c r="D114" s="56" t="s">
        <v>3196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</row>
    <row r="115" spans="4:43" x14ac:dyDescent="0.25">
      <c r="D115" s="56" t="s">
        <v>3197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</row>
    <row r="116" spans="4:43" x14ac:dyDescent="0.25">
      <c r="D116" s="56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</row>
    <row r="117" spans="4:43" x14ac:dyDescent="0.25">
      <c r="D117" s="56" t="s">
        <v>37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</row>
    <row r="118" spans="4:43" x14ac:dyDescent="0.25">
      <c r="D118" s="56" t="s">
        <v>364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</row>
    <row r="119" spans="4:43" x14ac:dyDescent="0.25">
      <c r="D119" s="57" t="str">
        <f t="shared" ref="D119:D126" si="0">"select '" &amp; TRIM(D103) &amp; "' oAgreementNumber, '" &amp; TRIM(M103) &amp; "' nAgreementNumber union all"</f>
        <v>select '0001244/4/01/01/2023' oAgreementNumber, '0001244/4/01/12/2022' nAgreementNumber union all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</row>
    <row r="120" spans="4:43" x14ac:dyDescent="0.25">
      <c r="D120" s="57" t="str">
        <f t="shared" si="0"/>
        <v>select '0001245/4/01/12/2023' oAgreementNumber, '0001245/4/01/12/2022' nAgreementNumber union all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</row>
    <row r="121" spans="4:43" x14ac:dyDescent="0.25">
      <c r="D121" s="57" t="str">
        <f t="shared" si="0"/>
        <v>select '0001246/4/01/12/2023' oAgreementNumber, '0001246/4/01/12/2022' nAgreementNumber union all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</row>
    <row r="122" spans="4:43" x14ac:dyDescent="0.25">
      <c r="D122" s="57" t="str">
        <f t="shared" si="0"/>
        <v>select '0001247/4/01/12/2023' oAgreementNumber, '0001247/4/01/12/2022' nAgreementNumber union all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</row>
    <row r="123" spans="4:43" x14ac:dyDescent="0.25">
      <c r="D123" s="57" t="str">
        <f t="shared" si="0"/>
        <v>select '0001248/4/01/12/2023' oAgreementNumber, '0001248/4/01/12/2022' nAgreementNumber union all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</row>
    <row r="124" spans="4:43" x14ac:dyDescent="0.25">
      <c r="D124" s="57" t="str">
        <f t="shared" si="0"/>
        <v>select '0001249/4/01/12/2023' oAgreementNumber, '0001249/4/01/12/2022' nAgreementNumber union all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</row>
    <row r="125" spans="4:43" x14ac:dyDescent="0.25">
      <c r="D125" s="57" t="str">
        <f t="shared" si="0"/>
        <v>select '0001250/4/01/12/2023' oAgreementNumber, '0001250/4/01/12/2022' nAgreementNumber union all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</row>
    <row r="126" spans="4:43" x14ac:dyDescent="0.25">
      <c r="D126" s="57" t="str">
        <f t="shared" si="0"/>
        <v>select '0001251/4/01/12/2023' oAgreementNumber, '0001251/4/01/12/2022' nAgreementNumber union all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</row>
    <row r="127" spans="4:43" x14ac:dyDescent="0.25">
      <c r="D127" s="56" t="s">
        <v>700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</row>
    <row r="128" spans="4:43" x14ac:dyDescent="0.25">
      <c r="D128" s="56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</row>
    <row r="129" spans="4:78" x14ac:dyDescent="0.25">
      <c r="D129" s="56" t="s">
        <v>3198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</row>
    <row r="130" spans="4:78" x14ac:dyDescent="0.25">
      <c r="D130" s="56" t="s">
        <v>3199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</row>
    <row r="132" spans="4:78" x14ac:dyDescent="0.25">
      <c r="D132" s="51" t="s">
        <v>3200</v>
      </c>
      <c r="L132" s="51" t="s">
        <v>3201</v>
      </c>
      <c r="T132" s="51" t="s">
        <v>2492</v>
      </c>
      <c r="Z132" s="51" t="s">
        <v>309</v>
      </c>
      <c r="AH132" s="51" t="s">
        <v>904</v>
      </c>
      <c r="AM132" s="51" t="s">
        <v>910</v>
      </c>
      <c r="AS132" s="51" t="s">
        <v>776</v>
      </c>
    </row>
    <row r="133" spans="4:78" x14ac:dyDescent="0.25">
      <c r="D133" s="285" t="s">
        <v>3174</v>
      </c>
      <c r="L133" s="285" t="s">
        <v>3182</v>
      </c>
      <c r="T133" s="58" t="s">
        <v>3203</v>
      </c>
      <c r="Z133" s="285" t="s">
        <v>3174</v>
      </c>
      <c r="AH133" s="285" t="s">
        <v>3202</v>
      </c>
      <c r="AM133" s="285" t="s">
        <v>3202</v>
      </c>
      <c r="AS133" s="285" t="s">
        <v>3202</v>
      </c>
    </row>
    <row r="134" spans="4:78" x14ac:dyDescent="0.25">
      <c r="D134" s="285" t="s">
        <v>3175</v>
      </c>
      <c r="L134" s="285" t="s">
        <v>3183</v>
      </c>
      <c r="T134" s="285" t="s">
        <v>3202</v>
      </c>
      <c r="Z134" s="285" t="s">
        <v>3202</v>
      </c>
      <c r="AH134" s="285" t="s">
        <v>3202</v>
      </c>
      <c r="AM134" s="285" t="s">
        <v>3202</v>
      </c>
      <c r="AS134" s="285" t="s">
        <v>3202</v>
      </c>
    </row>
    <row r="135" spans="4:78" x14ac:dyDescent="0.25">
      <c r="D135" s="285" t="s">
        <v>3176</v>
      </c>
      <c r="L135" s="285" t="s">
        <v>3184</v>
      </c>
      <c r="T135" s="285" t="s">
        <v>3202</v>
      </c>
      <c r="Z135" s="285" t="s">
        <v>3202</v>
      </c>
      <c r="AH135" s="285" t="s">
        <v>3202</v>
      </c>
      <c r="AM135" s="285" t="s">
        <v>3202</v>
      </c>
      <c r="AS135" s="285" t="s">
        <v>3202</v>
      </c>
    </row>
    <row r="136" spans="4:78" x14ac:dyDescent="0.25">
      <c r="D136" s="285" t="s">
        <v>3177</v>
      </c>
      <c r="L136" s="285" t="s">
        <v>3185</v>
      </c>
      <c r="T136" s="285" t="s">
        <v>3202</v>
      </c>
      <c r="Z136" s="285" t="s">
        <v>3202</v>
      </c>
      <c r="AH136" s="285" t="s">
        <v>3202</v>
      </c>
      <c r="AM136" s="285" t="s">
        <v>3202</v>
      </c>
      <c r="AS136" s="285" t="s">
        <v>3202</v>
      </c>
    </row>
    <row r="137" spans="4:78" x14ac:dyDescent="0.25">
      <c r="D137" s="285" t="s">
        <v>3178</v>
      </c>
      <c r="L137" s="285" t="s">
        <v>3186</v>
      </c>
      <c r="T137" s="285" t="s">
        <v>3202</v>
      </c>
      <c r="Z137" s="285" t="s">
        <v>3202</v>
      </c>
      <c r="AH137" s="285" t="s">
        <v>3202</v>
      </c>
      <c r="AM137" s="285" t="s">
        <v>3202</v>
      </c>
      <c r="AS137" s="285" t="s">
        <v>3202</v>
      </c>
    </row>
    <row r="138" spans="4:78" x14ac:dyDescent="0.25">
      <c r="D138" s="285" t="s">
        <v>3179</v>
      </c>
      <c r="L138" s="285" t="s">
        <v>3187</v>
      </c>
      <c r="T138" s="285" t="s">
        <v>3202</v>
      </c>
      <c r="Z138" s="285" t="s">
        <v>3202</v>
      </c>
      <c r="AH138" s="285" t="s">
        <v>3202</v>
      </c>
      <c r="AM138" s="285" t="s">
        <v>3202</v>
      </c>
      <c r="AS138" s="285" t="s">
        <v>3202</v>
      </c>
    </row>
    <row r="139" spans="4:78" x14ac:dyDescent="0.25">
      <c r="D139" s="285" t="s">
        <v>3180</v>
      </c>
      <c r="L139" s="285" t="s">
        <v>3188</v>
      </c>
      <c r="T139" s="285" t="s">
        <v>3202</v>
      </c>
      <c r="Z139" s="285" t="s">
        <v>3202</v>
      </c>
      <c r="AH139" s="285" t="s">
        <v>3202</v>
      </c>
      <c r="AM139" s="285" t="s">
        <v>3202</v>
      </c>
      <c r="AS139" s="285" t="s">
        <v>3202</v>
      </c>
    </row>
    <row r="140" spans="4:78" x14ac:dyDescent="0.25">
      <c r="D140" s="285" t="s">
        <v>3181</v>
      </c>
      <c r="L140" s="285" t="s">
        <v>3189</v>
      </c>
      <c r="T140" s="285" t="s">
        <v>3202</v>
      </c>
      <c r="Z140" s="285" t="s">
        <v>3202</v>
      </c>
      <c r="AH140" s="285" t="s">
        <v>3202</v>
      </c>
      <c r="AM140" s="285" t="s">
        <v>3202</v>
      </c>
      <c r="AS140" s="285" t="s">
        <v>3202</v>
      </c>
    </row>
    <row r="142" spans="4:78" x14ac:dyDescent="0.25">
      <c r="D142" s="57" t="s">
        <v>357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  <c r="BV142" s="53"/>
      <c r="BW142" s="53"/>
      <c r="BX142" s="53"/>
      <c r="BY142" s="53"/>
      <c r="BZ142" s="53"/>
    </row>
    <row r="143" spans="4:78" x14ac:dyDescent="0.25">
      <c r="D143" s="57" t="s">
        <v>322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53"/>
      <c r="BM143" s="53"/>
      <c r="BN143" s="53"/>
      <c r="BO143" s="53"/>
      <c r="BP143" s="53"/>
      <c r="BQ143" s="53"/>
      <c r="BR143" s="53"/>
      <c r="BS143" s="53"/>
      <c r="BT143" s="53"/>
      <c r="BU143" s="53"/>
      <c r="BV143" s="53"/>
      <c r="BW143" s="53"/>
      <c r="BX143" s="53"/>
      <c r="BY143" s="53"/>
      <c r="BZ143" s="53"/>
    </row>
    <row r="144" spans="4:78" x14ac:dyDescent="0.25">
      <c r="D144" s="57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/>
      <c r="BQ144" s="53"/>
      <c r="BR144" s="53"/>
      <c r="BS144" s="53"/>
      <c r="BT144" s="53"/>
      <c r="BU144" s="53"/>
      <c r="BV144" s="53"/>
      <c r="BW144" s="53"/>
      <c r="BX144" s="53"/>
      <c r="BY144" s="53"/>
      <c r="BZ144" s="53"/>
    </row>
    <row r="145" spans="4:78" x14ac:dyDescent="0.25">
      <c r="D145" s="56" t="str">
        <f>"update OPLAgreement set AgreementNumber = '" &amp; L133 &amp; "', RemarksSys = case when RemarksSys is null then 'S0312492' else RemarksSys + '|S0312492' end where IdOPLAgreement = " &amp; T133 &amp; ";"</f>
        <v>update OPLAgreement set AgreementNumber = '0001244/4/01/12/2022', RemarksSys = case when RemarksSys is null then 'S0312492' else RemarksSys + '|S0312492' end where IdOPLAgreement = 4897;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</row>
    <row r="146" spans="4:78" x14ac:dyDescent="0.25">
      <c r="D146" s="57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  <c r="AZ146" s="53"/>
      <c r="BA146" s="53"/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3"/>
      <c r="BR146" s="53"/>
      <c r="BS146" s="53"/>
      <c r="BT146" s="53"/>
      <c r="BU146" s="53"/>
      <c r="BV146" s="53"/>
      <c r="BW146" s="53"/>
      <c r="BX146" s="53"/>
      <c r="BY146" s="53"/>
      <c r="BZ146" s="53"/>
    </row>
    <row r="147" spans="4:78" x14ac:dyDescent="0.25">
      <c r="D147" s="57" t="s">
        <v>263</v>
      </c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AP147" s="53"/>
      <c r="AQ147" s="53"/>
      <c r="AR147" s="53"/>
      <c r="AS147" s="53"/>
      <c r="AT147" s="53"/>
      <c r="AU147" s="53"/>
      <c r="AV147" s="53"/>
      <c r="AW147" s="53"/>
      <c r="AX147" s="53"/>
      <c r="AY147" s="53"/>
      <c r="AZ147" s="53"/>
      <c r="BA147" s="53"/>
      <c r="BB147" s="53"/>
      <c r="BC147" s="53"/>
      <c r="BD147" s="53"/>
      <c r="BE147" s="53"/>
      <c r="BF147" s="53"/>
      <c r="BG147" s="53"/>
      <c r="BH147" s="53"/>
      <c r="BI147" s="53"/>
      <c r="BJ147" s="53"/>
      <c r="BK147" s="53"/>
      <c r="BL147" s="53"/>
      <c r="BM147" s="53"/>
      <c r="BN147" s="53"/>
      <c r="BO147" s="53"/>
      <c r="BP147" s="53"/>
      <c r="BQ147" s="53"/>
      <c r="BR147" s="53"/>
      <c r="BS147" s="53"/>
      <c r="BT147" s="53"/>
      <c r="BU147" s="53"/>
      <c r="BV147" s="53"/>
      <c r="BW147" s="53"/>
      <c r="BX147" s="53"/>
      <c r="BY147" s="53"/>
      <c r="BZ147" s="53"/>
    </row>
    <row r="148" spans="4:78" x14ac:dyDescent="0.25">
      <c r="D148" s="57" t="s">
        <v>264</v>
      </c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53"/>
      <c r="BM148" s="53"/>
      <c r="BN148" s="53"/>
      <c r="BO148" s="53"/>
      <c r="BP148" s="53"/>
      <c r="BQ148" s="53"/>
      <c r="BR148" s="53"/>
      <c r="BS148" s="53"/>
      <c r="BT148" s="53"/>
      <c r="BU148" s="53"/>
      <c r="BV148" s="53"/>
      <c r="BW148" s="53"/>
      <c r="BX148" s="53"/>
      <c r="BY148" s="53"/>
      <c r="BZ148" s="53"/>
    </row>
    <row r="149" spans="4:78" x14ac:dyDescent="0.25">
      <c r="D149" s="57" t="s">
        <v>358</v>
      </c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3"/>
      <c r="BR149" s="53"/>
      <c r="BS149" s="53"/>
      <c r="BT149" s="53"/>
      <c r="BU149" s="53"/>
      <c r="BV149" s="53"/>
      <c r="BW149" s="53"/>
      <c r="BX149" s="53"/>
      <c r="BY149" s="53"/>
      <c r="BZ149" s="53"/>
    </row>
    <row r="151" spans="4:78" x14ac:dyDescent="0.25">
      <c r="D151" s="51" t="s">
        <v>3009</v>
      </c>
    </row>
    <row r="153" spans="4:78" x14ac:dyDescent="0.25">
      <c r="D153" s="285" t="s">
        <v>3204</v>
      </c>
    </row>
    <row r="203" spans="4:13" x14ac:dyDescent="0.25">
      <c r="D203" s="285" t="s">
        <v>309</v>
      </c>
    </row>
    <row r="204" spans="4:13" x14ac:dyDescent="0.25">
      <c r="D204" s="285" t="s">
        <v>3224</v>
      </c>
      <c r="M204" s="51" t="s">
        <v>3183</v>
      </c>
    </row>
    <row r="205" spans="4:13" x14ac:dyDescent="0.25">
      <c r="D205" s="285" t="s">
        <v>3225</v>
      </c>
      <c r="M205" s="51" t="s">
        <v>3184</v>
      </c>
    </row>
    <row r="206" spans="4:13" x14ac:dyDescent="0.25">
      <c r="D206" s="285" t="s">
        <v>3226</v>
      </c>
      <c r="M206" s="51" t="s">
        <v>3185</v>
      </c>
    </row>
    <row r="207" spans="4:13" x14ac:dyDescent="0.25">
      <c r="D207" s="285" t="s">
        <v>3227</v>
      </c>
      <c r="M207" s="51" t="s">
        <v>3186</v>
      </c>
    </row>
    <row r="208" spans="4:13" x14ac:dyDescent="0.25">
      <c r="D208" s="285" t="s">
        <v>3228</v>
      </c>
      <c r="M208" s="51" t="s">
        <v>3187</v>
      </c>
    </row>
    <row r="209" spans="4:43" x14ac:dyDescent="0.25">
      <c r="D209" s="285" t="s">
        <v>3229</v>
      </c>
      <c r="M209" s="51" t="s">
        <v>3188</v>
      </c>
    </row>
    <row r="210" spans="4:43" x14ac:dyDescent="0.25">
      <c r="D210" s="285" t="s">
        <v>3230</v>
      </c>
      <c r="M210" s="51" t="s">
        <v>3189</v>
      </c>
    </row>
    <row r="212" spans="4:43" x14ac:dyDescent="0.25">
      <c r="D212" s="56" t="s">
        <v>3194</v>
      </c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</row>
    <row r="213" spans="4:43" x14ac:dyDescent="0.25">
      <c r="D213" s="56" t="s">
        <v>3195</v>
      </c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</row>
    <row r="214" spans="4:43" x14ac:dyDescent="0.25">
      <c r="D214" s="56" t="s">
        <v>3196</v>
      </c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</row>
    <row r="215" spans="4:43" x14ac:dyDescent="0.25">
      <c r="D215" s="56" t="s">
        <v>3197</v>
      </c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</row>
    <row r="216" spans="4:43" x14ac:dyDescent="0.25">
      <c r="D216" s="56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</row>
    <row r="217" spans="4:43" x14ac:dyDescent="0.25">
      <c r="D217" s="56" t="s">
        <v>37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</row>
    <row r="218" spans="4:43" x14ac:dyDescent="0.25">
      <c r="D218" s="56" t="s">
        <v>364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</row>
    <row r="219" spans="4:43" x14ac:dyDescent="0.25">
      <c r="D219" s="57" t="str">
        <f t="shared" ref="D219:D225" si="1">"select '" &amp; TRIM(D204) &amp; "' oAgreementNumber, '" &amp; TRIM(M204) &amp; "' nAgreementNumber union all"</f>
        <v>select '0001245/4/01/01/2023' oAgreementNumber, '0001245/4/01/12/2022' nAgreementNumber union all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3"/>
      <c r="AN219" s="53"/>
      <c r="AO219" s="53"/>
      <c r="AP219" s="53"/>
      <c r="AQ219" s="53"/>
    </row>
    <row r="220" spans="4:43" x14ac:dyDescent="0.25">
      <c r="D220" s="57" t="str">
        <f t="shared" si="1"/>
        <v>select '0001246/4/01/01/2023' oAgreementNumber, '0001246/4/01/12/2022' nAgreementNumber union all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3"/>
      <c r="AN220" s="53"/>
      <c r="AO220" s="53"/>
      <c r="AP220" s="53"/>
      <c r="AQ220" s="53"/>
    </row>
    <row r="221" spans="4:43" x14ac:dyDescent="0.25">
      <c r="D221" s="57" t="str">
        <f t="shared" si="1"/>
        <v>select '0001247/4/01/01/2023' oAgreementNumber, '0001247/4/01/12/2022' nAgreementNumber union all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</row>
    <row r="222" spans="4:43" x14ac:dyDescent="0.25">
      <c r="D222" s="57" t="str">
        <f t="shared" si="1"/>
        <v>select '0001248/4/01/01/2023' oAgreementNumber, '0001248/4/01/12/2022' nAgreementNumber union all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</row>
    <row r="223" spans="4:43" x14ac:dyDescent="0.25">
      <c r="D223" s="57" t="str">
        <f t="shared" si="1"/>
        <v>select '0001249/4/01/01/2023' oAgreementNumber, '0001249/4/01/12/2022' nAgreementNumber union all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</row>
    <row r="224" spans="4:43" x14ac:dyDescent="0.25">
      <c r="D224" s="57" t="str">
        <f t="shared" si="1"/>
        <v>select '0001250/4/01/01/2023' oAgreementNumber, '0001250/4/01/12/2022' nAgreementNumber union all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</row>
    <row r="225" spans="4:78" x14ac:dyDescent="0.25">
      <c r="D225" s="57" t="str">
        <f t="shared" si="1"/>
        <v>select '0001251/4/01/01/2023' oAgreementNumber, '0001251/4/01/12/2022' nAgreementNumber union all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</row>
    <row r="226" spans="4:78" x14ac:dyDescent="0.25">
      <c r="D226" s="56" t="s">
        <v>700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</row>
    <row r="227" spans="4:78" x14ac:dyDescent="0.25">
      <c r="D227" s="56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</row>
    <row r="228" spans="4:78" x14ac:dyDescent="0.25">
      <c r="D228" s="56" t="s">
        <v>3198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</row>
    <row r="229" spans="4:78" x14ac:dyDescent="0.25">
      <c r="D229" s="56" t="s">
        <v>3199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</row>
    <row r="231" spans="4:78" x14ac:dyDescent="0.25">
      <c r="D231" s="51" t="s">
        <v>3200</v>
      </c>
      <c r="L231" s="51" t="s">
        <v>3201</v>
      </c>
      <c r="T231" s="51" t="s">
        <v>2492</v>
      </c>
      <c r="Z231" s="51" t="s">
        <v>309</v>
      </c>
      <c r="AH231" s="51" t="s">
        <v>904</v>
      </c>
      <c r="AM231" s="51" t="s">
        <v>910</v>
      </c>
      <c r="AS231" s="51" t="s">
        <v>776</v>
      </c>
    </row>
    <row r="232" spans="4:78" x14ac:dyDescent="0.25">
      <c r="D232" s="285" t="s">
        <v>3224</v>
      </c>
      <c r="L232" s="43" t="s">
        <v>3183</v>
      </c>
      <c r="T232" s="58" t="s">
        <v>3231</v>
      </c>
      <c r="Z232" s="285" t="s">
        <v>3224</v>
      </c>
      <c r="AH232" s="285" t="s">
        <v>3202</v>
      </c>
      <c r="AM232" s="285" t="s">
        <v>3202</v>
      </c>
      <c r="AS232" s="285" t="s">
        <v>3202</v>
      </c>
    </row>
    <row r="233" spans="4:78" x14ac:dyDescent="0.25">
      <c r="D233" s="285" t="s">
        <v>3225</v>
      </c>
      <c r="L233" s="43" t="s">
        <v>3184</v>
      </c>
      <c r="T233" s="58" t="s">
        <v>3232</v>
      </c>
      <c r="Z233" s="285" t="s">
        <v>3225</v>
      </c>
      <c r="AH233" s="285" t="s">
        <v>3202</v>
      </c>
      <c r="AM233" s="285" t="s">
        <v>3202</v>
      </c>
      <c r="AS233" s="285" t="s">
        <v>3202</v>
      </c>
    </row>
    <row r="234" spans="4:78" x14ac:dyDescent="0.25">
      <c r="D234" s="285" t="s">
        <v>3226</v>
      </c>
      <c r="L234" s="43" t="s">
        <v>3185</v>
      </c>
      <c r="T234" s="58" t="s">
        <v>3233</v>
      </c>
      <c r="Z234" s="285" t="s">
        <v>3226</v>
      </c>
      <c r="AH234" s="285" t="s">
        <v>3202</v>
      </c>
      <c r="AM234" s="285" t="s">
        <v>3202</v>
      </c>
      <c r="AS234" s="285" t="s">
        <v>3202</v>
      </c>
    </row>
    <row r="235" spans="4:78" x14ac:dyDescent="0.25">
      <c r="D235" s="285" t="s">
        <v>3227</v>
      </c>
      <c r="L235" s="43" t="s">
        <v>3186</v>
      </c>
      <c r="T235" s="58" t="s">
        <v>3234</v>
      </c>
      <c r="Z235" s="285" t="s">
        <v>3227</v>
      </c>
      <c r="AH235" s="285" t="s">
        <v>3202</v>
      </c>
      <c r="AM235" s="285" t="s">
        <v>3202</v>
      </c>
      <c r="AS235" s="285" t="s">
        <v>3202</v>
      </c>
    </row>
    <row r="236" spans="4:78" x14ac:dyDescent="0.25">
      <c r="D236" s="285" t="s">
        <v>3228</v>
      </c>
      <c r="L236" s="43" t="s">
        <v>3187</v>
      </c>
      <c r="T236" s="58" t="s">
        <v>3235</v>
      </c>
      <c r="Z236" s="285" t="s">
        <v>3228</v>
      </c>
      <c r="AH236" s="285" t="s">
        <v>3202</v>
      </c>
      <c r="AM236" s="285" t="s">
        <v>3202</v>
      </c>
      <c r="AS236" s="285" t="s">
        <v>3202</v>
      </c>
    </row>
    <row r="237" spans="4:78" x14ac:dyDescent="0.25">
      <c r="D237" s="285" t="s">
        <v>3229</v>
      </c>
      <c r="L237" s="43" t="s">
        <v>3188</v>
      </c>
      <c r="T237" s="58" t="s">
        <v>3236</v>
      </c>
      <c r="Z237" s="285" t="s">
        <v>3229</v>
      </c>
      <c r="AH237" s="285" t="s">
        <v>3202</v>
      </c>
      <c r="AM237" s="285" t="s">
        <v>3202</v>
      </c>
      <c r="AS237" s="285" t="s">
        <v>3202</v>
      </c>
    </row>
    <row r="238" spans="4:78" x14ac:dyDescent="0.25">
      <c r="D238" s="285" t="s">
        <v>3230</v>
      </c>
      <c r="L238" s="43" t="s">
        <v>3189</v>
      </c>
      <c r="T238" s="58" t="s">
        <v>3237</v>
      </c>
      <c r="Z238" s="285" t="s">
        <v>3230</v>
      </c>
      <c r="AH238" s="285" t="s">
        <v>3202</v>
      </c>
      <c r="AM238" s="285" t="s">
        <v>3202</v>
      </c>
      <c r="AS238" s="285" t="s">
        <v>3202</v>
      </c>
    </row>
    <row r="240" spans="4:78" x14ac:dyDescent="0.25">
      <c r="D240" s="57" t="s">
        <v>357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</row>
    <row r="241" spans="4:78" x14ac:dyDescent="0.25">
      <c r="D241" s="57" t="s">
        <v>322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</row>
    <row r="242" spans="4:78" x14ac:dyDescent="0.25">
      <c r="D242" s="57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H242" s="53"/>
      <c r="BI242" s="53"/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</row>
    <row r="243" spans="4:78" x14ac:dyDescent="0.25">
      <c r="D243" s="56" t="str">
        <f t="shared" ref="D243:D249" si="2">"update OPLAgreement set AgreementNumber = '" &amp; L232 &amp; "', RemarksSys = case when RemarksSys is null then 'S0312492' else RemarksSys + '|S0312492' end where IdOPLAgreement = " &amp; T232 &amp; ";"</f>
        <v>update OPLAgreement set AgreementNumber = '0001245/4/01/12/2022', RemarksSys = case when RemarksSys is null then 'S0312492' else RemarksSys + '|S0312492' end where IdOPLAgreement = 4898;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</row>
    <row r="244" spans="4:78" x14ac:dyDescent="0.25">
      <c r="D244" s="56" t="str">
        <f t="shared" si="2"/>
        <v>update OPLAgreement set AgreementNumber = '0001246/4/01/12/2022', RemarksSys = case when RemarksSys is null then 'S0312492' else RemarksSys + '|S0312492' end where IdOPLAgreement = 4899;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2"/>
      <c r="BR244" s="52"/>
      <c r="BS244" s="52"/>
      <c r="BT244" s="52"/>
      <c r="BU244" s="52"/>
      <c r="BV244" s="52"/>
      <c r="BW244" s="52"/>
      <c r="BX244" s="52"/>
      <c r="BY244" s="52"/>
      <c r="BZ244" s="52"/>
    </row>
    <row r="245" spans="4:78" x14ac:dyDescent="0.25">
      <c r="D245" s="56" t="str">
        <f t="shared" si="2"/>
        <v>update OPLAgreement set AgreementNumber = '0001247/4/01/12/2022', RemarksSys = case when RemarksSys is null then 'S0312492' else RemarksSys + '|S0312492' end where IdOPLAgreement = 4900;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52"/>
      <c r="BA245" s="52"/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2"/>
      <c r="BR245" s="52"/>
      <c r="BS245" s="52"/>
      <c r="BT245" s="52"/>
      <c r="BU245" s="52"/>
      <c r="BV245" s="52"/>
      <c r="BW245" s="52"/>
      <c r="BX245" s="52"/>
      <c r="BY245" s="52"/>
      <c r="BZ245" s="52"/>
    </row>
    <row r="246" spans="4:78" x14ac:dyDescent="0.25">
      <c r="D246" s="56" t="str">
        <f t="shared" si="2"/>
        <v>update OPLAgreement set AgreementNumber = '0001248/4/01/12/2022', RemarksSys = case when RemarksSys is null then 'S0312492' else RemarksSys + '|S0312492' end where IdOPLAgreement = 4901;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/>
      <c r="BB246" s="52"/>
      <c r="BC246" s="52"/>
      <c r="BD246" s="52"/>
      <c r="BE246" s="52"/>
      <c r="BF246" s="52"/>
      <c r="BG246" s="52"/>
      <c r="BH246" s="52"/>
      <c r="BI246" s="52"/>
      <c r="BJ246" s="52"/>
      <c r="BK246" s="52"/>
      <c r="BL246" s="52"/>
      <c r="BM246" s="52"/>
      <c r="BN246" s="52"/>
      <c r="BO246" s="52"/>
      <c r="BP246" s="52"/>
      <c r="BQ246" s="52"/>
      <c r="BR246" s="52"/>
      <c r="BS246" s="52"/>
      <c r="BT246" s="52"/>
      <c r="BU246" s="52"/>
      <c r="BV246" s="52"/>
      <c r="BW246" s="52"/>
      <c r="BX246" s="52"/>
      <c r="BY246" s="52"/>
      <c r="BZ246" s="52"/>
    </row>
    <row r="247" spans="4:78" x14ac:dyDescent="0.25">
      <c r="D247" s="56" t="str">
        <f t="shared" si="2"/>
        <v>update OPLAgreement set AgreementNumber = '0001249/4/01/12/2022', RemarksSys = case when RemarksSys is null then 'S0312492' else RemarksSys + '|S0312492' end where IdOPLAgreement = 4902;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52"/>
      <c r="BA247" s="52"/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52"/>
      <c r="BM247" s="52"/>
      <c r="BN247" s="52"/>
      <c r="BO247" s="52"/>
      <c r="BP247" s="52"/>
      <c r="BQ247" s="52"/>
      <c r="BR247" s="52"/>
      <c r="BS247" s="52"/>
      <c r="BT247" s="52"/>
      <c r="BU247" s="52"/>
      <c r="BV247" s="52"/>
      <c r="BW247" s="52"/>
      <c r="BX247" s="52"/>
      <c r="BY247" s="52"/>
      <c r="BZ247" s="52"/>
    </row>
    <row r="248" spans="4:78" x14ac:dyDescent="0.25">
      <c r="D248" s="56" t="str">
        <f t="shared" si="2"/>
        <v>update OPLAgreement set AgreementNumber = '0001250/4/01/12/2022', RemarksSys = case when RemarksSys is null then 'S0312492' else RemarksSys + '|S0312492' end where IdOPLAgreement = 4903;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2"/>
      <c r="BR248" s="52"/>
      <c r="BS248" s="52"/>
      <c r="BT248" s="52"/>
      <c r="BU248" s="52"/>
      <c r="BV248" s="52"/>
      <c r="BW248" s="52"/>
      <c r="BX248" s="52"/>
      <c r="BY248" s="52"/>
      <c r="BZ248" s="52"/>
    </row>
    <row r="249" spans="4:78" x14ac:dyDescent="0.25">
      <c r="D249" s="56" t="str">
        <f t="shared" si="2"/>
        <v>update OPLAgreement set AgreementNumber = '0001251/4/01/12/2022', RemarksSys = case when RemarksSys is null then 'S0312492' else RemarksSys + '|S0312492' end where IdOPLAgreement = 4904;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2"/>
      <c r="BR249" s="52"/>
      <c r="BS249" s="52"/>
      <c r="BT249" s="52"/>
      <c r="BU249" s="52"/>
      <c r="BV249" s="52"/>
      <c r="BW249" s="52"/>
      <c r="BX249" s="52"/>
      <c r="BY249" s="52"/>
      <c r="BZ249" s="52"/>
    </row>
    <row r="250" spans="4:78" x14ac:dyDescent="0.25">
      <c r="D250" s="57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</row>
    <row r="251" spans="4:78" x14ac:dyDescent="0.25">
      <c r="D251" s="57" t="s">
        <v>263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</row>
    <row r="252" spans="4:78" x14ac:dyDescent="0.25">
      <c r="D252" s="57" t="s">
        <v>264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</row>
    <row r="253" spans="4:78" x14ac:dyDescent="0.25">
      <c r="D253" s="57" t="s">
        <v>358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</row>
    <row r="255" spans="4:78" x14ac:dyDescent="0.25">
      <c r="D255" s="285" t="s">
        <v>3204</v>
      </c>
    </row>
    <row r="271" spans="4:4" x14ac:dyDescent="0.25">
      <c r="D271" s="51" t="s">
        <v>3786</v>
      </c>
    </row>
    <row r="273" spans="4:4" x14ac:dyDescent="0.25">
      <c r="D273" s="285" t="s">
        <v>3204</v>
      </c>
    </row>
    <row r="311" spans="2:4" x14ac:dyDescent="0.25">
      <c r="B311" s="50">
        <v>0</v>
      </c>
      <c r="D311" s="51" t="s">
        <v>3211</v>
      </c>
    </row>
    <row r="312" spans="2:4" x14ac:dyDescent="0.25">
      <c r="D312" s="59" t="s">
        <v>304</v>
      </c>
    </row>
    <row r="314" spans="2:4" x14ac:dyDescent="0.25">
      <c r="D314" s="285" t="s">
        <v>36</v>
      </c>
    </row>
    <row r="315" spans="2:4" x14ac:dyDescent="0.25">
      <c r="D315" s="54" t="s">
        <v>3213</v>
      </c>
    </row>
    <row r="317" spans="2:4" x14ac:dyDescent="0.25">
      <c r="D317" s="285" t="s">
        <v>3205</v>
      </c>
    </row>
    <row r="349" spans="4:4" x14ac:dyDescent="0.25">
      <c r="D349" s="285" t="s">
        <v>484</v>
      </c>
    </row>
    <row r="350" spans="4:4" x14ac:dyDescent="0.25">
      <c r="D350" s="28" t="s">
        <v>3206</v>
      </c>
    </row>
    <row r="352" spans="4:4" x14ac:dyDescent="0.25">
      <c r="D352" s="51" t="s">
        <v>3009</v>
      </c>
    </row>
    <row r="354" spans="4:4" x14ac:dyDescent="0.25">
      <c r="D354" s="285" t="s">
        <v>3208</v>
      </c>
    </row>
    <row r="397" spans="4:60" x14ac:dyDescent="0.25">
      <c r="D397" s="285" t="s">
        <v>269</v>
      </c>
      <c r="M397" s="285" t="s">
        <v>2381</v>
      </c>
      <c r="S397" s="285" t="s">
        <v>635</v>
      </c>
    </row>
    <row r="398" spans="4:60" x14ac:dyDescent="0.25">
      <c r="D398" s="51" t="s">
        <v>3209</v>
      </c>
      <c r="M398" s="51" t="s">
        <v>3212</v>
      </c>
      <c r="S398" s="28" t="s">
        <v>3215</v>
      </c>
    </row>
    <row r="400" spans="4:60" x14ac:dyDescent="0.25">
      <c r="D400" s="56" t="s">
        <v>575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X400" s="57" t="s">
        <v>357</v>
      </c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</row>
    <row r="401" spans="4:60" x14ac:dyDescent="0.25">
      <c r="D401" s="56" t="s">
        <v>554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X401" s="57" t="s">
        <v>322</v>
      </c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</row>
    <row r="402" spans="4:60" x14ac:dyDescent="0.25">
      <c r="D402" s="56" t="s">
        <v>555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X402" s="57"/>
      <c r="Y402" s="53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</row>
    <row r="403" spans="4:60" x14ac:dyDescent="0.25">
      <c r="D403" s="56" t="s">
        <v>542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X403" s="57" t="s">
        <v>267</v>
      </c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</row>
    <row r="404" spans="4:60" x14ac:dyDescent="0.25">
      <c r="D404" s="56" t="s">
        <v>375</v>
      </c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X404" s="57" t="s">
        <v>282</v>
      </c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</row>
    <row r="405" spans="4:60" x14ac:dyDescent="0.25">
      <c r="D405" s="56" t="s">
        <v>3028</v>
      </c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X405" s="57" t="s">
        <v>2325</v>
      </c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</row>
    <row r="406" spans="4:60" x14ac:dyDescent="0.25">
      <c r="D406" s="56" t="s">
        <v>434</v>
      </c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X406" s="57" t="s">
        <v>3216</v>
      </c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</row>
    <row r="407" spans="4:60" x14ac:dyDescent="0.25">
      <c r="D407" s="56" t="s">
        <v>266</v>
      </c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X407" s="57" t="s">
        <v>3217</v>
      </c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</row>
    <row r="408" spans="4:60" x14ac:dyDescent="0.25">
      <c r="D408" s="56" t="s">
        <v>277</v>
      </c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X408" s="57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</row>
    <row r="409" spans="4:60" x14ac:dyDescent="0.25">
      <c r="D409" s="56" t="s">
        <v>273</v>
      </c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X409" s="57" t="s">
        <v>263</v>
      </c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</row>
    <row r="410" spans="4:60" x14ac:dyDescent="0.25">
      <c r="D410" s="56" t="s">
        <v>327</v>
      </c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X410" s="57" t="s">
        <v>264</v>
      </c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</row>
    <row r="411" spans="4:60" x14ac:dyDescent="0.25">
      <c r="D411" s="56" t="s">
        <v>543</v>
      </c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X411" s="57" t="s">
        <v>358</v>
      </c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</row>
    <row r="412" spans="4:60" x14ac:dyDescent="0.25">
      <c r="D412" s="56" t="s">
        <v>544</v>
      </c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</row>
    <row r="413" spans="4:60" x14ac:dyDescent="0.25">
      <c r="D413" s="56" t="s">
        <v>545</v>
      </c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</row>
    <row r="414" spans="4:60" x14ac:dyDescent="0.25">
      <c r="D414" s="56" t="s">
        <v>3214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</row>
    <row r="416" spans="4:60" x14ac:dyDescent="0.25">
      <c r="D416" s="285" t="s">
        <v>3218</v>
      </c>
    </row>
    <row r="431" spans="4:4" x14ac:dyDescent="0.25">
      <c r="D431" s="51" t="s">
        <v>3786</v>
      </c>
    </row>
    <row r="433" spans="4:4" x14ac:dyDescent="0.25">
      <c r="D433" s="285" t="s">
        <v>3218</v>
      </c>
    </row>
    <row r="472" spans="2:4" x14ac:dyDescent="0.25">
      <c r="B472" s="50">
        <v>0</v>
      </c>
      <c r="D472" s="51" t="s">
        <v>3241</v>
      </c>
    </row>
    <row r="473" spans="2:4" x14ac:dyDescent="0.25">
      <c r="D473" s="59" t="s">
        <v>304</v>
      </c>
    </row>
    <row r="475" spans="2:4" x14ac:dyDescent="0.25">
      <c r="D475" s="285" t="s">
        <v>36</v>
      </c>
    </row>
    <row r="476" spans="2:4" x14ac:dyDescent="0.25">
      <c r="D476" s="54" t="s">
        <v>3242</v>
      </c>
    </row>
    <row r="478" spans="2:4" x14ac:dyDescent="0.25">
      <c r="D478" s="285" t="s">
        <v>3238</v>
      </c>
    </row>
    <row r="530" spans="4:60" x14ac:dyDescent="0.25">
      <c r="D530" s="285" t="s">
        <v>269</v>
      </c>
      <c r="M530" s="285" t="s">
        <v>2381</v>
      </c>
      <c r="S530" s="285" t="s">
        <v>635</v>
      </c>
    </row>
    <row r="531" spans="4:60" x14ac:dyDescent="0.25">
      <c r="D531" s="51" t="s">
        <v>3243</v>
      </c>
      <c r="M531" s="51" t="s">
        <v>3244</v>
      </c>
      <c r="S531" s="28" t="s">
        <v>3245</v>
      </c>
    </row>
    <row r="533" spans="4:60" x14ac:dyDescent="0.25">
      <c r="D533" s="56" t="s">
        <v>575</v>
      </c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X533" s="57" t="s">
        <v>357</v>
      </c>
      <c r="Y533" s="53"/>
      <c r="Z533" s="53"/>
      <c r="AA533" s="53"/>
      <c r="AB533" s="53"/>
      <c r="AC533" s="53"/>
      <c r="AD533" s="53"/>
      <c r="AE533" s="53"/>
      <c r="AF533" s="53"/>
      <c r="AG533" s="53"/>
      <c r="AH533" s="53"/>
      <c r="AI533" s="53"/>
      <c r="AJ533" s="53"/>
      <c r="AK533" s="53"/>
      <c r="AL533" s="53"/>
      <c r="AM533" s="53"/>
      <c r="AN533" s="53"/>
      <c r="AO533" s="53"/>
      <c r="AP533" s="53"/>
      <c r="AQ533" s="53"/>
      <c r="AR533" s="53"/>
      <c r="AS533" s="53"/>
      <c r="AT533" s="53"/>
      <c r="AU533" s="53"/>
      <c r="AV533" s="53"/>
      <c r="AW533" s="53"/>
      <c r="AX533" s="53"/>
      <c r="AY533" s="53"/>
      <c r="AZ533" s="53"/>
      <c r="BA533" s="53"/>
      <c r="BB533" s="53"/>
      <c r="BC533" s="53"/>
      <c r="BD533" s="53"/>
      <c r="BE533" s="53"/>
      <c r="BF533" s="53"/>
      <c r="BG533" s="53"/>
      <c r="BH533" s="53"/>
    </row>
    <row r="534" spans="4:60" x14ac:dyDescent="0.25">
      <c r="D534" s="56" t="s">
        <v>554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X534" s="57" t="s">
        <v>322</v>
      </c>
      <c r="Y534" s="53"/>
      <c r="Z534" s="53"/>
      <c r="AA534" s="53"/>
      <c r="AB534" s="53"/>
      <c r="AC534" s="53"/>
      <c r="AD534" s="53"/>
      <c r="AE534" s="53"/>
      <c r="AF534" s="53"/>
      <c r="AG534" s="53"/>
      <c r="AH534" s="53"/>
      <c r="AI534" s="53"/>
      <c r="AJ534" s="53"/>
      <c r="AK534" s="53"/>
      <c r="AL534" s="53"/>
      <c r="AM534" s="53"/>
      <c r="AN534" s="53"/>
      <c r="AO534" s="53"/>
      <c r="AP534" s="53"/>
      <c r="AQ534" s="53"/>
      <c r="AR534" s="53"/>
      <c r="AS534" s="53"/>
      <c r="AT534" s="53"/>
      <c r="AU534" s="53"/>
      <c r="AV534" s="53"/>
      <c r="AW534" s="53"/>
      <c r="AX534" s="53"/>
      <c r="AY534" s="53"/>
      <c r="AZ534" s="53"/>
      <c r="BA534" s="53"/>
      <c r="BB534" s="53"/>
      <c r="BC534" s="53"/>
      <c r="BD534" s="53"/>
      <c r="BE534" s="53"/>
      <c r="BF534" s="53"/>
      <c r="BG534" s="53"/>
      <c r="BH534" s="53"/>
    </row>
    <row r="535" spans="4:60" x14ac:dyDescent="0.25">
      <c r="D535" s="56" t="s">
        <v>555</v>
      </c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X535" s="57"/>
      <c r="Y535" s="53"/>
      <c r="Z535" s="53"/>
      <c r="AA535" s="53"/>
      <c r="AB535" s="53"/>
      <c r="AC535" s="53"/>
      <c r="AD535" s="53"/>
      <c r="AE535" s="53"/>
      <c r="AF535" s="53"/>
      <c r="AG535" s="53"/>
      <c r="AH535" s="53"/>
      <c r="AI535" s="53"/>
      <c r="AJ535" s="53"/>
      <c r="AK535" s="53"/>
      <c r="AL535" s="53"/>
      <c r="AM535" s="53"/>
      <c r="AN535" s="53"/>
      <c r="AO535" s="53"/>
      <c r="AP535" s="53"/>
      <c r="AQ535" s="53"/>
      <c r="AR535" s="53"/>
      <c r="AS535" s="53"/>
      <c r="AT535" s="53"/>
      <c r="AU535" s="53"/>
      <c r="AV535" s="53"/>
      <c r="AW535" s="53"/>
      <c r="AX535" s="53"/>
      <c r="AY535" s="53"/>
      <c r="AZ535" s="53"/>
      <c r="BA535" s="53"/>
      <c r="BB535" s="53"/>
      <c r="BC535" s="53"/>
      <c r="BD535" s="53"/>
      <c r="BE535" s="53"/>
      <c r="BF535" s="53"/>
      <c r="BG535" s="53"/>
      <c r="BH535" s="53"/>
    </row>
    <row r="536" spans="4:60" x14ac:dyDescent="0.25">
      <c r="D536" s="56" t="s">
        <v>542</v>
      </c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X536" s="57" t="s">
        <v>267</v>
      </c>
      <c r="Y536" s="53"/>
      <c r="Z536" s="53"/>
      <c r="AA536" s="53"/>
      <c r="AB536" s="53"/>
      <c r="AC536" s="53"/>
      <c r="AD536" s="53"/>
      <c r="AE536" s="53"/>
      <c r="AF536" s="53"/>
      <c r="AG536" s="53"/>
      <c r="AH536" s="53"/>
      <c r="AI536" s="53"/>
      <c r="AJ536" s="53"/>
      <c r="AK536" s="53"/>
      <c r="AL536" s="53"/>
      <c r="AM536" s="53"/>
      <c r="AN536" s="53"/>
      <c r="AO536" s="53"/>
      <c r="AP536" s="53"/>
      <c r="AQ536" s="53"/>
      <c r="AR536" s="53"/>
      <c r="AS536" s="53"/>
      <c r="AT536" s="53"/>
      <c r="AU536" s="53"/>
      <c r="AV536" s="53"/>
      <c r="AW536" s="53"/>
      <c r="AX536" s="53"/>
      <c r="AY536" s="53"/>
      <c r="AZ536" s="53"/>
      <c r="BA536" s="53"/>
      <c r="BB536" s="53"/>
      <c r="BC536" s="53"/>
      <c r="BD536" s="53"/>
      <c r="BE536" s="53"/>
      <c r="BF536" s="53"/>
      <c r="BG536" s="53"/>
      <c r="BH536" s="53"/>
    </row>
    <row r="537" spans="4:60" x14ac:dyDescent="0.25">
      <c r="D537" s="56" t="s">
        <v>375</v>
      </c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X537" s="57" t="s">
        <v>282</v>
      </c>
      <c r="Y537" s="53"/>
      <c r="Z537" s="53"/>
      <c r="AA537" s="53"/>
      <c r="AB537" s="53"/>
      <c r="AC537" s="53"/>
      <c r="AD537" s="53"/>
      <c r="AE537" s="53"/>
      <c r="AF537" s="53"/>
      <c r="AG537" s="53"/>
      <c r="AH537" s="53"/>
      <c r="AI537" s="53"/>
      <c r="AJ537" s="53"/>
      <c r="AK537" s="53"/>
      <c r="AL537" s="53"/>
      <c r="AM537" s="53"/>
      <c r="AN537" s="53"/>
      <c r="AO537" s="53"/>
      <c r="AP537" s="53"/>
      <c r="AQ537" s="53"/>
      <c r="AR537" s="53"/>
      <c r="AS537" s="53"/>
      <c r="AT537" s="53"/>
      <c r="AU537" s="53"/>
      <c r="AV537" s="53"/>
      <c r="AW537" s="53"/>
      <c r="AX537" s="53"/>
      <c r="AY537" s="53"/>
      <c r="AZ537" s="53"/>
      <c r="BA537" s="53"/>
      <c r="BB537" s="53"/>
      <c r="BC537" s="53"/>
      <c r="BD537" s="53"/>
      <c r="BE537" s="53"/>
      <c r="BF537" s="53"/>
      <c r="BG537" s="53"/>
      <c r="BH537" s="53"/>
    </row>
    <row r="538" spans="4:60" x14ac:dyDescent="0.25">
      <c r="D538" s="56" t="s">
        <v>3028</v>
      </c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X538" s="57" t="s">
        <v>3247</v>
      </c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  <c r="AJ538" s="53"/>
      <c r="AK538" s="53"/>
      <c r="AL538" s="53"/>
      <c r="AM538" s="53"/>
      <c r="AN538" s="53"/>
      <c r="AO538" s="53"/>
      <c r="AP538" s="53"/>
      <c r="AQ538" s="53"/>
      <c r="AR538" s="53"/>
      <c r="AS538" s="53"/>
      <c r="AT538" s="53"/>
      <c r="AU538" s="53"/>
      <c r="AV538" s="53"/>
      <c r="AW538" s="53"/>
      <c r="AX538" s="53"/>
      <c r="AY538" s="53"/>
      <c r="AZ538" s="53"/>
      <c r="BA538" s="53"/>
      <c r="BB538" s="53"/>
      <c r="BC538" s="53"/>
      <c r="BD538" s="53"/>
      <c r="BE538" s="53"/>
      <c r="BF538" s="53"/>
      <c r="BG538" s="53"/>
      <c r="BH538" s="53"/>
    </row>
    <row r="539" spans="4:60" x14ac:dyDescent="0.25">
      <c r="D539" s="56" t="s">
        <v>434</v>
      </c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X539" s="57" t="s">
        <v>3249</v>
      </c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  <c r="AJ539" s="53"/>
      <c r="AK539" s="53"/>
      <c r="AL539" s="53"/>
      <c r="AM539" s="53"/>
      <c r="AN539" s="53"/>
      <c r="AO539" s="53"/>
      <c r="AP539" s="53"/>
      <c r="AQ539" s="53"/>
      <c r="AR539" s="53"/>
      <c r="AS539" s="53"/>
      <c r="AT539" s="53"/>
      <c r="AU539" s="53"/>
      <c r="AV539" s="53"/>
      <c r="AW539" s="53"/>
      <c r="AX539" s="53"/>
      <c r="AY539" s="53"/>
      <c r="AZ539" s="53"/>
      <c r="BA539" s="53"/>
      <c r="BB539" s="53"/>
      <c r="BC539" s="53"/>
      <c r="BD539" s="53"/>
      <c r="BE539" s="53"/>
      <c r="BF539" s="53"/>
      <c r="BG539" s="53"/>
      <c r="BH539" s="53"/>
    </row>
    <row r="540" spans="4:60" x14ac:dyDescent="0.25">
      <c r="D540" s="56" t="s">
        <v>266</v>
      </c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X540" s="57" t="s">
        <v>3248</v>
      </c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  <c r="AK540" s="53"/>
      <c r="AL540" s="53"/>
      <c r="AM540" s="53"/>
      <c r="AN540" s="53"/>
      <c r="AO540" s="53"/>
      <c r="AP540" s="53"/>
      <c r="AQ540" s="53"/>
      <c r="AR540" s="53"/>
      <c r="AS540" s="53"/>
      <c r="AT540" s="53"/>
      <c r="AU540" s="53"/>
      <c r="AV540" s="53"/>
      <c r="AW540" s="53"/>
      <c r="AX540" s="53"/>
      <c r="AY540" s="53"/>
      <c r="AZ540" s="53"/>
      <c r="BA540" s="53"/>
      <c r="BB540" s="53"/>
      <c r="BC540" s="53"/>
      <c r="BD540" s="53"/>
      <c r="BE540" s="53"/>
      <c r="BF540" s="53"/>
      <c r="BG540" s="53"/>
      <c r="BH540" s="53"/>
    </row>
    <row r="541" spans="4:60" x14ac:dyDescent="0.25">
      <c r="D541" s="56" t="s">
        <v>277</v>
      </c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X541" s="57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  <c r="AK541" s="53"/>
      <c r="AL541" s="53"/>
      <c r="AM541" s="53"/>
      <c r="AN541" s="53"/>
      <c r="AO541" s="53"/>
      <c r="AP541" s="53"/>
      <c r="AQ541" s="53"/>
      <c r="AR541" s="53"/>
      <c r="AS541" s="53"/>
      <c r="AT541" s="53"/>
      <c r="AU541" s="53"/>
      <c r="AV541" s="53"/>
      <c r="AW541" s="53"/>
      <c r="AX541" s="53"/>
      <c r="AY541" s="53"/>
      <c r="AZ541" s="53"/>
      <c r="BA541" s="53"/>
      <c r="BB541" s="53"/>
      <c r="BC541" s="53"/>
      <c r="BD541" s="53"/>
      <c r="BE541" s="53"/>
      <c r="BF541" s="53"/>
      <c r="BG541" s="53"/>
      <c r="BH541" s="53"/>
    </row>
    <row r="542" spans="4:60" x14ac:dyDescent="0.25">
      <c r="D542" s="56" t="s">
        <v>273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X542" s="57" t="s">
        <v>263</v>
      </c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  <c r="AK542" s="53"/>
      <c r="AL542" s="53"/>
      <c r="AM542" s="53"/>
      <c r="AN542" s="53"/>
      <c r="AO542" s="53"/>
      <c r="AP542" s="53"/>
      <c r="AQ542" s="53"/>
      <c r="AR542" s="53"/>
      <c r="AS542" s="53"/>
      <c r="AT542" s="53"/>
      <c r="AU542" s="53"/>
      <c r="AV542" s="53"/>
      <c r="AW542" s="53"/>
      <c r="AX542" s="53"/>
      <c r="AY542" s="53"/>
      <c r="AZ542" s="53"/>
      <c r="BA542" s="53"/>
      <c r="BB542" s="53"/>
      <c r="BC542" s="53"/>
      <c r="BD542" s="53"/>
      <c r="BE542" s="53"/>
      <c r="BF542" s="53"/>
      <c r="BG542" s="53"/>
      <c r="BH542" s="53"/>
    </row>
    <row r="543" spans="4:60" x14ac:dyDescent="0.25">
      <c r="D543" s="56" t="s">
        <v>327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X543" s="57" t="s">
        <v>264</v>
      </c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53"/>
      <c r="AL543" s="53"/>
      <c r="AM543" s="53"/>
      <c r="AN543" s="53"/>
      <c r="AO543" s="53"/>
      <c r="AP543" s="53"/>
      <c r="AQ543" s="53"/>
      <c r="AR543" s="53"/>
      <c r="AS543" s="53"/>
      <c r="AT543" s="53"/>
      <c r="AU543" s="53"/>
      <c r="AV543" s="53"/>
      <c r="AW543" s="53"/>
      <c r="AX543" s="53"/>
      <c r="AY543" s="53"/>
      <c r="AZ543" s="53"/>
      <c r="BA543" s="53"/>
      <c r="BB543" s="53"/>
      <c r="BC543" s="53"/>
      <c r="BD543" s="53"/>
      <c r="BE543" s="53"/>
      <c r="BF543" s="53"/>
      <c r="BG543" s="53"/>
      <c r="BH543" s="53"/>
    </row>
    <row r="544" spans="4:60" x14ac:dyDescent="0.25">
      <c r="D544" s="56" t="s">
        <v>543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X544" s="57" t="s">
        <v>358</v>
      </c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  <c r="AK544" s="53"/>
      <c r="AL544" s="53"/>
      <c r="AM544" s="53"/>
      <c r="AN544" s="53"/>
      <c r="AO544" s="53"/>
      <c r="AP544" s="53"/>
      <c r="AQ544" s="53"/>
      <c r="AR544" s="53"/>
      <c r="AS544" s="53"/>
      <c r="AT544" s="53"/>
      <c r="AU544" s="53"/>
      <c r="AV544" s="53"/>
      <c r="AW544" s="53"/>
      <c r="AX544" s="53"/>
      <c r="AY544" s="53"/>
      <c r="AZ544" s="53"/>
      <c r="BA544" s="53"/>
      <c r="BB544" s="53"/>
      <c r="BC544" s="53"/>
      <c r="BD544" s="53"/>
      <c r="BE544" s="53"/>
      <c r="BF544" s="53"/>
      <c r="BG544" s="53"/>
      <c r="BH544" s="53"/>
    </row>
    <row r="545" spans="4:22" x14ac:dyDescent="0.25">
      <c r="D545" s="56" t="s">
        <v>544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</row>
    <row r="546" spans="4:22" x14ac:dyDescent="0.25">
      <c r="D546" s="56" t="s">
        <v>545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</row>
    <row r="547" spans="4:22" x14ac:dyDescent="0.25">
      <c r="D547" s="56" t="s">
        <v>3246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</row>
    <row r="549" spans="4:22" x14ac:dyDescent="0.25">
      <c r="D549" s="285" t="s">
        <v>3250</v>
      </c>
    </row>
    <row r="565" spans="4:4" x14ac:dyDescent="0.25">
      <c r="D565" s="51" t="s">
        <v>3676</v>
      </c>
    </row>
    <row r="567" spans="4:4" x14ac:dyDescent="0.25">
      <c r="D567" s="285" t="s">
        <v>3250</v>
      </c>
    </row>
    <row r="612" spans="2:4" x14ac:dyDescent="0.25">
      <c r="B612" s="48">
        <v>0</v>
      </c>
      <c r="D612" s="51" t="s">
        <v>3269</v>
      </c>
    </row>
    <row r="613" spans="2:4" x14ac:dyDescent="0.25">
      <c r="D613" s="59" t="s">
        <v>305</v>
      </c>
    </row>
    <row r="614" spans="2:4" x14ac:dyDescent="0.25">
      <c r="D614" s="55" t="s">
        <v>35</v>
      </c>
    </row>
    <row r="698" spans="2:45" x14ac:dyDescent="0.25">
      <c r="B698" s="48">
        <v>0</v>
      </c>
      <c r="D698" s="51" t="s">
        <v>362</v>
      </c>
    </row>
    <row r="699" spans="2:45" x14ac:dyDescent="0.25">
      <c r="D699" s="59" t="s">
        <v>305</v>
      </c>
    </row>
    <row r="701" spans="2:45" x14ac:dyDescent="0.25">
      <c r="D701" s="285" t="s">
        <v>3252</v>
      </c>
    </row>
    <row r="703" spans="2:45" x14ac:dyDescent="0.25">
      <c r="D703" s="56" t="s">
        <v>502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Z703" s="56" t="s">
        <v>342</v>
      </c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</row>
    <row r="704" spans="2:45" x14ac:dyDescent="0.25">
      <c r="D704" s="56" t="s">
        <v>503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Z704" s="56" t="s">
        <v>3265</v>
      </c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</row>
    <row r="705" spans="4:45" x14ac:dyDescent="0.25">
      <c r="D705" s="56" t="s">
        <v>504</v>
      </c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Z705" s="56" t="s">
        <v>257</v>
      </c>
      <c r="AA705" s="52"/>
      <c r="AB705" s="52"/>
      <c r="AC705" s="52"/>
      <c r="AD705" s="52"/>
      <c r="AE705" s="52"/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  <c r="AQ705" s="52"/>
      <c r="AR705" s="52"/>
      <c r="AS705" s="52"/>
    </row>
    <row r="706" spans="4:45" x14ac:dyDescent="0.25">
      <c r="D706" s="56" t="s">
        <v>505</v>
      </c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Z706" s="56" t="s">
        <v>3266</v>
      </c>
      <c r="AA706" s="52"/>
      <c r="AB706" s="52"/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52"/>
    </row>
    <row r="707" spans="4:45" x14ac:dyDescent="0.25">
      <c r="D707" s="56" t="s">
        <v>506</v>
      </c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</row>
    <row r="708" spans="4:45" x14ac:dyDescent="0.25">
      <c r="D708" s="56" t="s">
        <v>446</v>
      </c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Z708" s="57" t="s">
        <v>357</v>
      </c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</row>
    <row r="709" spans="4:45" x14ac:dyDescent="0.25">
      <c r="D709" s="56" t="s">
        <v>279</v>
      </c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Z709" s="57" t="s">
        <v>322</v>
      </c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</row>
    <row r="710" spans="4:45" x14ac:dyDescent="0.25">
      <c r="D710" s="56" t="s">
        <v>3253</v>
      </c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Z710" s="57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</row>
    <row r="711" spans="4:45" x14ac:dyDescent="0.25">
      <c r="Z711" s="57" t="s">
        <v>280</v>
      </c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</row>
    <row r="712" spans="4:45" x14ac:dyDescent="0.25">
      <c r="D712" s="57" t="s">
        <v>357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Z712" s="57" t="s">
        <v>282</v>
      </c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</row>
    <row r="713" spans="4:45" x14ac:dyDescent="0.25">
      <c r="D713" s="57" t="s">
        <v>322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Z713" s="57" t="s">
        <v>3267</v>
      </c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</row>
    <row r="714" spans="4:45" x14ac:dyDescent="0.25">
      <c r="D714" s="57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Z714" s="57" t="s">
        <v>3268</v>
      </c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</row>
    <row r="715" spans="4:45" x14ac:dyDescent="0.25">
      <c r="D715" s="57" t="s">
        <v>507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Z715" s="57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</row>
    <row r="716" spans="4:45" x14ac:dyDescent="0.25">
      <c r="D716" s="57" t="s">
        <v>282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Z716" s="57" t="s">
        <v>263</v>
      </c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</row>
    <row r="717" spans="4:45" x14ac:dyDescent="0.25">
      <c r="D717" s="57" t="s">
        <v>3254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Z717" s="57" t="s">
        <v>264</v>
      </c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</row>
    <row r="718" spans="4:45" x14ac:dyDescent="0.25">
      <c r="D718" s="57" t="s">
        <v>3255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Z718" s="57" t="s">
        <v>358</v>
      </c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</row>
    <row r="719" spans="4:45" x14ac:dyDescent="0.25">
      <c r="D719" s="57" t="s">
        <v>3256</v>
      </c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</row>
    <row r="720" spans="4:45" x14ac:dyDescent="0.25">
      <c r="D720" s="57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</row>
    <row r="721" spans="4:16" x14ac:dyDescent="0.25">
      <c r="D721" s="57" t="s">
        <v>263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</row>
    <row r="722" spans="4:16" x14ac:dyDescent="0.25">
      <c r="D722" s="57" t="s">
        <v>264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</row>
    <row r="723" spans="4:16" x14ac:dyDescent="0.25">
      <c r="D723" s="57" t="s">
        <v>358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</row>
    <row r="741" spans="2:4" x14ac:dyDescent="0.25">
      <c r="B741" s="48">
        <v>0</v>
      </c>
      <c r="D741" s="51" t="s">
        <v>2226</v>
      </c>
    </row>
    <row r="742" spans="2:4" x14ac:dyDescent="0.25">
      <c r="D742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A7A5C-0713-4444-B5BA-8DD2FE72E918}">
  <sheetPr codeName="Sheet60"/>
  <dimension ref="A2:J29"/>
  <sheetViews>
    <sheetView topLeftCell="A13" workbookViewId="0">
      <selection activeCell="A12" sqref="A12"/>
    </sheetView>
  </sheetViews>
  <sheetFormatPr defaultColWidth="2.85546875" defaultRowHeight="15" x14ac:dyDescent="0.25"/>
  <cols>
    <col min="1" max="1" width="9.140625" style="298" bestFit="1" customWidth="1"/>
    <col min="2" max="2" width="39.7109375" style="298" bestFit="1" customWidth="1"/>
    <col min="3" max="3" width="15.28515625" style="298" bestFit="1" customWidth="1"/>
    <col min="4" max="4" width="17" style="298" bestFit="1" customWidth="1"/>
    <col min="5" max="5" width="18.85546875" style="298" bestFit="1" customWidth="1"/>
    <col min="6" max="6" width="12.5703125" style="298" bestFit="1" customWidth="1"/>
    <col min="7" max="7" width="16.7109375" style="298" bestFit="1" customWidth="1"/>
    <col min="8" max="8" width="15.28515625" style="298" bestFit="1" customWidth="1"/>
    <col min="9" max="9" width="7.5703125" style="298" bestFit="1" customWidth="1"/>
    <col min="10" max="10" width="10.7109375" style="298" customWidth="1"/>
    <col min="11" max="16384" width="2.85546875" style="298"/>
  </cols>
  <sheetData>
    <row r="2" spans="1:10" ht="18.75" x14ac:dyDescent="0.25">
      <c r="A2" s="447" t="s">
        <v>520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3207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2568</v>
      </c>
      <c r="B11" s="84" t="s">
        <v>1007</v>
      </c>
      <c r="C11" s="84" t="s">
        <v>433</v>
      </c>
      <c r="D11" s="84" t="s">
        <v>330</v>
      </c>
      <c r="E11" s="84" t="s">
        <v>276</v>
      </c>
      <c r="F11" s="85">
        <v>44944.359722221998</v>
      </c>
      <c r="G11" s="85">
        <v>45380.651388888997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2594</v>
      </c>
      <c r="B12" s="86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84" t="s">
        <v>2625</v>
      </c>
      <c r="B13" s="84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86" t="s">
        <v>2694</v>
      </c>
      <c r="B14" s="86" t="s">
        <v>2696</v>
      </c>
      <c r="C14" s="86" t="s">
        <v>335</v>
      </c>
      <c r="D14" s="86" t="s">
        <v>330</v>
      </c>
      <c r="E14" s="86" t="s">
        <v>276</v>
      </c>
      <c r="F14" s="87">
        <v>44946.422222221998</v>
      </c>
      <c r="G14" s="87">
        <v>45385.380555556003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2709</v>
      </c>
      <c r="B15" s="67" t="s">
        <v>2705</v>
      </c>
      <c r="C15" s="67" t="s">
        <v>360</v>
      </c>
      <c r="D15" s="67" t="s">
        <v>330</v>
      </c>
      <c r="E15" s="67" t="s">
        <v>276</v>
      </c>
      <c r="F15" s="75">
        <v>44947.359027778002</v>
      </c>
      <c r="G15" s="75">
        <v>45386.359027778002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3069</v>
      </c>
      <c r="B21" s="67" t="s">
        <v>3055</v>
      </c>
      <c r="C21" s="67" t="s">
        <v>356</v>
      </c>
      <c r="D21" s="67" t="s">
        <v>330</v>
      </c>
      <c r="E21" s="67" t="s">
        <v>276</v>
      </c>
      <c r="F21" s="75">
        <v>44951.552083333001</v>
      </c>
      <c r="G21" s="75">
        <v>45390.552083333001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3130</v>
      </c>
      <c r="B22" s="86" t="s">
        <v>3129</v>
      </c>
      <c r="C22" s="86" t="s">
        <v>335</v>
      </c>
      <c r="D22" s="86" t="s">
        <v>330</v>
      </c>
      <c r="E22" s="86" t="s">
        <v>276</v>
      </c>
      <c r="F22" s="87">
        <v>44952.378472222001</v>
      </c>
      <c r="G22" s="87">
        <v>45391.336805555999</v>
      </c>
      <c r="H22" s="86" t="s">
        <v>23</v>
      </c>
      <c r="I22" s="86" t="s">
        <v>18</v>
      </c>
      <c r="J22" s="86" t="s">
        <v>38</v>
      </c>
    </row>
    <row r="23" spans="1:10" ht="45" x14ac:dyDescent="0.25">
      <c r="A23" s="84" t="s">
        <v>3162</v>
      </c>
      <c r="B23" s="84" t="s">
        <v>3163</v>
      </c>
      <c r="C23" s="84" t="s">
        <v>356</v>
      </c>
      <c r="D23" s="84" t="s">
        <v>330</v>
      </c>
      <c r="E23" s="84" t="s">
        <v>276</v>
      </c>
      <c r="F23" s="85">
        <v>44952.573611111002</v>
      </c>
      <c r="G23" s="85">
        <v>45391.573611111002</v>
      </c>
      <c r="H23" s="84" t="s">
        <v>23</v>
      </c>
      <c r="I23" s="84" t="s">
        <v>18</v>
      </c>
      <c r="J23" s="84" t="s">
        <v>38</v>
      </c>
    </row>
    <row r="24" spans="1:10" ht="45" x14ac:dyDescent="0.25">
      <c r="A24" s="62" t="s">
        <v>3190</v>
      </c>
      <c r="B24" s="62" t="s">
        <v>3191</v>
      </c>
      <c r="C24" s="62" t="s">
        <v>356</v>
      </c>
      <c r="D24" s="62" t="s">
        <v>330</v>
      </c>
      <c r="E24" s="62" t="s">
        <v>276</v>
      </c>
      <c r="F24" s="81">
        <v>44952.698611111002</v>
      </c>
      <c r="G24" s="81">
        <v>45391.656944444003</v>
      </c>
      <c r="H24" s="62" t="s">
        <v>23</v>
      </c>
      <c r="I24" s="62" t="s">
        <v>18</v>
      </c>
      <c r="J24" s="62" t="s">
        <v>255</v>
      </c>
    </row>
    <row r="26" spans="1:10" x14ac:dyDescent="0.25">
      <c r="A26" s="62" t="s">
        <v>3210</v>
      </c>
      <c r="B26" s="62" t="s">
        <v>3219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ht="30" x14ac:dyDescent="0.25">
      <c r="A27" s="62" t="s">
        <v>3239</v>
      </c>
      <c r="B27" s="62" t="s">
        <v>3240</v>
      </c>
      <c r="C27" s="62"/>
      <c r="D27" s="62"/>
      <c r="E27" s="62"/>
      <c r="F27" s="81"/>
      <c r="G27" s="81"/>
      <c r="H27" s="62"/>
      <c r="I27" s="62"/>
      <c r="J27" s="62" t="s">
        <v>346</v>
      </c>
    </row>
    <row r="28" spans="1:10" x14ac:dyDescent="0.25">
      <c r="A28" s="60"/>
      <c r="B28" s="60"/>
      <c r="C28" s="60"/>
      <c r="D28" s="60"/>
      <c r="E28" s="60"/>
      <c r="F28" s="79"/>
      <c r="G28" s="79"/>
      <c r="H28" s="60"/>
      <c r="I28" s="60"/>
      <c r="J28" s="60"/>
    </row>
    <row r="29" spans="1:10" x14ac:dyDescent="0.25">
      <c r="A29" s="60"/>
      <c r="B29" s="60"/>
      <c r="C29" s="60"/>
      <c r="D29" s="60"/>
      <c r="E29" s="60"/>
      <c r="F29" s="79"/>
      <c r="G29" s="79"/>
      <c r="H29" s="60"/>
      <c r="I29" s="60"/>
      <c r="J2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8CBCF-EDB3-4407-B189-2FB69BF62155}">
  <sheetPr codeName="Sheet61"/>
  <dimension ref="B2:AT303"/>
  <sheetViews>
    <sheetView topLeftCell="A234" workbookViewId="0">
      <selection activeCell="D276" sqref="D276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3013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3014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3015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3016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3293</v>
      </c>
    </row>
    <row r="56" spans="2:4" x14ac:dyDescent="0.25">
      <c r="D56" s="285" t="s">
        <v>3292</v>
      </c>
    </row>
    <row r="57" spans="2:4" x14ac:dyDescent="0.25">
      <c r="D57" s="59" t="s">
        <v>304</v>
      </c>
    </row>
    <row r="61" spans="2:4" x14ac:dyDescent="0.25">
      <c r="B61" s="50">
        <v>0</v>
      </c>
      <c r="D61" s="51" t="s">
        <v>3269</v>
      </c>
    </row>
    <row r="62" spans="2:4" x14ac:dyDescent="0.25">
      <c r="D62" s="59" t="s">
        <v>303</v>
      </c>
    </row>
    <row r="63" spans="2:4" x14ac:dyDescent="0.25">
      <c r="D63" s="55" t="s">
        <v>35</v>
      </c>
    </row>
    <row r="147" spans="2:4" x14ac:dyDescent="0.25">
      <c r="B147" s="50">
        <v>0</v>
      </c>
      <c r="D147" s="51" t="s">
        <v>3274</v>
      </c>
    </row>
    <row r="148" spans="2:4" x14ac:dyDescent="0.25">
      <c r="D148" s="59" t="s">
        <v>306</v>
      </c>
    </row>
    <row r="149" spans="2:4" x14ac:dyDescent="0.25">
      <c r="D149" s="55" t="s">
        <v>35</v>
      </c>
    </row>
    <row r="276" spans="2:4" x14ac:dyDescent="0.25">
      <c r="B276" s="50">
        <v>0</v>
      </c>
      <c r="D276" s="51" t="s">
        <v>3296</v>
      </c>
    </row>
    <row r="277" spans="2:4" x14ac:dyDescent="0.25">
      <c r="D277" s="59" t="s">
        <v>306</v>
      </c>
    </row>
    <row r="278" spans="2:4" x14ac:dyDescent="0.25">
      <c r="D278" s="55" t="s">
        <v>35</v>
      </c>
    </row>
    <row r="280" spans="2:4" x14ac:dyDescent="0.25">
      <c r="D280" s="54"/>
    </row>
    <row r="289" spans="2:4" x14ac:dyDescent="0.25">
      <c r="B289" s="50">
        <v>0</v>
      </c>
      <c r="D289" s="51" t="s">
        <v>3302</v>
      </c>
    </row>
    <row r="290" spans="2:4" x14ac:dyDescent="0.25">
      <c r="D290" s="59" t="s">
        <v>304</v>
      </c>
    </row>
    <row r="291" spans="2:4" x14ac:dyDescent="0.25">
      <c r="D291" s="55" t="s">
        <v>35</v>
      </c>
    </row>
    <row r="302" spans="2:4" x14ac:dyDescent="0.25">
      <c r="B302" s="48">
        <v>0</v>
      </c>
      <c r="D302" s="51" t="s">
        <v>2226</v>
      </c>
    </row>
    <row r="303" spans="2:4" x14ac:dyDescent="0.25">
      <c r="D303" s="59" t="s">
        <v>305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8153B-C9A2-4BFD-B968-52DF6894EDE2}">
  <sheetPr codeName="Sheet62"/>
  <dimension ref="A2:J27"/>
  <sheetViews>
    <sheetView topLeftCell="A7" workbookViewId="0">
      <selection activeCell="B32" sqref="B32"/>
    </sheetView>
  </sheetViews>
  <sheetFormatPr defaultColWidth="2.85546875" defaultRowHeight="15" x14ac:dyDescent="0.25"/>
  <cols>
    <col min="1" max="1" width="9.140625" style="299" bestFit="1" customWidth="1"/>
    <col min="2" max="2" width="39.28515625" style="299" bestFit="1" customWidth="1"/>
    <col min="3" max="3" width="14.7109375" style="299" customWidth="1"/>
    <col min="4" max="4" width="17" style="299" bestFit="1" customWidth="1"/>
    <col min="5" max="5" width="18.85546875" style="299" bestFit="1" customWidth="1"/>
    <col min="6" max="7" width="10.7109375" style="299" bestFit="1" customWidth="1"/>
    <col min="8" max="8" width="8.5703125" style="299" bestFit="1" customWidth="1"/>
    <col min="9" max="9" width="7.5703125" style="299" bestFit="1" customWidth="1"/>
    <col min="10" max="10" width="10.7109375" style="299" bestFit="1" customWidth="1"/>
    <col min="11" max="16384" width="2.85546875" style="299"/>
  </cols>
  <sheetData>
    <row r="2" spans="1:10" ht="18.75" x14ac:dyDescent="0.25">
      <c r="A2" s="447" t="s">
        <v>633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3260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84" t="s">
        <v>601</v>
      </c>
      <c r="B7" s="84" t="s">
        <v>599</v>
      </c>
      <c r="C7" s="84" t="s">
        <v>360</v>
      </c>
      <c r="D7" s="84" t="s">
        <v>330</v>
      </c>
      <c r="E7" s="84" t="s">
        <v>276</v>
      </c>
      <c r="F7" s="85">
        <v>44873.412499999999</v>
      </c>
      <c r="G7" s="85">
        <v>45302.370833333</v>
      </c>
      <c r="H7" s="84" t="s">
        <v>23</v>
      </c>
      <c r="I7" s="84" t="s">
        <v>18</v>
      </c>
      <c r="J7" s="84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2594</v>
      </c>
      <c r="B11" s="84" t="s">
        <v>2595</v>
      </c>
      <c r="C11" s="84" t="s">
        <v>356</v>
      </c>
      <c r="D11" s="84" t="s">
        <v>330</v>
      </c>
      <c r="E11" s="84" t="s">
        <v>276</v>
      </c>
      <c r="F11" s="85">
        <v>44944.597222222001</v>
      </c>
      <c r="G11" s="85">
        <v>45383.555555555999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2625</v>
      </c>
      <c r="B12" s="86" t="s">
        <v>2626</v>
      </c>
      <c r="C12" s="86" t="s">
        <v>356</v>
      </c>
      <c r="D12" s="86" t="s">
        <v>330</v>
      </c>
      <c r="E12" s="86" t="s">
        <v>276</v>
      </c>
      <c r="F12" s="87">
        <v>44945.406944444003</v>
      </c>
      <c r="G12" s="87">
        <v>45384.365277778001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2709</v>
      </c>
      <c r="B13" s="67" t="s">
        <v>2705</v>
      </c>
      <c r="C13" s="67" t="s">
        <v>360</v>
      </c>
      <c r="D13" s="67" t="s">
        <v>330</v>
      </c>
      <c r="E13" s="67" t="s">
        <v>276</v>
      </c>
      <c r="F13" s="75">
        <v>44947.359027778002</v>
      </c>
      <c r="G13" s="75">
        <v>45386.359027778002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2717</v>
      </c>
      <c r="B14" s="63" t="s">
        <v>2719</v>
      </c>
      <c r="C14" s="63" t="s">
        <v>361</v>
      </c>
      <c r="D14" s="63" t="s">
        <v>330</v>
      </c>
      <c r="E14" s="63" t="s">
        <v>276</v>
      </c>
      <c r="F14" s="76">
        <v>44949.438194444003</v>
      </c>
      <c r="G14" s="76">
        <v>45386.396527778001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84" t="s">
        <v>2857</v>
      </c>
      <c r="B15" s="84" t="s">
        <v>2864</v>
      </c>
      <c r="C15" s="84" t="s">
        <v>272</v>
      </c>
      <c r="D15" s="84" t="s">
        <v>330</v>
      </c>
      <c r="E15" s="84" t="s">
        <v>276</v>
      </c>
      <c r="F15" s="85">
        <v>44950.370138888997</v>
      </c>
      <c r="G15" s="85">
        <v>45386.661805556003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86" t="s">
        <v>2884</v>
      </c>
      <c r="B16" s="86" t="s">
        <v>2883</v>
      </c>
      <c r="C16" s="86" t="s">
        <v>356</v>
      </c>
      <c r="D16" s="86" t="s">
        <v>330</v>
      </c>
      <c r="E16" s="86" t="s">
        <v>276</v>
      </c>
      <c r="F16" s="87">
        <v>44950.455555556</v>
      </c>
      <c r="G16" s="87">
        <v>45387.413888889001</v>
      </c>
      <c r="H16" s="86" t="s">
        <v>23</v>
      </c>
      <c r="I16" s="86" t="s">
        <v>18</v>
      </c>
      <c r="J16" s="86" t="s">
        <v>260</v>
      </c>
    </row>
    <row r="17" spans="1:10" ht="45" x14ac:dyDescent="0.25">
      <c r="A17" s="84" t="s">
        <v>2911</v>
      </c>
      <c r="B17" s="84" t="s">
        <v>2909</v>
      </c>
      <c r="C17" s="84" t="s">
        <v>356</v>
      </c>
      <c r="D17" s="84" t="s">
        <v>330</v>
      </c>
      <c r="E17" s="84" t="s">
        <v>276</v>
      </c>
      <c r="F17" s="85">
        <v>44950.547222221998</v>
      </c>
      <c r="G17" s="85">
        <v>45387.547222221998</v>
      </c>
      <c r="H17" s="84" t="s">
        <v>23</v>
      </c>
      <c r="I17" s="84" t="s">
        <v>18</v>
      </c>
      <c r="J17" s="84" t="s">
        <v>260</v>
      </c>
    </row>
    <row r="18" spans="1:10" ht="45" x14ac:dyDescent="0.25">
      <c r="A18" s="86" t="s">
        <v>2930</v>
      </c>
      <c r="B18" s="86" t="s">
        <v>2931</v>
      </c>
      <c r="C18" s="86" t="s">
        <v>698</v>
      </c>
      <c r="D18" s="86" t="s">
        <v>330</v>
      </c>
      <c r="E18" s="86" t="s">
        <v>347</v>
      </c>
      <c r="F18" s="87">
        <v>44950.585416667003</v>
      </c>
      <c r="G18" s="87">
        <v>45387.543749999997</v>
      </c>
      <c r="H18" s="86" t="s">
        <v>23</v>
      </c>
      <c r="I18" s="86" t="s">
        <v>18</v>
      </c>
      <c r="J18" s="86" t="s">
        <v>260</v>
      </c>
    </row>
    <row r="19" spans="1:10" ht="45" x14ac:dyDescent="0.25">
      <c r="A19" s="84" t="s">
        <v>3069</v>
      </c>
      <c r="B19" s="84" t="s">
        <v>3055</v>
      </c>
      <c r="C19" s="84" t="s">
        <v>356</v>
      </c>
      <c r="D19" s="84" t="s">
        <v>330</v>
      </c>
      <c r="E19" s="84" t="s">
        <v>276</v>
      </c>
      <c r="F19" s="85">
        <v>44951.552083333001</v>
      </c>
      <c r="G19" s="85">
        <v>45390.552083333001</v>
      </c>
      <c r="H19" s="84" t="s">
        <v>23</v>
      </c>
      <c r="I19" s="84" t="s">
        <v>18</v>
      </c>
      <c r="J19" s="84" t="s">
        <v>260</v>
      </c>
    </row>
    <row r="20" spans="1:10" ht="45" x14ac:dyDescent="0.25">
      <c r="A20" s="63" t="s">
        <v>3190</v>
      </c>
      <c r="B20" s="63" t="s">
        <v>3191</v>
      </c>
      <c r="C20" s="63" t="s">
        <v>356</v>
      </c>
      <c r="D20" s="63" t="s">
        <v>330</v>
      </c>
      <c r="E20" s="63" t="s">
        <v>276</v>
      </c>
      <c r="F20" s="76">
        <v>44952.698611111002</v>
      </c>
      <c r="G20" s="76">
        <v>45391.656944444003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3210</v>
      </c>
      <c r="B21" s="67" t="s">
        <v>3219</v>
      </c>
      <c r="C21" s="67" t="s">
        <v>448</v>
      </c>
      <c r="D21" s="67" t="s">
        <v>330</v>
      </c>
      <c r="E21" s="67" t="s">
        <v>276</v>
      </c>
      <c r="F21" s="75">
        <v>44953.366666667003</v>
      </c>
      <c r="G21" s="75">
        <v>45391.658333332998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3239</v>
      </c>
      <c r="B22" s="63" t="s">
        <v>3240</v>
      </c>
      <c r="C22" s="63" t="s">
        <v>3259</v>
      </c>
      <c r="D22" s="63" t="s">
        <v>330</v>
      </c>
      <c r="E22" s="63" t="s">
        <v>276</v>
      </c>
      <c r="F22" s="76">
        <v>44953.447916666999</v>
      </c>
      <c r="G22" s="76">
        <v>45392.40625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5" t="s">
        <v>3258</v>
      </c>
      <c r="B23" s="65" t="s">
        <v>3257</v>
      </c>
      <c r="C23" s="65" t="s">
        <v>925</v>
      </c>
      <c r="D23" s="65" t="s">
        <v>330</v>
      </c>
      <c r="E23" s="65" t="s">
        <v>276</v>
      </c>
      <c r="F23" s="77">
        <v>44953.638194444</v>
      </c>
      <c r="G23" s="77">
        <v>45392.601388889001</v>
      </c>
      <c r="H23" s="65" t="s">
        <v>23</v>
      </c>
      <c r="I23" s="65" t="s">
        <v>18</v>
      </c>
      <c r="J23" s="65" t="s">
        <v>255</v>
      </c>
    </row>
    <row r="25" spans="1:10" x14ac:dyDescent="0.25">
      <c r="A25" s="62" t="s">
        <v>3273</v>
      </c>
      <c r="B25" s="62" t="s">
        <v>3272</v>
      </c>
      <c r="C25" s="62"/>
      <c r="D25" s="62"/>
      <c r="E25" s="62"/>
      <c r="F25" s="81"/>
      <c r="G25" s="81"/>
      <c r="H25" s="62"/>
      <c r="I25" s="62"/>
      <c r="J25" s="62" t="s">
        <v>346</v>
      </c>
    </row>
    <row r="26" spans="1:10" x14ac:dyDescent="0.25">
      <c r="A26" s="60"/>
      <c r="B26" s="60"/>
      <c r="C26" s="60"/>
      <c r="D26" s="60"/>
      <c r="E26" s="60"/>
      <c r="F26" s="79"/>
      <c r="G26" s="79"/>
      <c r="H26" s="60"/>
      <c r="I26" s="60"/>
      <c r="J26" s="60"/>
    </row>
    <row r="27" spans="1:10" x14ac:dyDescent="0.25">
      <c r="A27" s="60"/>
      <c r="B27" s="60"/>
      <c r="C27" s="60"/>
      <c r="D27" s="60"/>
      <c r="E27" s="60"/>
      <c r="F27" s="79"/>
      <c r="G27" s="79"/>
      <c r="H27" s="60"/>
      <c r="I27" s="60"/>
      <c r="J27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C154C-6AC2-49DF-ADA1-26D4393E8544}">
  <sheetPr codeName="Sheet63"/>
  <dimension ref="B2:AW1076"/>
  <sheetViews>
    <sheetView topLeftCell="A310" workbookViewId="0">
      <selection activeCell="U352" sqref="U352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3220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3221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3222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3223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3274</v>
      </c>
    </row>
    <row r="56" spans="2:4" x14ac:dyDescent="0.25">
      <c r="D56" s="59" t="s">
        <v>306</v>
      </c>
    </row>
    <row r="58" spans="2:4" x14ac:dyDescent="0.25">
      <c r="D58" s="285" t="s">
        <v>36</v>
      </c>
    </row>
    <row r="59" spans="2:4" x14ac:dyDescent="0.25">
      <c r="D59" s="54" t="s">
        <v>3275</v>
      </c>
    </row>
    <row r="61" spans="2:4" x14ac:dyDescent="0.25">
      <c r="D61" s="285" t="s">
        <v>3272</v>
      </c>
    </row>
    <row r="85" spans="4:4" x14ac:dyDescent="0.25">
      <c r="D85" s="285" t="s">
        <v>3277</v>
      </c>
    </row>
    <row r="100" spans="4:4" x14ac:dyDescent="0.25">
      <c r="D100" s="285" t="s">
        <v>3278</v>
      </c>
    </row>
    <row r="126" spans="4:11" x14ac:dyDescent="0.25">
      <c r="D126" s="285" t="s">
        <v>2492</v>
      </c>
      <c r="K126" s="285" t="s">
        <v>309</v>
      </c>
    </row>
    <row r="127" spans="4:11" x14ac:dyDescent="0.25">
      <c r="D127" s="28" t="s">
        <v>3279</v>
      </c>
      <c r="K127" s="51" t="s">
        <v>3280</v>
      </c>
    </row>
    <row r="129" spans="4:49" x14ac:dyDescent="0.25">
      <c r="D129" s="56" t="s">
        <v>575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AD129" s="57" t="s">
        <v>357</v>
      </c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</row>
    <row r="130" spans="4:49" x14ac:dyDescent="0.25">
      <c r="D130" s="56" t="s">
        <v>554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AD130" s="57" t="s">
        <v>322</v>
      </c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</row>
    <row r="131" spans="4:49" x14ac:dyDescent="0.25">
      <c r="D131" s="56" t="s">
        <v>555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AD131" s="57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</row>
    <row r="132" spans="4:49" x14ac:dyDescent="0.25">
      <c r="D132" s="56" t="s">
        <v>3281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AD132" s="57" t="s">
        <v>788</v>
      </c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</row>
    <row r="133" spans="4:49" x14ac:dyDescent="0.25">
      <c r="D133" s="56" t="s">
        <v>375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AD133" s="57" t="s">
        <v>282</v>
      </c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</row>
    <row r="134" spans="4:49" x14ac:dyDescent="0.25">
      <c r="D134" s="56" t="s">
        <v>3028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AD134" s="57" t="s">
        <v>3289</v>
      </c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</row>
    <row r="135" spans="4:49" x14ac:dyDescent="0.25">
      <c r="D135" s="56" t="s">
        <v>3282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AD135" s="57" t="s">
        <v>3290</v>
      </c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</row>
    <row r="136" spans="4:49" x14ac:dyDescent="0.25">
      <c r="D136" s="56" t="s">
        <v>3283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AD136" s="57" t="s">
        <v>3288</v>
      </c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</row>
    <row r="137" spans="4:49" x14ac:dyDescent="0.25">
      <c r="D137" s="56" t="s">
        <v>3284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AD137" s="57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</row>
    <row r="138" spans="4:49" x14ac:dyDescent="0.25">
      <c r="D138" s="56" t="s">
        <v>3285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AD138" s="57" t="s">
        <v>263</v>
      </c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</row>
    <row r="139" spans="4:49" x14ac:dyDescent="0.25">
      <c r="D139" s="56" t="s">
        <v>524</v>
      </c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AD139" s="57" t="s">
        <v>264</v>
      </c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</row>
    <row r="140" spans="4:49" x14ac:dyDescent="0.25">
      <c r="D140" s="56" t="s">
        <v>266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AD140" s="57" t="s">
        <v>358</v>
      </c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</row>
    <row r="141" spans="4:49" x14ac:dyDescent="0.25">
      <c r="D141" s="56" t="s">
        <v>277</v>
      </c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</row>
    <row r="142" spans="4:49" x14ac:dyDescent="0.25">
      <c r="D142" s="56" t="s">
        <v>273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</row>
    <row r="143" spans="4:49" x14ac:dyDescent="0.25">
      <c r="D143" s="56" t="s">
        <v>327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</row>
    <row r="144" spans="4:49" x14ac:dyDescent="0.25">
      <c r="D144" s="56" t="s">
        <v>543</v>
      </c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</row>
    <row r="145" spans="4:25" x14ac:dyDescent="0.25">
      <c r="D145" s="56" t="s">
        <v>544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</row>
    <row r="146" spans="4:25" x14ac:dyDescent="0.25">
      <c r="D146" s="56" t="s">
        <v>545</v>
      </c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</row>
    <row r="147" spans="4:25" x14ac:dyDescent="0.25">
      <c r="D147" s="56" t="s">
        <v>2402</v>
      </c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</row>
    <row r="148" spans="4:25" x14ac:dyDescent="0.25">
      <c r="D148" s="56" t="s">
        <v>2403</v>
      </c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</row>
    <row r="149" spans="4:25" x14ac:dyDescent="0.25">
      <c r="D149" s="56" t="s">
        <v>3286</v>
      </c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</row>
    <row r="150" spans="4:25" x14ac:dyDescent="0.25">
      <c r="D150" s="56" t="s">
        <v>3032</v>
      </c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</row>
    <row r="151" spans="4:25" x14ac:dyDescent="0.25">
      <c r="D151" s="56" t="s">
        <v>3033</v>
      </c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</row>
    <row r="152" spans="4:25" x14ac:dyDescent="0.25">
      <c r="D152" s="56" t="s">
        <v>3287</v>
      </c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</row>
    <row r="154" spans="4:25" x14ac:dyDescent="0.25">
      <c r="D154" s="285" t="s">
        <v>3291</v>
      </c>
    </row>
    <row r="169" spans="4:4" x14ac:dyDescent="0.25">
      <c r="D169" s="51" t="s">
        <v>3220</v>
      </c>
    </row>
    <row r="171" spans="4:4" x14ac:dyDescent="0.25">
      <c r="D171" s="285" t="s">
        <v>3291</v>
      </c>
    </row>
    <row r="207" spans="4:25" x14ac:dyDescent="0.25">
      <c r="D207" s="56" t="s">
        <v>271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</row>
    <row r="208" spans="4:25" x14ac:dyDescent="0.25">
      <c r="D208" s="56" t="s">
        <v>257</v>
      </c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</row>
    <row r="209" spans="4:25" x14ac:dyDescent="0.25">
      <c r="D209" s="56" t="s">
        <v>329</v>
      </c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</row>
    <row r="210" spans="4:25" x14ac:dyDescent="0.25">
      <c r="D210" s="56" t="s">
        <v>279</v>
      </c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</row>
    <row r="211" spans="4:25" x14ac:dyDescent="0.25">
      <c r="D211" s="56" t="s">
        <v>332</v>
      </c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</row>
    <row r="212" spans="4:25" x14ac:dyDescent="0.25">
      <c r="D212" s="56" t="s">
        <v>333</v>
      </c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</row>
    <row r="213" spans="4:25" x14ac:dyDescent="0.25">
      <c r="D213" s="56" t="s">
        <v>3304</v>
      </c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</row>
    <row r="215" spans="4:25" x14ac:dyDescent="0.25">
      <c r="D215" s="57" t="s">
        <v>357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</row>
    <row r="216" spans="4:25" x14ac:dyDescent="0.25">
      <c r="D216" s="57" t="s">
        <v>322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</row>
    <row r="217" spans="4:25" x14ac:dyDescent="0.25">
      <c r="D217" s="57"/>
      <c r="E217" s="53"/>
      <c r="F217" s="53"/>
      <c r="G217" s="53"/>
      <c r="H217" s="53"/>
      <c r="I217" s="53"/>
      <c r="J217" s="53"/>
      <c r="K217" s="53"/>
      <c r="L217" s="53"/>
      <c r="M217" s="53"/>
      <c r="N217" s="53"/>
    </row>
    <row r="218" spans="4:25" x14ac:dyDescent="0.25">
      <c r="D218" s="57" t="s">
        <v>3318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</row>
    <row r="219" spans="4:25" x14ac:dyDescent="0.25">
      <c r="D219" s="57" t="s">
        <v>282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</row>
    <row r="220" spans="4:25" x14ac:dyDescent="0.25">
      <c r="D220" s="57" t="s">
        <v>2306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</row>
    <row r="221" spans="4:25" x14ac:dyDescent="0.25">
      <c r="D221" s="57" t="s">
        <v>3290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</row>
    <row r="222" spans="4:25" x14ac:dyDescent="0.25">
      <c r="D222" s="57" t="s">
        <v>3319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</row>
    <row r="223" spans="4:25" x14ac:dyDescent="0.25">
      <c r="D223" s="57"/>
      <c r="E223" s="53"/>
      <c r="F223" s="53"/>
      <c r="G223" s="53"/>
      <c r="H223" s="53"/>
      <c r="I223" s="53"/>
      <c r="J223" s="53"/>
      <c r="K223" s="53"/>
      <c r="L223" s="53"/>
      <c r="M223" s="53"/>
      <c r="N223" s="53"/>
    </row>
    <row r="224" spans="4:25" x14ac:dyDescent="0.25">
      <c r="D224" s="57" t="s">
        <v>263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</row>
    <row r="225" spans="4:14" x14ac:dyDescent="0.25">
      <c r="D225" s="57" t="s">
        <v>264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</row>
    <row r="226" spans="4:14" x14ac:dyDescent="0.25">
      <c r="D226" s="57" t="s">
        <v>358</v>
      </c>
      <c r="E226" s="53"/>
      <c r="F226" s="53"/>
      <c r="G226" s="53"/>
      <c r="H226" s="53"/>
      <c r="I226" s="53"/>
      <c r="J226" s="53"/>
      <c r="K226" s="53"/>
      <c r="L226" s="53"/>
      <c r="M226" s="53"/>
      <c r="N226" s="53"/>
    </row>
    <row r="228" spans="4:14" x14ac:dyDescent="0.25">
      <c r="D228" s="285" t="s">
        <v>3291</v>
      </c>
    </row>
    <row r="269" spans="2:4" x14ac:dyDescent="0.25">
      <c r="B269" s="50">
        <v>0</v>
      </c>
      <c r="D269" s="51" t="s">
        <v>3302</v>
      </c>
    </row>
    <row r="270" spans="2:4" x14ac:dyDescent="0.25">
      <c r="D270" s="59" t="s">
        <v>302</v>
      </c>
    </row>
    <row r="272" spans="2:4" x14ac:dyDescent="0.25">
      <c r="D272" s="285" t="s">
        <v>36</v>
      </c>
    </row>
    <row r="273" spans="4:4" x14ac:dyDescent="0.25">
      <c r="D273" s="54" t="s">
        <v>3320</v>
      </c>
    </row>
    <row r="275" spans="4:4" x14ac:dyDescent="0.25">
      <c r="D275" s="285" t="s">
        <v>3294</v>
      </c>
    </row>
    <row r="297" spans="4:39" x14ac:dyDescent="0.25">
      <c r="D297" s="51" t="s">
        <v>3220</v>
      </c>
    </row>
    <row r="299" spans="4:39" x14ac:dyDescent="0.25">
      <c r="D299" s="285" t="s">
        <v>2492</v>
      </c>
      <c r="K299" s="285" t="s">
        <v>3322</v>
      </c>
    </row>
    <row r="300" spans="4:39" x14ac:dyDescent="0.25">
      <c r="D300" s="28" t="s">
        <v>3321</v>
      </c>
      <c r="K300" s="51" t="s">
        <v>3098</v>
      </c>
    </row>
    <row r="302" spans="4:39" x14ac:dyDescent="0.25">
      <c r="D302" s="56" t="s">
        <v>575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AA302" s="57" t="s">
        <v>357</v>
      </c>
      <c r="AB302" s="53"/>
      <c r="AC302" s="53"/>
      <c r="AD302" s="53"/>
      <c r="AE302" s="53"/>
      <c r="AF302" s="53"/>
      <c r="AG302" s="53"/>
      <c r="AH302" s="53"/>
      <c r="AI302" s="53"/>
      <c r="AJ302" s="53"/>
      <c r="AK302" s="53"/>
      <c r="AL302" s="53"/>
      <c r="AM302" s="53"/>
    </row>
    <row r="303" spans="4:39" x14ac:dyDescent="0.25">
      <c r="D303" s="56" t="s">
        <v>554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AA303" s="57" t="s">
        <v>322</v>
      </c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</row>
    <row r="304" spans="4:39" x14ac:dyDescent="0.25">
      <c r="D304" s="56" t="s">
        <v>555</v>
      </c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AA304" s="57"/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/>
    </row>
    <row r="305" spans="4:39" x14ac:dyDescent="0.25">
      <c r="D305" s="56" t="s">
        <v>3323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AA305" s="57" t="s">
        <v>267</v>
      </c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</row>
    <row r="306" spans="4:39" x14ac:dyDescent="0.25">
      <c r="D306" s="56" t="s">
        <v>375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AA306" s="57" t="s">
        <v>282</v>
      </c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</row>
    <row r="307" spans="4:39" x14ac:dyDescent="0.25">
      <c r="D307" s="56" t="s">
        <v>3028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AA307" s="57" t="s">
        <v>3325</v>
      </c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</row>
    <row r="308" spans="4:39" x14ac:dyDescent="0.25">
      <c r="D308" s="56" t="s">
        <v>3282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AA308" s="57" t="s">
        <v>3326</v>
      </c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</row>
    <row r="309" spans="4:39" x14ac:dyDescent="0.25">
      <c r="D309" s="56" t="s">
        <v>3283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AA309" s="57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</row>
    <row r="310" spans="4:39" x14ac:dyDescent="0.25">
      <c r="D310" s="56" t="s">
        <v>3284</v>
      </c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AA310" s="57" t="s">
        <v>263</v>
      </c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</row>
    <row r="311" spans="4:39" x14ac:dyDescent="0.25">
      <c r="D311" s="56" t="s">
        <v>3285</v>
      </c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AA311" s="57" t="s">
        <v>264</v>
      </c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3"/>
    </row>
    <row r="312" spans="4:39" x14ac:dyDescent="0.25">
      <c r="D312" s="56" t="s">
        <v>524</v>
      </c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AA312" s="57" t="s">
        <v>358</v>
      </c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</row>
    <row r="313" spans="4:39" x14ac:dyDescent="0.25">
      <c r="D313" s="56" t="s">
        <v>266</v>
      </c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</row>
    <row r="314" spans="4:39" x14ac:dyDescent="0.25">
      <c r="D314" s="56" t="s">
        <v>277</v>
      </c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</row>
    <row r="315" spans="4:39" x14ac:dyDescent="0.25">
      <c r="D315" s="56" t="s">
        <v>273</v>
      </c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</row>
    <row r="316" spans="4:39" x14ac:dyDescent="0.25">
      <c r="D316" s="56" t="s">
        <v>327</v>
      </c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</row>
    <row r="317" spans="4:39" x14ac:dyDescent="0.25">
      <c r="D317" s="56" t="s">
        <v>543</v>
      </c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</row>
    <row r="318" spans="4:39" x14ac:dyDescent="0.25">
      <c r="D318" s="56" t="s">
        <v>544</v>
      </c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</row>
    <row r="319" spans="4:39" x14ac:dyDescent="0.25">
      <c r="D319" s="56" t="s">
        <v>545</v>
      </c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</row>
    <row r="320" spans="4:39" x14ac:dyDescent="0.25">
      <c r="D320" s="56" t="s">
        <v>2402</v>
      </c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</row>
    <row r="321" spans="4:25" x14ac:dyDescent="0.25">
      <c r="D321" s="56" t="s">
        <v>2403</v>
      </c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</row>
    <row r="322" spans="4:25" x14ac:dyDescent="0.25">
      <c r="D322" s="56" t="s">
        <v>3031</v>
      </c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</row>
    <row r="323" spans="4:25" x14ac:dyDescent="0.25">
      <c r="D323" s="56" t="s">
        <v>3032</v>
      </c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</row>
    <row r="324" spans="4:25" x14ac:dyDescent="0.25">
      <c r="D324" s="56" t="s">
        <v>3033</v>
      </c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</row>
    <row r="325" spans="4:25" x14ac:dyDescent="0.25">
      <c r="D325" s="56" t="s">
        <v>3324</v>
      </c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</row>
    <row r="327" spans="4:25" x14ac:dyDescent="0.25">
      <c r="D327" s="57" t="s">
        <v>357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</row>
    <row r="328" spans="4:25" x14ac:dyDescent="0.25">
      <c r="D328" s="57" t="s">
        <v>322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</row>
    <row r="329" spans="4:25" x14ac:dyDescent="0.25">
      <c r="D329" s="57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</row>
    <row r="330" spans="4:25" x14ac:dyDescent="0.25">
      <c r="D330" s="57" t="s">
        <v>788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</row>
    <row r="331" spans="4:25" x14ac:dyDescent="0.25">
      <c r="D331" s="57" t="s">
        <v>282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</row>
    <row r="332" spans="4:25" x14ac:dyDescent="0.25">
      <c r="D332" s="57" t="s">
        <v>3335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</row>
    <row r="333" spans="4:25" x14ac:dyDescent="0.25">
      <c r="D333" s="57" t="s">
        <v>3336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</row>
    <row r="334" spans="4:25" x14ac:dyDescent="0.25">
      <c r="D334" s="57" t="s">
        <v>3337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</row>
    <row r="335" spans="4:25" x14ac:dyDescent="0.25">
      <c r="D335" s="57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</row>
    <row r="336" spans="4:25" x14ac:dyDescent="0.25">
      <c r="D336" s="57" t="s">
        <v>3034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</row>
    <row r="337" spans="4:35" x14ac:dyDescent="0.25">
      <c r="D337" s="57" t="s">
        <v>3035</v>
      </c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</row>
    <row r="338" spans="4:35" x14ac:dyDescent="0.25">
      <c r="D338" s="57" t="s">
        <v>3338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</row>
    <row r="339" spans="4:35" x14ac:dyDescent="0.25">
      <c r="D339" s="57" t="s">
        <v>3339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</row>
    <row r="340" spans="4:35" x14ac:dyDescent="0.25">
      <c r="D340" s="57" t="s">
        <v>3340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</row>
    <row r="341" spans="4:35" x14ac:dyDescent="0.25">
      <c r="D341" s="57" t="s">
        <v>3341</v>
      </c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</row>
    <row r="342" spans="4:35" x14ac:dyDescent="0.25">
      <c r="D342" s="57" t="s">
        <v>3342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</row>
    <row r="343" spans="4:35" x14ac:dyDescent="0.25">
      <c r="D343" s="57" t="s">
        <v>774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</row>
    <row r="344" spans="4:35" x14ac:dyDescent="0.25">
      <c r="D344" s="57" t="s">
        <v>775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</row>
    <row r="345" spans="4:35" x14ac:dyDescent="0.25">
      <c r="D345" s="57" t="s">
        <v>3343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</row>
    <row r="346" spans="4:35" x14ac:dyDescent="0.25">
      <c r="D346" s="57" t="s">
        <v>776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</row>
    <row r="347" spans="4:35" x14ac:dyDescent="0.25">
      <c r="D347" s="57" t="s">
        <v>278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</row>
    <row r="348" spans="4:35" x14ac:dyDescent="0.25">
      <c r="D348" s="57" t="s">
        <v>3037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</row>
    <row r="349" spans="4:35" x14ac:dyDescent="0.25">
      <c r="D349" s="57" t="s">
        <v>3344</v>
      </c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</row>
    <row r="350" spans="4:35" x14ac:dyDescent="0.25">
      <c r="D350" s="57" t="s">
        <v>3345</v>
      </c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</row>
    <row r="351" spans="4:35" x14ac:dyDescent="0.25">
      <c r="D351" s="57" t="s">
        <v>3346</v>
      </c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</row>
    <row r="352" spans="4:35" x14ac:dyDescent="0.25">
      <c r="D352" s="57" t="s">
        <v>3347</v>
      </c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U352" s="57" t="s">
        <v>3362</v>
      </c>
      <c r="V352" s="53"/>
      <c r="W352" s="53"/>
      <c r="X352" s="53"/>
      <c r="Y352" s="53"/>
      <c r="Z352" s="53"/>
      <c r="AA352" s="53"/>
      <c r="AB352" s="53"/>
      <c r="AC352" s="53"/>
      <c r="AD352" s="53"/>
      <c r="AE352" s="53"/>
      <c r="AF352" s="53"/>
      <c r="AG352" s="53"/>
      <c r="AH352" s="53"/>
      <c r="AI352" s="53"/>
    </row>
    <row r="353" spans="4:35" x14ac:dyDescent="0.25">
      <c r="D353" s="57" t="s">
        <v>3348</v>
      </c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U353" s="57" t="s">
        <v>3363</v>
      </c>
      <c r="V353" s="53"/>
      <c r="W353" s="53"/>
      <c r="X353" s="53"/>
      <c r="Y353" s="53"/>
      <c r="Z353" s="53"/>
      <c r="AA353" s="53"/>
      <c r="AB353" s="53"/>
      <c r="AC353" s="53"/>
      <c r="AD353" s="53"/>
      <c r="AE353" s="53"/>
      <c r="AF353" s="53"/>
      <c r="AG353" s="53"/>
      <c r="AH353" s="53"/>
      <c r="AI353" s="53"/>
    </row>
    <row r="354" spans="4:35" x14ac:dyDescent="0.25">
      <c r="D354" s="57" t="s">
        <v>3349</v>
      </c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U354" s="57" t="s">
        <v>3364</v>
      </c>
      <c r="V354" s="53"/>
      <c r="W354" s="53"/>
      <c r="X354" s="53"/>
      <c r="Y354" s="53"/>
      <c r="Z354" s="53"/>
      <c r="AA354" s="53"/>
      <c r="AB354" s="53"/>
      <c r="AC354" s="53"/>
      <c r="AD354" s="53"/>
      <c r="AE354" s="53"/>
      <c r="AF354" s="53"/>
      <c r="AG354" s="53"/>
      <c r="AH354" s="53"/>
      <c r="AI354" s="53"/>
    </row>
    <row r="355" spans="4:35" x14ac:dyDescent="0.25">
      <c r="D355" s="57" t="s">
        <v>3350</v>
      </c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</row>
    <row r="356" spans="4:35" x14ac:dyDescent="0.25">
      <c r="D356" s="57" t="s">
        <v>3351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</row>
    <row r="357" spans="4:35" x14ac:dyDescent="0.25">
      <c r="D357" s="57" t="s">
        <v>3352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</row>
    <row r="358" spans="4:35" x14ac:dyDescent="0.25">
      <c r="D358" s="57" t="s">
        <v>3353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</row>
    <row r="359" spans="4:35" x14ac:dyDescent="0.25">
      <c r="D359" s="57" t="s">
        <v>259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</row>
    <row r="360" spans="4:35" x14ac:dyDescent="0.25">
      <c r="D360" s="57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</row>
    <row r="361" spans="4:35" x14ac:dyDescent="0.25">
      <c r="D361" s="57" t="s">
        <v>263</v>
      </c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</row>
    <row r="362" spans="4:35" x14ac:dyDescent="0.25">
      <c r="D362" s="57" t="s">
        <v>264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</row>
    <row r="363" spans="4:35" x14ac:dyDescent="0.25">
      <c r="D363" s="57" t="s">
        <v>358</v>
      </c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</row>
    <row r="365" spans="4:35" x14ac:dyDescent="0.25">
      <c r="D365" s="285" t="s">
        <v>3327</v>
      </c>
    </row>
    <row r="381" spans="4:4" x14ac:dyDescent="0.25">
      <c r="D381" s="285" t="s">
        <v>3327</v>
      </c>
    </row>
    <row r="396" spans="4:4" x14ac:dyDescent="0.25">
      <c r="D396" s="51" t="s">
        <v>3676</v>
      </c>
    </row>
    <row r="398" spans="4:4" x14ac:dyDescent="0.25">
      <c r="D398" s="285" t="s">
        <v>3327</v>
      </c>
    </row>
    <row r="440" spans="2:4" x14ac:dyDescent="0.25">
      <c r="B440" s="50">
        <v>0</v>
      </c>
      <c r="D440" s="51" t="s">
        <v>3303</v>
      </c>
    </row>
    <row r="441" spans="2:4" x14ac:dyDescent="0.25">
      <c r="D441" s="59" t="s">
        <v>306</v>
      </c>
    </row>
    <row r="443" spans="2:4" x14ac:dyDescent="0.25">
      <c r="D443" s="285" t="s">
        <v>3297</v>
      </c>
    </row>
    <row r="492" spans="4:10" x14ac:dyDescent="0.25">
      <c r="D492" s="285" t="s">
        <v>3309</v>
      </c>
      <c r="J492" s="51" t="s">
        <v>3306</v>
      </c>
    </row>
    <row r="493" spans="4:10" x14ac:dyDescent="0.25">
      <c r="D493" s="285" t="s">
        <v>3310</v>
      </c>
      <c r="J493" s="51" t="s">
        <v>3307</v>
      </c>
    </row>
    <row r="494" spans="4:10" x14ac:dyDescent="0.25">
      <c r="D494" s="285" t="s">
        <v>3311</v>
      </c>
      <c r="J494" s="51" t="s">
        <v>3308</v>
      </c>
    </row>
    <row r="496" spans="4:10" x14ac:dyDescent="0.25">
      <c r="D496" s="285" t="s">
        <v>3305</v>
      </c>
    </row>
    <row r="514" spans="4:30" x14ac:dyDescent="0.25">
      <c r="D514" s="96" t="s">
        <v>539</v>
      </c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  <c r="AA514" s="94"/>
      <c r="AB514" s="94"/>
      <c r="AC514" s="94"/>
      <c r="AD514" s="94"/>
    </row>
    <row r="515" spans="4:30" x14ac:dyDescent="0.25">
      <c r="D515" s="72" t="s">
        <v>900</v>
      </c>
      <c r="E515" s="73"/>
      <c r="F515" s="73"/>
      <c r="G515" s="73"/>
      <c r="H515" s="73"/>
      <c r="I515" s="73"/>
      <c r="J515" s="73"/>
      <c r="K515" s="73"/>
      <c r="L515" s="73"/>
      <c r="M515" s="73"/>
      <c r="N515" s="73"/>
      <c r="O515" s="73"/>
      <c r="P515" s="73"/>
      <c r="Q515" s="73"/>
      <c r="R515" s="73"/>
      <c r="S515" s="73"/>
      <c r="T515" s="73"/>
      <c r="U515" s="73"/>
      <c r="V515" s="73"/>
      <c r="W515" s="73"/>
      <c r="X515" s="73"/>
      <c r="Y515" s="73"/>
      <c r="Z515" s="73"/>
      <c r="AA515" s="73"/>
      <c r="AB515" s="73"/>
      <c r="AC515" s="73"/>
      <c r="AD515" s="73"/>
    </row>
    <row r="516" spans="4:30" x14ac:dyDescent="0.25">
      <c r="D516" s="72" t="s">
        <v>467</v>
      </c>
      <c r="E516" s="73"/>
      <c r="F516" s="73"/>
      <c r="G516" s="73"/>
      <c r="H516" s="73"/>
      <c r="I516" s="73"/>
      <c r="J516" s="73"/>
      <c r="K516" s="73"/>
      <c r="L516" s="73"/>
      <c r="M516" s="73"/>
      <c r="N516" s="73"/>
      <c r="O516" s="73"/>
      <c r="P516" s="73"/>
      <c r="Q516" s="73"/>
      <c r="R516" s="73"/>
      <c r="S516" s="73"/>
      <c r="T516" s="73"/>
      <c r="U516" s="73"/>
      <c r="V516" s="73"/>
      <c r="W516" s="73"/>
      <c r="X516" s="73"/>
      <c r="Y516" s="73"/>
      <c r="Z516" s="73"/>
      <c r="AA516" s="73"/>
      <c r="AB516" s="73"/>
      <c r="AC516" s="73"/>
      <c r="AD516" s="73"/>
    </row>
    <row r="517" spans="4:30" x14ac:dyDescent="0.25">
      <c r="D517" s="93" t="s">
        <v>1991</v>
      </c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5"/>
      <c r="P517" s="95"/>
      <c r="Q517" s="95"/>
      <c r="R517" s="95"/>
      <c r="S517" s="95"/>
      <c r="T517" s="95"/>
      <c r="U517" s="95"/>
      <c r="V517" s="95"/>
      <c r="W517" s="95"/>
      <c r="X517" s="95"/>
      <c r="Y517" s="95"/>
      <c r="Z517" s="95"/>
      <c r="AA517" s="95"/>
      <c r="AB517" s="95"/>
      <c r="AC517" s="95"/>
      <c r="AD517" s="95"/>
    </row>
    <row r="518" spans="4:30" x14ac:dyDescent="0.25">
      <c r="D518" s="93" t="s">
        <v>1992</v>
      </c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5"/>
      <c r="P518" s="95"/>
      <c r="Q518" s="95"/>
      <c r="R518" s="95"/>
      <c r="S518" s="95"/>
      <c r="T518" s="95"/>
      <c r="U518" s="95"/>
      <c r="V518" s="95"/>
      <c r="W518" s="95"/>
      <c r="X518" s="95"/>
      <c r="Y518" s="95"/>
      <c r="Z518" s="95"/>
      <c r="AA518" s="95"/>
      <c r="AB518" s="95"/>
      <c r="AC518" s="95"/>
      <c r="AD518" s="95"/>
    </row>
    <row r="519" spans="4:30" x14ac:dyDescent="0.25">
      <c r="D519" s="93" t="s">
        <v>1993</v>
      </c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5"/>
      <c r="P519" s="95"/>
      <c r="Q519" s="95"/>
      <c r="R519" s="95"/>
      <c r="S519" s="95"/>
      <c r="T519" s="95"/>
      <c r="U519" s="95"/>
      <c r="V519" s="95"/>
      <c r="W519" s="95"/>
      <c r="X519" s="95"/>
      <c r="Y519" s="95"/>
      <c r="Z519" s="95"/>
      <c r="AA519" s="95"/>
      <c r="AB519" s="95"/>
      <c r="AC519" s="95"/>
      <c r="AD519" s="95"/>
    </row>
    <row r="520" spans="4:30" x14ac:dyDescent="0.25">
      <c r="D520" s="93" t="s">
        <v>1994</v>
      </c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5"/>
      <c r="P520" s="95"/>
      <c r="Q520" s="95"/>
      <c r="R520" s="95"/>
      <c r="S520" s="95"/>
      <c r="T520" s="95"/>
      <c r="U520" s="95"/>
      <c r="V520" s="95"/>
      <c r="W520" s="95"/>
      <c r="X520" s="95"/>
      <c r="Y520" s="95"/>
      <c r="Z520" s="95"/>
      <c r="AA520" s="95"/>
      <c r="AB520" s="95"/>
      <c r="AC520" s="95"/>
      <c r="AD520" s="95"/>
    </row>
    <row r="521" spans="4:30" x14ac:dyDescent="0.25">
      <c r="D521" s="93" t="s">
        <v>1995</v>
      </c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5"/>
      <c r="P521" s="95"/>
      <c r="Q521" s="95"/>
      <c r="R521" s="95"/>
      <c r="S521" s="95"/>
      <c r="T521" s="95"/>
      <c r="U521" s="95"/>
      <c r="V521" s="95"/>
      <c r="W521" s="95"/>
      <c r="X521" s="95"/>
      <c r="Y521" s="95"/>
      <c r="Z521" s="95"/>
      <c r="AA521" s="95"/>
      <c r="AB521" s="95"/>
      <c r="AC521" s="95"/>
      <c r="AD521" s="95"/>
    </row>
    <row r="522" spans="4:30" x14ac:dyDescent="0.25">
      <c r="D522" s="72" t="s">
        <v>1990</v>
      </c>
      <c r="E522" s="73"/>
      <c r="F522" s="73"/>
      <c r="G522" s="73"/>
      <c r="H522" s="73"/>
      <c r="I522" s="73"/>
      <c r="J522" s="73"/>
      <c r="K522" s="73"/>
      <c r="L522" s="73"/>
      <c r="M522" s="73"/>
      <c r="N522" s="73"/>
      <c r="O522" s="73"/>
      <c r="P522" s="73"/>
      <c r="Q522" s="73"/>
      <c r="R522" s="73"/>
      <c r="S522" s="73"/>
      <c r="T522" s="73"/>
      <c r="U522" s="73"/>
      <c r="V522" s="73"/>
      <c r="W522" s="73"/>
      <c r="X522" s="73"/>
      <c r="Y522" s="73"/>
      <c r="Z522" s="73"/>
      <c r="AA522" s="73"/>
      <c r="AB522" s="73"/>
      <c r="AC522" s="73"/>
      <c r="AD522" s="73"/>
    </row>
    <row r="523" spans="4:30" x14ac:dyDescent="0.25">
      <c r="D523" s="72" t="s">
        <v>1983</v>
      </c>
      <c r="E523" s="73"/>
      <c r="F523" s="73"/>
      <c r="G523" s="73"/>
      <c r="H523" s="73"/>
      <c r="I523" s="73"/>
      <c r="J523" s="73"/>
      <c r="K523" s="73"/>
      <c r="L523" s="73"/>
      <c r="M523" s="73"/>
      <c r="N523" s="73"/>
      <c r="O523" s="73"/>
      <c r="P523" s="73"/>
      <c r="Q523" s="73"/>
      <c r="R523" s="73"/>
      <c r="S523" s="73"/>
      <c r="T523" s="73"/>
      <c r="U523" s="73"/>
      <c r="V523" s="73"/>
      <c r="W523" s="73"/>
      <c r="X523" s="73"/>
      <c r="Y523" s="73"/>
      <c r="Z523" s="73"/>
      <c r="AA523" s="73"/>
      <c r="AB523" s="73"/>
      <c r="AC523" s="73"/>
      <c r="AD523" s="73"/>
    </row>
    <row r="524" spans="4:30" x14ac:dyDescent="0.25">
      <c r="D524" s="72" t="s">
        <v>1984</v>
      </c>
      <c r="E524" s="73"/>
      <c r="F524" s="73"/>
      <c r="G524" s="73"/>
      <c r="H524" s="73"/>
      <c r="I524" s="73"/>
      <c r="J524" s="73"/>
      <c r="K524" s="73"/>
      <c r="L524" s="73"/>
      <c r="M524" s="73"/>
      <c r="N524" s="73"/>
      <c r="O524" s="73"/>
      <c r="P524" s="73"/>
      <c r="Q524" s="73"/>
      <c r="R524" s="73"/>
      <c r="S524" s="73"/>
      <c r="T524" s="73"/>
      <c r="U524" s="73"/>
      <c r="V524" s="73"/>
      <c r="W524" s="73"/>
      <c r="X524" s="73"/>
      <c r="Y524" s="73"/>
      <c r="Z524" s="73"/>
      <c r="AA524" s="73"/>
      <c r="AB524" s="73"/>
      <c r="AC524" s="73"/>
      <c r="AD524" s="73"/>
    </row>
    <row r="525" spans="4:30" x14ac:dyDescent="0.25">
      <c r="D525" s="72" t="s">
        <v>432</v>
      </c>
      <c r="E525" s="73"/>
      <c r="F525" s="73"/>
      <c r="G525" s="73"/>
      <c r="H525" s="73"/>
      <c r="I525" s="73"/>
      <c r="J525" s="73"/>
      <c r="K525" s="73"/>
      <c r="L525" s="73"/>
      <c r="M525" s="73"/>
      <c r="N525" s="73"/>
      <c r="O525" s="73"/>
      <c r="P525" s="73"/>
      <c r="Q525" s="73"/>
      <c r="R525" s="73"/>
      <c r="S525" s="73"/>
      <c r="T525" s="73"/>
      <c r="U525" s="73"/>
      <c r="V525" s="73"/>
      <c r="W525" s="73"/>
      <c r="X525" s="73"/>
      <c r="Y525" s="73"/>
      <c r="Z525" s="73"/>
      <c r="AA525" s="73"/>
      <c r="AB525" s="73"/>
      <c r="AC525" s="73"/>
      <c r="AD525" s="73"/>
    </row>
    <row r="526" spans="4:30" x14ac:dyDescent="0.25">
      <c r="D526" s="72" t="s">
        <v>1985</v>
      </c>
      <c r="E526" s="73"/>
      <c r="F526" s="73"/>
      <c r="G526" s="73"/>
      <c r="H526" s="73"/>
      <c r="I526" s="73"/>
      <c r="J526" s="73"/>
      <c r="K526" s="73"/>
      <c r="L526" s="73"/>
      <c r="M526" s="73"/>
      <c r="N526" s="73"/>
      <c r="O526" s="73"/>
      <c r="P526" s="73"/>
      <c r="Q526" s="73"/>
      <c r="R526" s="73"/>
      <c r="S526" s="73"/>
      <c r="T526" s="73"/>
      <c r="U526" s="73"/>
      <c r="V526" s="73"/>
      <c r="W526" s="73"/>
      <c r="X526" s="73"/>
      <c r="Y526" s="73"/>
      <c r="Z526" s="73"/>
      <c r="AA526" s="73"/>
      <c r="AB526" s="73"/>
      <c r="AC526" s="73"/>
      <c r="AD526" s="73"/>
    </row>
    <row r="527" spans="4:30" x14ac:dyDescent="0.25">
      <c r="D527" s="72" t="s">
        <v>901</v>
      </c>
      <c r="E527" s="73"/>
      <c r="F527" s="73"/>
      <c r="G527" s="73"/>
      <c r="H527" s="73"/>
      <c r="I527" s="73"/>
      <c r="J527" s="73"/>
      <c r="K527" s="73"/>
      <c r="L527" s="73"/>
      <c r="M527" s="73"/>
      <c r="N527" s="73"/>
      <c r="O527" s="73"/>
      <c r="P527" s="73"/>
      <c r="Q527" s="73"/>
      <c r="R527" s="73"/>
      <c r="S527" s="73"/>
      <c r="T527" s="73"/>
      <c r="U527" s="73"/>
      <c r="V527" s="73"/>
      <c r="W527" s="73"/>
      <c r="X527" s="73"/>
      <c r="Y527" s="73"/>
      <c r="Z527" s="73"/>
      <c r="AA527" s="73"/>
      <c r="AB527" s="73"/>
      <c r="AC527" s="73"/>
      <c r="AD527" s="73"/>
    </row>
    <row r="528" spans="4:30" x14ac:dyDescent="0.25">
      <c r="D528" s="72" t="s">
        <v>902</v>
      </c>
      <c r="E528" s="73"/>
      <c r="F528" s="73"/>
      <c r="G528" s="73"/>
      <c r="H528" s="73"/>
      <c r="I528" s="73"/>
      <c r="J528" s="73"/>
      <c r="K528" s="73"/>
      <c r="L528" s="73"/>
      <c r="M528" s="73"/>
      <c r="N528" s="73"/>
      <c r="O528" s="73"/>
      <c r="P528" s="73"/>
      <c r="Q528" s="73"/>
      <c r="R528" s="73"/>
      <c r="S528" s="73"/>
      <c r="T528" s="73"/>
      <c r="U528" s="73"/>
      <c r="V528" s="73"/>
      <c r="W528" s="73"/>
      <c r="X528" s="73"/>
      <c r="Y528" s="73"/>
      <c r="Z528" s="73"/>
      <c r="AA528" s="73"/>
      <c r="AB528" s="73"/>
      <c r="AC528" s="73"/>
      <c r="AD528" s="73"/>
    </row>
    <row r="529" spans="4:30" x14ac:dyDescent="0.25">
      <c r="D529" s="72" t="s">
        <v>903</v>
      </c>
      <c r="E529" s="73"/>
      <c r="F529" s="73"/>
      <c r="G529" s="73"/>
      <c r="H529" s="73"/>
      <c r="I529" s="73"/>
      <c r="J529" s="73"/>
      <c r="K529" s="73"/>
      <c r="L529" s="73"/>
      <c r="M529" s="73"/>
      <c r="N529" s="73"/>
      <c r="O529" s="73"/>
      <c r="P529" s="73"/>
      <c r="Q529" s="73"/>
      <c r="R529" s="73"/>
      <c r="S529" s="73"/>
      <c r="T529" s="73"/>
      <c r="U529" s="73"/>
      <c r="V529" s="73"/>
      <c r="W529" s="73"/>
      <c r="X529" s="73"/>
      <c r="Y529" s="73"/>
      <c r="Z529" s="73"/>
      <c r="AA529" s="73"/>
      <c r="AB529" s="73"/>
      <c r="AC529" s="73"/>
      <c r="AD529" s="73"/>
    </row>
    <row r="530" spans="4:30" x14ac:dyDescent="0.25">
      <c r="D530" s="72" t="s">
        <v>3312</v>
      </c>
      <c r="E530" s="73"/>
      <c r="F530" s="73"/>
      <c r="G530" s="73"/>
      <c r="H530" s="73"/>
      <c r="I530" s="73"/>
      <c r="J530" s="73"/>
      <c r="K530" s="73"/>
      <c r="L530" s="73"/>
      <c r="M530" s="73"/>
      <c r="N530" s="73"/>
      <c r="O530" s="73"/>
      <c r="P530" s="73"/>
      <c r="Q530" s="73"/>
      <c r="R530" s="73"/>
      <c r="S530" s="73"/>
      <c r="T530" s="73"/>
      <c r="U530" s="73"/>
      <c r="V530" s="73"/>
      <c r="W530" s="73"/>
      <c r="X530" s="73"/>
      <c r="Y530" s="73"/>
      <c r="Z530" s="73"/>
      <c r="AA530" s="73"/>
      <c r="AB530" s="73"/>
      <c r="AC530" s="73"/>
      <c r="AD530" s="73"/>
    </row>
    <row r="531" spans="4:30" x14ac:dyDescent="0.25">
      <c r="D531" s="72" t="s">
        <v>486</v>
      </c>
      <c r="E531" s="73"/>
      <c r="F531" s="73"/>
      <c r="G531" s="73"/>
      <c r="H531" s="73"/>
      <c r="I531" s="73"/>
      <c r="J531" s="73"/>
      <c r="K531" s="73"/>
      <c r="L531" s="73"/>
      <c r="M531" s="73"/>
      <c r="N531" s="73"/>
      <c r="O531" s="73"/>
      <c r="P531" s="73"/>
      <c r="Q531" s="73"/>
      <c r="R531" s="73"/>
      <c r="S531" s="73"/>
      <c r="T531" s="73"/>
      <c r="U531" s="73"/>
      <c r="V531" s="73"/>
      <c r="W531" s="73"/>
      <c r="X531" s="73"/>
      <c r="Y531" s="73"/>
      <c r="Z531" s="73"/>
      <c r="AA531" s="73"/>
      <c r="AB531" s="73"/>
      <c r="AC531" s="73"/>
      <c r="AD531" s="73"/>
    </row>
    <row r="533" spans="4:30" x14ac:dyDescent="0.25">
      <c r="D533" s="96" t="s">
        <v>537</v>
      </c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  <c r="AA533" s="94"/>
      <c r="AB533" s="94"/>
      <c r="AC533" s="94"/>
    </row>
    <row r="534" spans="4:30" x14ac:dyDescent="0.25">
      <c r="D534" s="72" t="s">
        <v>354</v>
      </c>
      <c r="E534" s="73"/>
      <c r="F534" s="73"/>
      <c r="G534" s="73"/>
      <c r="H534" s="73"/>
      <c r="I534" s="73"/>
      <c r="J534" s="73"/>
      <c r="K534" s="73"/>
      <c r="L534" s="73"/>
      <c r="M534" s="73"/>
      <c r="N534" s="73"/>
      <c r="O534" s="73"/>
      <c r="P534" s="73"/>
      <c r="Q534" s="73"/>
      <c r="R534" s="73"/>
      <c r="S534" s="73"/>
      <c r="T534" s="73"/>
      <c r="U534" s="73"/>
      <c r="V534" s="73"/>
      <c r="W534" s="73"/>
      <c r="X534" s="73"/>
      <c r="Y534" s="73"/>
      <c r="Z534" s="73"/>
      <c r="AA534" s="73"/>
      <c r="AB534" s="73"/>
      <c r="AC534" s="73"/>
    </row>
    <row r="535" spans="4:30" x14ac:dyDescent="0.25">
      <c r="D535" s="93" t="s">
        <v>1996</v>
      </c>
      <c r="E535" s="95"/>
      <c r="F535" s="95"/>
      <c r="G535" s="95"/>
      <c r="H535" s="95"/>
      <c r="I535" s="95"/>
      <c r="J535" s="95"/>
      <c r="K535" s="95"/>
      <c r="L535" s="95"/>
      <c r="M535" s="95"/>
      <c r="N535" s="95"/>
      <c r="O535" s="95"/>
      <c r="P535" s="95"/>
      <c r="Q535" s="95"/>
      <c r="R535" s="95"/>
      <c r="S535" s="95"/>
      <c r="T535" s="95"/>
      <c r="U535" s="95"/>
      <c r="V535" s="95"/>
      <c r="W535" s="95"/>
      <c r="X535" s="95"/>
      <c r="Y535" s="95"/>
      <c r="Z535" s="95"/>
      <c r="AA535" s="95"/>
      <c r="AB535" s="95"/>
      <c r="AC535" s="95"/>
    </row>
    <row r="536" spans="4:30" x14ac:dyDescent="0.25">
      <c r="D536" s="93" t="s">
        <v>1997</v>
      </c>
      <c r="E536" s="95"/>
      <c r="F536" s="95"/>
      <c r="G536" s="95"/>
      <c r="H536" s="95"/>
      <c r="I536" s="95"/>
      <c r="J536" s="95"/>
      <c r="K536" s="95"/>
      <c r="L536" s="95"/>
      <c r="M536" s="95"/>
      <c r="N536" s="95"/>
      <c r="O536" s="95"/>
      <c r="P536" s="95"/>
      <c r="Q536" s="95"/>
      <c r="R536" s="95"/>
      <c r="S536" s="95"/>
      <c r="T536" s="95"/>
      <c r="U536" s="95"/>
      <c r="V536" s="95"/>
      <c r="W536" s="95"/>
      <c r="X536" s="95"/>
      <c r="Y536" s="95"/>
      <c r="Z536" s="95"/>
      <c r="AA536" s="95"/>
      <c r="AB536" s="95"/>
      <c r="AC536" s="95"/>
    </row>
    <row r="537" spans="4:30" x14ac:dyDescent="0.25">
      <c r="D537" s="93" t="s">
        <v>1998</v>
      </c>
      <c r="E537" s="95"/>
      <c r="F537" s="95"/>
      <c r="G537" s="95"/>
      <c r="H537" s="95"/>
      <c r="I537" s="95"/>
      <c r="J537" s="95"/>
      <c r="K537" s="95"/>
      <c r="L537" s="95"/>
      <c r="M537" s="95"/>
      <c r="N537" s="95"/>
      <c r="O537" s="95"/>
      <c r="P537" s="95"/>
      <c r="Q537" s="95"/>
      <c r="R537" s="95"/>
      <c r="S537" s="95"/>
      <c r="T537" s="95"/>
      <c r="U537" s="95"/>
      <c r="V537" s="95"/>
      <c r="W537" s="95"/>
      <c r="X537" s="95"/>
      <c r="Y537" s="95"/>
      <c r="Z537" s="95"/>
      <c r="AA537" s="95"/>
      <c r="AB537" s="95"/>
      <c r="AC537" s="95"/>
    </row>
    <row r="538" spans="4:30" x14ac:dyDescent="0.25">
      <c r="D538" s="93" t="s">
        <v>1999</v>
      </c>
      <c r="E538" s="95"/>
      <c r="F538" s="95"/>
      <c r="G538" s="95"/>
      <c r="H538" s="95"/>
      <c r="I538" s="95"/>
      <c r="J538" s="95"/>
      <c r="K538" s="95"/>
      <c r="L538" s="95"/>
      <c r="M538" s="95"/>
      <c r="N538" s="95"/>
      <c r="O538" s="95"/>
      <c r="P538" s="95"/>
      <c r="Q538" s="95"/>
      <c r="R538" s="95"/>
      <c r="S538" s="95"/>
      <c r="T538" s="95"/>
      <c r="U538" s="95"/>
      <c r="V538" s="95"/>
      <c r="W538" s="95"/>
      <c r="X538" s="95"/>
      <c r="Y538" s="95"/>
      <c r="Z538" s="95"/>
      <c r="AA538" s="95"/>
      <c r="AB538" s="95"/>
      <c r="AC538" s="95"/>
    </row>
    <row r="539" spans="4:30" x14ac:dyDescent="0.25">
      <c r="D539" s="93" t="s">
        <v>2000</v>
      </c>
      <c r="E539" s="95"/>
      <c r="F539" s="95"/>
      <c r="G539" s="95"/>
      <c r="H539" s="95"/>
      <c r="I539" s="95"/>
      <c r="J539" s="95"/>
      <c r="K539" s="95"/>
      <c r="L539" s="95"/>
      <c r="M539" s="95"/>
      <c r="N539" s="95"/>
      <c r="O539" s="95"/>
      <c r="P539" s="95"/>
      <c r="Q539" s="95"/>
      <c r="R539" s="95"/>
      <c r="S539" s="95"/>
      <c r="T539" s="95"/>
      <c r="U539" s="95"/>
      <c r="V539" s="95"/>
      <c r="W539" s="95"/>
      <c r="X539" s="95"/>
      <c r="Y539" s="95"/>
      <c r="Z539" s="95"/>
      <c r="AA539" s="95"/>
      <c r="AB539" s="95"/>
      <c r="AC539" s="95"/>
    </row>
    <row r="540" spans="4:30" x14ac:dyDescent="0.25">
      <c r="D540" s="72" t="s">
        <v>1986</v>
      </c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</row>
    <row r="541" spans="4:30" x14ac:dyDescent="0.25">
      <c r="D541" s="72" t="s">
        <v>1987</v>
      </c>
      <c r="E541" s="73"/>
      <c r="F541" s="73"/>
      <c r="G541" s="73"/>
      <c r="H541" s="73"/>
      <c r="I541" s="73"/>
      <c r="J541" s="73"/>
      <c r="K541" s="73"/>
      <c r="L541" s="73"/>
      <c r="M541" s="73"/>
      <c r="N541" s="73"/>
      <c r="O541" s="73"/>
      <c r="P541" s="73"/>
      <c r="Q541" s="73"/>
      <c r="R541" s="73"/>
      <c r="S541" s="73"/>
      <c r="T541" s="73"/>
      <c r="U541" s="73"/>
      <c r="V541" s="73"/>
      <c r="W541" s="73"/>
      <c r="X541" s="73"/>
      <c r="Y541" s="73"/>
      <c r="Z541" s="73"/>
      <c r="AA541" s="73"/>
      <c r="AB541" s="73"/>
      <c r="AC541" s="73"/>
    </row>
    <row r="542" spans="4:30" x14ac:dyDescent="0.25">
      <c r="D542" s="72" t="s">
        <v>279</v>
      </c>
      <c r="E542" s="73"/>
      <c r="F542" s="73"/>
      <c r="G542" s="73"/>
      <c r="H542" s="73"/>
      <c r="I542" s="73"/>
      <c r="J542" s="73"/>
      <c r="K542" s="73"/>
      <c r="L542" s="73"/>
      <c r="M542" s="73"/>
      <c r="N542" s="73"/>
      <c r="O542" s="73"/>
      <c r="P542" s="73"/>
      <c r="Q542" s="73"/>
      <c r="R542" s="73"/>
      <c r="S542" s="73"/>
      <c r="T542" s="73"/>
      <c r="U542" s="73"/>
      <c r="V542" s="73"/>
      <c r="W542" s="73"/>
      <c r="X542" s="73"/>
      <c r="Y542" s="73"/>
      <c r="Z542" s="73"/>
      <c r="AA542" s="73"/>
      <c r="AB542" s="73"/>
      <c r="AC542" s="73"/>
    </row>
    <row r="543" spans="4:30" x14ac:dyDescent="0.25">
      <c r="D543" s="72" t="s">
        <v>1988</v>
      </c>
      <c r="E543" s="73"/>
      <c r="F543" s="73"/>
      <c r="G543" s="73"/>
      <c r="H543" s="73"/>
      <c r="I543" s="73"/>
      <c r="J543" s="73"/>
      <c r="K543" s="73"/>
      <c r="L543" s="73"/>
      <c r="M543" s="73"/>
      <c r="N543" s="73"/>
      <c r="O543" s="73"/>
      <c r="P543" s="73"/>
      <c r="Q543" s="73"/>
      <c r="R543" s="73"/>
      <c r="S543" s="73"/>
      <c r="T543" s="73"/>
      <c r="U543" s="73"/>
      <c r="V543" s="73"/>
      <c r="W543" s="73"/>
      <c r="X543" s="73"/>
      <c r="Y543" s="73"/>
      <c r="Z543" s="73"/>
      <c r="AA543" s="73"/>
      <c r="AB543" s="73"/>
      <c r="AC543" s="73"/>
    </row>
    <row r="544" spans="4:30" x14ac:dyDescent="0.25">
      <c r="D544" s="72" t="s">
        <v>355</v>
      </c>
      <c r="E544" s="73"/>
      <c r="F544" s="73"/>
      <c r="G544" s="73"/>
      <c r="H544" s="73"/>
      <c r="I544" s="73"/>
      <c r="J544" s="73"/>
      <c r="K544" s="73"/>
      <c r="L544" s="73"/>
      <c r="M544" s="73"/>
      <c r="N544" s="73"/>
      <c r="O544" s="73"/>
      <c r="P544" s="73"/>
      <c r="Q544" s="73"/>
      <c r="R544" s="73"/>
      <c r="S544" s="73"/>
      <c r="T544" s="73"/>
      <c r="U544" s="73"/>
      <c r="V544" s="73"/>
      <c r="W544" s="73"/>
      <c r="X544" s="73"/>
      <c r="Y544" s="73"/>
      <c r="Z544" s="73"/>
      <c r="AA544" s="73"/>
      <c r="AB544" s="73"/>
      <c r="AC544" s="73"/>
    </row>
    <row r="545" spans="4:29" x14ac:dyDescent="0.25">
      <c r="D545" s="72" t="s">
        <v>1989</v>
      </c>
      <c r="E545" s="73"/>
      <c r="F545" s="73"/>
      <c r="G545" s="73"/>
      <c r="H545" s="73"/>
      <c r="I545" s="73"/>
      <c r="J545" s="73"/>
      <c r="K545" s="73"/>
      <c r="L545" s="73"/>
      <c r="M545" s="73"/>
      <c r="N545" s="73"/>
      <c r="O545" s="73"/>
      <c r="P545" s="73"/>
      <c r="Q545" s="73"/>
      <c r="R545" s="73"/>
      <c r="S545" s="73"/>
      <c r="T545" s="73"/>
      <c r="U545" s="73"/>
      <c r="V545" s="73"/>
      <c r="W545" s="73"/>
      <c r="X545" s="73"/>
      <c r="Y545" s="73"/>
      <c r="Z545" s="73"/>
      <c r="AA545" s="73"/>
      <c r="AB545" s="73"/>
      <c r="AC545" s="73"/>
    </row>
    <row r="546" spans="4:29" x14ac:dyDescent="0.25">
      <c r="D546" s="72" t="s">
        <v>359</v>
      </c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</row>
    <row r="547" spans="4:29" x14ac:dyDescent="0.25">
      <c r="D547" s="72" t="s">
        <v>3313</v>
      </c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</row>
    <row r="548" spans="4:29" x14ac:dyDescent="0.25">
      <c r="D548" s="72" t="s">
        <v>538</v>
      </c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</row>
    <row r="550" spans="4:29" x14ac:dyDescent="0.25">
      <c r="D550" s="57" t="s">
        <v>357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</row>
    <row r="551" spans="4:29" x14ac:dyDescent="0.25">
      <c r="D551" s="57" t="s">
        <v>322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</row>
    <row r="552" spans="4:29" x14ac:dyDescent="0.25">
      <c r="D552" s="57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</row>
    <row r="553" spans="4:29" x14ac:dyDescent="0.25">
      <c r="D553" s="57" t="s">
        <v>3315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</row>
    <row r="554" spans="4:29" x14ac:dyDescent="0.25">
      <c r="D554" s="57" t="s">
        <v>3316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</row>
    <row r="555" spans="4:29" x14ac:dyDescent="0.25">
      <c r="D555" s="57" t="s">
        <v>3317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</row>
    <row r="556" spans="4:29" x14ac:dyDescent="0.25">
      <c r="D556" s="57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</row>
    <row r="557" spans="4:29" x14ac:dyDescent="0.25">
      <c r="D557" s="57" t="s">
        <v>263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</row>
    <row r="558" spans="4:29" x14ac:dyDescent="0.25">
      <c r="D558" s="57" t="s">
        <v>264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</row>
    <row r="559" spans="4:29" x14ac:dyDescent="0.25">
      <c r="D559" s="57" t="s">
        <v>358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</row>
    <row r="561" spans="4:4" x14ac:dyDescent="0.25">
      <c r="D561" s="285" t="s">
        <v>3314</v>
      </c>
    </row>
    <row r="624" spans="2:4" x14ac:dyDescent="0.25">
      <c r="B624" s="50">
        <v>0</v>
      </c>
      <c r="D624" s="51" t="s">
        <v>474</v>
      </c>
    </row>
    <row r="625" spans="4:4" x14ac:dyDescent="0.25">
      <c r="D625" s="59" t="s">
        <v>306</v>
      </c>
    </row>
    <row r="626" spans="4:4" x14ac:dyDescent="0.25">
      <c r="D626" s="55" t="s">
        <v>3328</v>
      </c>
    </row>
    <row r="628" spans="4:4" x14ac:dyDescent="0.25">
      <c r="D628" s="285" t="s">
        <v>3328</v>
      </c>
    </row>
    <row r="675" spans="4:14" x14ac:dyDescent="0.25">
      <c r="D675" s="301" t="s">
        <v>3333</v>
      </c>
      <c r="N675" s="51" t="s">
        <v>3330</v>
      </c>
    </row>
    <row r="676" spans="4:14" x14ac:dyDescent="0.25">
      <c r="D676" s="301" t="s">
        <v>3310</v>
      </c>
      <c r="N676" s="51" t="s">
        <v>3331</v>
      </c>
    </row>
    <row r="677" spans="4:14" x14ac:dyDescent="0.25">
      <c r="D677" s="301" t="s">
        <v>3334</v>
      </c>
      <c r="N677" s="51" t="s">
        <v>3332</v>
      </c>
    </row>
    <row r="679" spans="4:14" x14ac:dyDescent="0.25">
      <c r="D679" s="285" t="s">
        <v>3329</v>
      </c>
    </row>
    <row r="700" spans="4:4" x14ac:dyDescent="0.25">
      <c r="D700" s="285" t="s">
        <v>3329</v>
      </c>
    </row>
    <row r="717" spans="4:30" x14ac:dyDescent="0.25">
      <c r="D717" s="285" t="s">
        <v>309</v>
      </c>
    </row>
    <row r="718" spans="4:30" x14ac:dyDescent="0.25">
      <c r="D718" s="51" t="s">
        <v>3355</v>
      </c>
    </row>
    <row r="720" spans="4:30" x14ac:dyDescent="0.25">
      <c r="D720" s="96" t="s">
        <v>539</v>
      </c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  <c r="AA720" s="94"/>
      <c r="AB720" s="94"/>
      <c r="AC720" s="94"/>
      <c r="AD720" s="94"/>
    </row>
    <row r="721" spans="4:30" x14ac:dyDescent="0.25">
      <c r="D721" s="72" t="s">
        <v>900</v>
      </c>
      <c r="E721" s="73"/>
      <c r="F721" s="73"/>
      <c r="G721" s="73"/>
      <c r="H721" s="73"/>
      <c r="I721" s="73"/>
      <c r="J721" s="73"/>
      <c r="K721" s="73"/>
      <c r="L721" s="73"/>
      <c r="M721" s="73"/>
      <c r="N721" s="73"/>
      <c r="O721" s="73"/>
      <c r="P721" s="73"/>
      <c r="Q721" s="73"/>
      <c r="R721" s="73"/>
      <c r="S721" s="73"/>
      <c r="T721" s="73"/>
      <c r="U721" s="73"/>
      <c r="V721" s="73"/>
      <c r="W721" s="73"/>
      <c r="X721" s="73"/>
      <c r="Y721" s="73"/>
      <c r="Z721" s="73"/>
      <c r="AA721" s="73"/>
      <c r="AB721" s="73"/>
      <c r="AC721" s="73"/>
      <c r="AD721" s="73"/>
    </row>
    <row r="722" spans="4:30" x14ac:dyDescent="0.25">
      <c r="D722" s="72" t="s">
        <v>467</v>
      </c>
      <c r="E722" s="73"/>
      <c r="F722" s="73"/>
      <c r="G722" s="73"/>
      <c r="H722" s="73"/>
      <c r="I722" s="73"/>
      <c r="J722" s="73"/>
      <c r="K722" s="73"/>
      <c r="L722" s="73"/>
      <c r="M722" s="73"/>
      <c r="N722" s="73"/>
      <c r="O722" s="73"/>
      <c r="P722" s="73"/>
      <c r="Q722" s="73"/>
      <c r="R722" s="73"/>
      <c r="S722" s="73"/>
      <c r="T722" s="73"/>
      <c r="U722" s="73"/>
      <c r="V722" s="73"/>
      <c r="W722" s="73"/>
      <c r="X722" s="73"/>
      <c r="Y722" s="73"/>
      <c r="Z722" s="73"/>
      <c r="AA722" s="73"/>
      <c r="AB722" s="73"/>
      <c r="AC722" s="73"/>
      <c r="AD722" s="73"/>
    </row>
    <row r="723" spans="4:30" x14ac:dyDescent="0.25">
      <c r="D723" s="93" t="s">
        <v>1991</v>
      </c>
      <c r="E723" s="95"/>
      <c r="F723" s="95"/>
      <c r="G723" s="95"/>
      <c r="H723" s="95"/>
      <c r="I723" s="95"/>
      <c r="J723" s="95"/>
      <c r="K723" s="95"/>
      <c r="L723" s="95"/>
      <c r="M723" s="95"/>
      <c r="N723" s="95"/>
      <c r="O723" s="95"/>
      <c r="P723" s="95"/>
      <c r="Q723" s="95"/>
      <c r="R723" s="95"/>
      <c r="S723" s="95"/>
      <c r="T723" s="95"/>
      <c r="U723" s="95"/>
      <c r="V723" s="95"/>
      <c r="W723" s="95"/>
      <c r="X723" s="95"/>
      <c r="Y723" s="95"/>
      <c r="Z723" s="95"/>
      <c r="AA723" s="95"/>
      <c r="AB723" s="95"/>
      <c r="AC723" s="95"/>
      <c r="AD723" s="95"/>
    </row>
    <row r="724" spans="4:30" x14ac:dyDescent="0.25">
      <c r="D724" s="93" t="s">
        <v>1992</v>
      </c>
      <c r="E724" s="95"/>
      <c r="F724" s="95"/>
      <c r="G724" s="95"/>
      <c r="H724" s="95"/>
      <c r="I724" s="95"/>
      <c r="J724" s="95"/>
      <c r="K724" s="95"/>
      <c r="L724" s="95"/>
      <c r="M724" s="95"/>
      <c r="N724" s="95"/>
      <c r="O724" s="95"/>
      <c r="P724" s="95"/>
      <c r="Q724" s="95"/>
      <c r="R724" s="95"/>
      <c r="S724" s="95"/>
      <c r="T724" s="95"/>
      <c r="U724" s="95"/>
      <c r="V724" s="95"/>
      <c r="W724" s="95"/>
      <c r="X724" s="95"/>
      <c r="Y724" s="95"/>
      <c r="Z724" s="95"/>
      <c r="AA724" s="95"/>
      <c r="AB724" s="95"/>
      <c r="AC724" s="95"/>
      <c r="AD724" s="95"/>
    </row>
    <row r="725" spans="4:30" x14ac:dyDescent="0.25">
      <c r="D725" s="93" t="s">
        <v>1993</v>
      </c>
      <c r="E725" s="95"/>
      <c r="F725" s="95"/>
      <c r="G725" s="95"/>
      <c r="H725" s="95"/>
      <c r="I725" s="95"/>
      <c r="J725" s="95"/>
      <c r="K725" s="95"/>
      <c r="L725" s="95"/>
      <c r="M725" s="95"/>
      <c r="N725" s="95"/>
      <c r="O725" s="95"/>
      <c r="P725" s="95"/>
      <c r="Q725" s="95"/>
      <c r="R725" s="95"/>
      <c r="S725" s="95"/>
      <c r="T725" s="95"/>
      <c r="U725" s="95"/>
      <c r="V725" s="95"/>
      <c r="W725" s="95"/>
      <c r="X725" s="95"/>
      <c r="Y725" s="95"/>
      <c r="Z725" s="95"/>
      <c r="AA725" s="95"/>
      <c r="AB725" s="95"/>
      <c r="AC725" s="95"/>
      <c r="AD725" s="95"/>
    </row>
    <row r="726" spans="4:30" x14ac:dyDescent="0.25">
      <c r="D726" s="93" t="s">
        <v>1994</v>
      </c>
      <c r="E726" s="95"/>
      <c r="F726" s="95"/>
      <c r="G726" s="95"/>
      <c r="H726" s="95"/>
      <c r="I726" s="95"/>
      <c r="J726" s="95"/>
      <c r="K726" s="95"/>
      <c r="L726" s="95"/>
      <c r="M726" s="95"/>
      <c r="N726" s="95"/>
      <c r="O726" s="95"/>
      <c r="P726" s="95"/>
      <c r="Q726" s="95"/>
      <c r="R726" s="95"/>
      <c r="S726" s="95"/>
      <c r="T726" s="95"/>
      <c r="U726" s="95"/>
      <c r="V726" s="95"/>
      <c r="W726" s="95"/>
      <c r="X726" s="95"/>
      <c r="Y726" s="95"/>
      <c r="Z726" s="95"/>
      <c r="AA726" s="95"/>
      <c r="AB726" s="95"/>
      <c r="AC726" s="95"/>
      <c r="AD726" s="95"/>
    </row>
    <row r="727" spans="4:30" x14ac:dyDescent="0.25">
      <c r="D727" s="93" t="s">
        <v>1995</v>
      </c>
      <c r="E727" s="95"/>
      <c r="F727" s="95"/>
      <c r="G727" s="95"/>
      <c r="H727" s="95"/>
      <c r="I727" s="95"/>
      <c r="J727" s="95"/>
      <c r="K727" s="95"/>
      <c r="L727" s="95"/>
      <c r="M727" s="95"/>
      <c r="N727" s="95"/>
      <c r="O727" s="95"/>
      <c r="P727" s="95"/>
      <c r="Q727" s="95"/>
      <c r="R727" s="95"/>
      <c r="S727" s="95"/>
      <c r="T727" s="95"/>
      <c r="U727" s="95"/>
      <c r="V727" s="95"/>
      <c r="W727" s="95"/>
      <c r="X727" s="95"/>
      <c r="Y727" s="95"/>
      <c r="Z727" s="95"/>
      <c r="AA727" s="95"/>
      <c r="AB727" s="95"/>
      <c r="AC727" s="95"/>
      <c r="AD727" s="95"/>
    </row>
    <row r="728" spans="4:30" x14ac:dyDescent="0.25">
      <c r="D728" s="72" t="s">
        <v>1990</v>
      </c>
      <c r="E728" s="73"/>
      <c r="F728" s="73"/>
      <c r="G728" s="73"/>
      <c r="H728" s="73"/>
      <c r="I728" s="73"/>
      <c r="J728" s="73"/>
      <c r="K728" s="73"/>
      <c r="L728" s="73"/>
      <c r="M728" s="73"/>
      <c r="N728" s="73"/>
      <c r="O728" s="73"/>
      <c r="P728" s="73"/>
      <c r="Q728" s="73"/>
      <c r="R728" s="73"/>
      <c r="S728" s="73"/>
      <c r="T728" s="73"/>
      <c r="U728" s="73"/>
      <c r="V728" s="73"/>
      <c r="W728" s="73"/>
      <c r="X728" s="73"/>
      <c r="Y728" s="73"/>
      <c r="Z728" s="73"/>
      <c r="AA728" s="73"/>
      <c r="AB728" s="73"/>
      <c r="AC728" s="73"/>
      <c r="AD728" s="73"/>
    </row>
    <row r="729" spans="4:30" x14ac:dyDescent="0.25">
      <c r="D729" s="72" t="s">
        <v>1983</v>
      </c>
      <c r="E729" s="73"/>
      <c r="F729" s="73"/>
      <c r="G729" s="73"/>
      <c r="H729" s="73"/>
      <c r="I729" s="73"/>
      <c r="J729" s="73"/>
      <c r="K729" s="73"/>
      <c r="L729" s="73"/>
      <c r="M729" s="73"/>
      <c r="N729" s="73"/>
      <c r="O729" s="73"/>
      <c r="P729" s="73"/>
      <c r="Q729" s="73"/>
      <c r="R729" s="73"/>
      <c r="S729" s="73"/>
      <c r="T729" s="73"/>
      <c r="U729" s="73"/>
      <c r="V729" s="73"/>
      <c r="W729" s="73"/>
      <c r="X729" s="73"/>
      <c r="Y729" s="73"/>
      <c r="Z729" s="73"/>
      <c r="AA729" s="73"/>
      <c r="AB729" s="73"/>
      <c r="AC729" s="73"/>
      <c r="AD729" s="73"/>
    </row>
    <row r="730" spans="4:30" x14ac:dyDescent="0.25">
      <c r="D730" s="72" t="s">
        <v>1984</v>
      </c>
      <c r="E730" s="73"/>
      <c r="F730" s="73"/>
      <c r="G730" s="73"/>
      <c r="H730" s="73"/>
      <c r="I730" s="73"/>
      <c r="J730" s="73"/>
      <c r="K730" s="73"/>
      <c r="L730" s="73"/>
      <c r="M730" s="73"/>
      <c r="N730" s="73"/>
      <c r="O730" s="73"/>
      <c r="P730" s="73"/>
      <c r="Q730" s="73"/>
      <c r="R730" s="73"/>
      <c r="S730" s="73"/>
      <c r="T730" s="73"/>
      <c r="U730" s="73"/>
      <c r="V730" s="73"/>
      <c r="W730" s="73"/>
      <c r="X730" s="73"/>
      <c r="Y730" s="73"/>
      <c r="Z730" s="73"/>
      <c r="AA730" s="73"/>
      <c r="AB730" s="73"/>
      <c r="AC730" s="73"/>
      <c r="AD730" s="73"/>
    </row>
    <row r="731" spans="4:30" x14ac:dyDescent="0.25">
      <c r="D731" s="72" t="s">
        <v>432</v>
      </c>
      <c r="E731" s="73"/>
      <c r="F731" s="73"/>
      <c r="G731" s="73"/>
      <c r="H731" s="73"/>
      <c r="I731" s="73"/>
      <c r="J731" s="73"/>
      <c r="K731" s="73"/>
      <c r="L731" s="73"/>
      <c r="M731" s="73"/>
      <c r="N731" s="73"/>
      <c r="O731" s="73"/>
      <c r="P731" s="73"/>
      <c r="Q731" s="73"/>
      <c r="R731" s="73"/>
      <c r="S731" s="73"/>
      <c r="T731" s="73"/>
      <c r="U731" s="73"/>
      <c r="V731" s="73"/>
      <c r="W731" s="73"/>
      <c r="X731" s="73"/>
      <c r="Y731" s="73"/>
      <c r="Z731" s="73"/>
      <c r="AA731" s="73"/>
      <c r="AB731" s="73"/>
      <c r="AC731" s="73"/>
      <c r="AD731" s="73"/>
    </row>
    <row r="732" spans="4:30" x14ac:dyDescent="0.25">
      <c r="D732" s="72" t="s">
        <v>1985</v>
      </c>
      <c r="E732" s="73"/>
      <c r="F732" s="73"/>
      <c r="G732" s="73"/>
      <c r="H732" s="73"/>
      <c r="I732" s="73"/>
      <c r="J732" s="73"/>
      <c r="K732" s="73"/>
      <c r="L732" s="73"/>
      <c r="M732" s="73"/>
      <c r="N732" s="73"/>
      <c r="O732" s="73"/>
      <c r="P732" s="73"/>
      <c r="Q732" s="73"/>
      <c r="R732" s="73"/>
      <c r="S732" s="73"/>
      <c r="T732" s="73"/>
      <c r="U732" s="73"/>
      <c r="V732" s="73"/>
      <c r="W732" s="73"/>
      <c r="X732" s="73"/>
      <c r="Y732" s="73"/>
      <c r="Z732" s="73"/>
      <c r="AA732" s="73"/>
      <c r="AB732" s="73"/>
      <c r="AC732" s="73"/>
      <c r="AD732" s="73"/>
    </row>
    <row r="733" spans="4:30" x14ac:dyDescent="0.25">
      <c r="D733" s="72" t="s">
        <v>901</v>
      </c>
      <c r="E733" s="73"/>
      <c r="F733" s="73"/>
      <c r="G733" s="73"/>
      <c r="H733" s="73"/>
      <c r="I733" s="73"/>
      <c r="J733" s="73"/>
      <c r="K733" s="73"/>
      <c r="L733" s="73"/>
      <c r="M733" s="73"/>
      <c r="N733" s="73"/>
      <c r="O733" s="73"/>
      <c r="P733" s="73"/>
      <c r="Q733" s="73"/>
      <c r="R733" s="73"/>
      <c r="S733" s="73"/>
      <c r="T733" s="73"/>
      <c r="U733" s="73"/>
      <c r="V733" s="73"/>
      <c r="W733" s="73"/>
      <c r="X733" s="73"/>
      <c r="Y733" s="73"/>
      <c r="Z733" s="73"/>
      <c r="AA733" s="73"/>
      <c r="AB733" s="73"/>
      <c r="AC733" s="73"/>
      <c r="AD733" s="73"/>
    </row>
    <row r="734" spans="4:30" x14ac:dyDescent="0.25">
      <c r="D734" s="72" t="s">
        <v>902</v>
      </c>
      <c r="E734" s="73"/>
      <c r="F734" s="73"/>
      <c r="G734" s="73"/>
      <c r="H734" s="73"/>
      <c r="I734" s="73"/>
      <c r="J734" s="73"/>
      <c r="K734" s="73"/>
      <c r="L734" s="73"/>
      <c r="M734" s="73"/>
      <c r="N734" s="73"/>
      <c r="O734" s="73"/>
      <c r="P734" s="73"/>
      <c r="Q734" s="73"/>
      <c r="R734" s="73"/>
      <c r="S734" s="73"/>
      <c r="T734" s="73"/>
      <c r="U734" s="73"/>
      <c r="V734" s="73"/>
      <c r="W734" s="73"/>
      <c r="X734" s="73"/>
      <c r="Y734" s="73"/>
      <c r="Z734" s="73"/>
      <c r="AA734" s="73"/>
      <c r="AB734" s="73"/>
      <c r="AC734" s="73"/>
      <c r="AD734" s="73"/>
    </row>
    <row r="735" spans="4:30" x14ac:dyDescent="0.25">
      <c r="D735" s="72" t="s">
        <v>903</v>
      </c>
      <c r="E735" s="73"/>
      <c r="F735" s="73"/>
      <c r="G735" s="73"/>
      <c r="H735" s="73"/>
      <c r="I735" s="73"/>
      <c r="J735" s="73"/>
      <c r="K735" s="73"/>
      <c r="L735" s="73"/>
      <c r="M735" s="73"/>
      <c r="N735" s="73"/>
      <c r="O735" s="73"/>
      <c r="P735" s="73"/>
      <c r="Q735" s="73"/>
      <c r="R735" s="73"/>
      <c r="S735" s="73"/>
      <c r="T735" s="73"/>
      <c r="U735" s="73"/>
      <c r="V735" s="73"/>
      <c r="W735" s="73"/>
      <c r="X735" s="73"/>
      <c r="Y735" s="73"/>
      <c r="Z735" s="73"/>
      <c r="AA735" s="73"/>
      <c r="AB735" s="73"/>
      <c r="AC735" s="73"/>
      <c r="AD735" s="73"/>
    </row>
    <row r="736" spans="4:30" x14ac:dyDescent="0.25">
      <c r="D736" s="72" t="s">
        <v>3356</v>
      </c>
      <c r="E736" s="73"/>
      <c r="F736" s="73"/>
      <c r="G736" s="73"/>
      <c r="H736" s="73"/>
      <c r="I736" s="73"/>
      <c r="J736" s="73"/>
      <c r="K736" s="73"/>
      <c r="L736" s="73"/>
      <c r="M736" s="73"/>
      <c r="N736" s="73"/>
      <c r="O736" s="73"/>
      <c r="P736" s="73"/>
      <c r="Q736" s="73"/>
      <c r="R736" s="73"/>
      <c r="S736" s="73"/>
      <c r="T736" s="73"/>
      <c r="U736" s="73"/>
      <c r="V736" s="73"/>
      <c r="W736" s="73"/>
      <c r="X736" s="73"/>
      <c r="Y736" s="73"/>
      <c r="Z736" s="73"/>
      <c r="AA736" s="73"/>
      <c r="AB736" s="73"/>
      <c r="AC736" s="73"/>
      <c r="AD736" s="73"/>
    </row>
    <row r="737" spans="4:30" x14ac:dyDescent="0.25">
      <c r="D737" s="72" t="s">
        <v>486</v>
      </c>
      <c r="E737" s="73"/>
      <c r="F737" s="73"/>
      <c r="G737" s="73"/>
      <c r="H737" s="73"/>
      <c r="I737" s="73"/>
      <c r="J737" s="73"/>
      <c r="K737" s="73"/>
      <c r="L737" s="73"/>
      <c r="M737" s="73"/>
      <c r="N737" s="73"/>
      <c r="O737" s="73"/>
      <c r="P737" s="73"/>
      <c r="Q737" s="73"/>
      <c r="R737" s="73"/>
      <c r="S737" s="73"/>
      <c r="T737" s="73"/>
      <c r="U737" s="73"/>
      <c r="V737" s="73"/>
      <c r="W737" s="73"/>
      <c r="X737" s="73"/>
      <c r="Y737" s="73"/>
      <c r="Z737" s="73"/>
      <c r="AA737" s="73"/>
      <c r="AB737" s="73"/>
      <c r="AC737" s="73"/>
      <c r="AD737" s="73"/>
    </row>
    <row r="739" spans="4:30" x14ac:dyDescent="0.25">
      <c r="D739" s="96" t="s">
        <v>537</v>
      </c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  <c r="AA739" s="94"/>
      <c r="AB739" s="94"/>
      <c r="AC739" s="94"/>
    </row>
    <row r="740" spans="4:30" x14ac:dyDescent="0.25">
      <c r="D740" s="72" t="s">
        <v>354</v>
      </c>
      <c r="E740" s="73"/>
      <c r="F740" s="73"/>
      <c r="G740" s="73"/>
      <c r="H740" s="73"/>
      <c r="I740" s="73"/>
      <c r="J740" s="73"/>
      <c r="K740" s="73"/>
      <c r="L740" s="73"/>
      <c r="M740" s="73"/>
      <c r="N740" s="73"/>
      <c r="O740" s="73"/>
      <c r="P740" s="73"/>
      <c r="Q740" s="73"/>
      <c r="R740" s="73"/>
      <c r="S740" s="73"/>
      <c r="T740" s="73"/>
      <c r="U740" s="73"/>
      <c r="V740" s="73"/>
      <c r="W740" s="73"/>
      <c r="X740" s="73"/>
      <c r="Y740" s="73"/>
      <c r="Z740" s="73"/>
      <c r="AA740" s="73"/>
      <c r="AB740" s="73"/>
      <c r="AC740" s="73"/>
    </row>
    <row r="741" spans="4:30" x14ac:dyDescent="0.25">
      <c r="D741" s="93" t="s">
        <v>1996</v>
      </c>
      <c r="E741" s="95"/>
      <c r="F741" s="95"/>
      <c r="G741" s="95"/>
      <c r="H741" s="95"/>
      <c r="I741" s="95"/>
      <c r="J741" s="95"/>
      <c r="K741" s="95"/>
      <c r="L741" s="95"/>
      <c r="M741" s="95"/>
      <c r="N741" s="95"/>
      <c r="O741" s="95"/>
      <c r="P741" s="95"/>
      <c r="Q741" s="95"/>
      <c r="R741" s="95"/>
      <c r="S741" s="95"/>
      <c r="T741" s="95"/>
      <c r="U741" s="95"/>
      <c r="V741" s="95"/>
      <c r="W741" s="95"/>
      <c r="X741" s="95"/>
      <c r="Y741" s="95"/>
      <c r="Z741" s="95"/>
      <c r="AA741" s="95"/>
      <c r="AB741" s="95"/>
      <c r="AC741" s="95"/>
    </row>
    <row r="742" spans="4:30" x14ac:dyDescent="0.25">
      <c r="D742" s="93" t="s">
        <v>1997</v>
      </c>
      <c r="E742" s="95"/>
      <c r="F742" s="95"/>
      <c r="G742" s="95"/>
      <c r="H742" s="95"/>
      <c r="I742" s="95"/>
      <c r="J742" s="95"/>
      <c r="K742" s="95"/>
      <c r="L742" s="95"/>
      <c r="M742" s="95"/>
      <c r="N742" s="95"/>
      <c r="O742" s="95"/>
      <c r="P742" s="95"/>
      <c r="Q742" s="95"/>
      <c r="R742" s="95"/>
      <c r="S742" s="95"/>
      <c r="T742" s="95"/>
      <c r="U742" s="95"/>
      <c r="V742" s="95"/>
      <c r="W742" s="95"/>
      <c r="X742" s="95"/>
      <c r="Y742" s="95"/>
      <c r="Z742" s="95"/>
      <c r="AA742" s="95"/>
      <c r="AB742" s="95"/>
      <c r="AC742" s="95"/>
    </row>
    <row r="743" spans="4:30" x14ac:dyDescent="0.25">
      <c r="D743" s="93" t="s">
        <v>1998</v>
      </c>
      <c r="E743" s="95"/>
      <c r="F743" s="95"/>
      <c r="G743" s="95"/>
      <c r="H743" s="95"/>
      <c r="I743" s="95"/>
      <c r="J743" s="95"/>
      <c r="K743" s="95"/>
      <c r="L743" s="95"/>
      <c r="M743" s="95"/>
      <c r="N743" s="95"/>
      <c r="O743" s="95"/>
      <c r="P743" s="95"/>
      <c r="Q743" s="95"/>
      <c r="R743" s="95"/>
      <c r="S743" s="95"/>
      <c r="T743" s="95"/>
      <c r="U743" s="95"/>
      <c r="V743" s="95"/>
      <c r="W743" s="95"/>
      <c r="X743" s="95"/>
      <c r="Y743" s="95"/>
      <c r="Z743" s="95"/>
      <c r="AA743" s="95"/>
      <c r="AB743" s="95"/>
      <c r="AC743" s="95"/>
    </row>
    <row r="744" spans="4:30" x14ac:dyDescent="0.25">
      <c r="D744" s="93" t="s">
        <v>1999</v>
      </c>
      <c r="E744" s="95"/>
      <c r="F744" s="95"/>
      <c r="G744" s="95"/>
      <c r="H744" s="95"/>
      <c r="I744" s="95"/>
      <c r="J744" s="95"/>
      <c r="K744" s="95"/>
      <c r="L744" s="95"/>
      <c r="M744" s="95"/>
      <c r="N744" s="95"/>
      <c r="O744" s="95"/>
      <c r="P744" s="95"/>
      <c r="Q744" s="95"/>
      <c r="R744" s="95"/>
      <c r="S744" s="95"/>
      <c r="T744" s="95"/>
      <c r="U744" s="95"/>
      <c r="V744" s="95"/>
      <c r="W744" s="95"/>
      <c r="X744" s="95"/>
      <c r="Y744" s="95"/>
      <c r="Z744" s="95"/>
      <c r="AA744" s="95"/>
      <c r="AB744" s="95"/>
      <c r="AC744" s="95"/>
    </row>
    <row r="745" spans="4:30" x14ac:dyDescent="0.25">
      <c r="D745" s="93" t="s">
        <v>2000</v>
      </c>
      <c r="E745" s="95"/>
      <c r="F745" s="95"/>
      <c r="G745" s="95"/>
      <c r="H745" s="95"/>
      <c r="I745" s="95"/>
      <c r="J745" s="95"/>
      <c r="K745" s="95"/>
      <c r="L745" s="95"/>
      <c r="M745" s="95"/>
      <c r="N745" s="95"/>
      <c r="O745" s="95"/>
      <c r="P745" s="95"/>
      <c r="Q745" s="95"/>
      <c r="R745" s="95"/>
      <c r="S745" s="95"/>
      <c r="T745" s="95"/>
      <c r="U745" s="95"/>
      <c r="V745" s="95"/>
      <c r="W745" s="95"/>
      <c r="X745" s="95"/>
      <c r="Y745" s="95"/>
      <c r="Z745" s="95"/>
      <c r="AA745" s="95"/>
      <c r="AB745" s="95"/>
      <c r="AC745" s="95"/>
    </row>
    <row r="746" spans="4:30" x14ac:dyDescent="0.25">
      <c r="D746" s="72" t="s">
        <v>1986</v>
      </c>
      <c r="E746" s="73"/>
      <c r="F746" s="73"/>
      <c r="G746" s="73"/>
      <c r="H746" s="73"/>
      <c r="I746" s="73"/>
      <c r="J746" s="73"/>
      <c r="K746" s="73"/>
      <c r="L746" s="73"/>
      <c r="M746" s="73"/>
      <c r="N746" s="73"/>
      <c r="O746" s="73"/>
      <c r="P746" s="73"/>
      <c r="Q746" s="73"/>
      <c r="R746" s="73"/>
      <c r="S746" s="73"/>
      <c r="T746" s="73"/>
      <c r="U746" s="73"/>
      <c r="V746" s="73"/>
      <c r="W746" s="73"/>
      <c r="X746" s="73"/>
      <c r="Y746" s="73"/>
      <c r="Z746" s="73"/>
      <c r="AA746" s="73"/>
      <c r="AB746" s="73"/>
      <c r="AC746" s="73"/>
    </row>
    <row r="747" spans="4:30" x14ac:dyDescent="0.25">
      <c r="D747" s="72" t="s">
        <v>1987</v>
      </c>
      <c r="E747" s="73"/>
      <c r="F747" s="73"/>
      <c r="G747" s="73"/>
      <c r="H747" s="73"/>
      <c r="I747" s="73"/>
      <c r="J747" s="73"/>
      <c r="K747" s="73"/>
      <c r="L747" s="73"/>
      <c r="M747" s="73"/>
      <c r="N747" s="73"/>
      <c r="O747" s="73"/>
      <c r="P747" s="73"/>
      <c r="Q747" s="73"/>
      <c r="R747" s="73"/>
      <c r="S747" s="73"/>
      <c r="T747" s="73"/>
      <c r="U747" s="73"/>
      <c r="V747" s="73"/>
      <c r="W747" s="73"/>
      <c r="X747" s="73"/>
      <c r="Y747" s="73"/>
      <c r="Z747" s="73"/>
      <c r="AA747" s="73"/>
      <c r="AB747" s="73"/>
      <c r="AC747" s="73"/>
    </row>
    <row r="748" spans="4:30" x14ac:dyDescent="0.25">
      <c r="D748" s="72" t="s">
        <v>279</v>
      </c>
      <c r="E748" s="73"/>
      <c r="F748" s="73"/>
      <c r="G748" s="73"/>
      <c r="H748" s="73"/>
      <c r="I748" s="73"/>
      <c r="J748" s="73"/>
      <c r="K748" s="73"/>
      <c r="L748" s="73"/>
      <c r="M748" s="73"/>
      <c r="N748" s="73"/>
      <c r="O748" s="73"/>
      <c r="P748" s="73"/>
      <c r="Q748" s="73"/>
      <c r="R748" s="73"/>
      <c r="S748" s="73"/>
      <c r="T748" s="73"/>
      <c r="U748" s="73"/>
      <c r="V748" s="73"/>
      <c r="W748" s="73"/>
      <c r="X748" s="73"/>
      <c r="Y748" s="73"/>
      <c r="Z748" s="73"/>
      <c r="AA748" s="73"/>
      <c r="AB748" s="73"/>
      <c r="AC748" s="73"/>
    </row>
    <row r="749" spans="4:30" x14ac:dyDescent="0.25">
      <c r="D749" s="72" t="s">
        <v>1988</v>
      </c>
      <c r="E749" s="73"/>
      <c r="F749" s="73"/>
      <c r="G749" s="73"/>
      <c r="H749" s="73"/>
      <c r="I749" s="73"/>
      <c r="J749" s="73"/>
      <c r="K749" s="73"/>
      <c r="L749" s="73"/>
      <c r="M749" s="73"/>
      <c r="N749" s="73"/>
      <c r="O749" s="73"/>
      <c r="P749" s="73"/>
      <c r="Q749" s="73"/>
      <c r="R749" s="73"/>
      <c r="S749" s="73"/>
      <c r="T749" s="73"/>
      <c r="U749" s="73"/>
      <c r="V749" s="73"/>
      <c r="W749" s="73"/>
      <c r="X749" s="73"/>
      <c r="Y749" s="73"/>
      <c r="Z749" s="73"/>
      <c r="AA749" s="73"/>
      <c r="AB749" s="73"/>
      <c r="AC749" s="73"/>
    </row>
    <row r="750" spans="4:30" x14ac:dyDescent="0.25">
      <c r="D750" s="72" t="s">
        <v>355</v>
      </c>
      <c r="E750" s="73"/>
      <c r="F750" s="73"/>
      <c r="G750" s="73"/>
      <c r="H750" s="73"/>
      <c r="I750" s="73"/>
      <c r="J750" s="73"/>
      <c r="K750" s="73"/>
      <c r="L750" s="73"/>
      <c r="M750" s="73"/>
      <c r="N750" s="73"/>
      <c r="O750" s="73"/>
      <c r="P750" s="73"/>
      <c r="Q750" s="73"/>
      <c r="R750" s="73"/>
      <c r="S750" s="73"/>
      <c r="T750" s="73"/>
      <c r="U750" s="73"/>
      <c r="V750" s="73"/>
      <c r="W750" s="73"/>
      <c r="X750" s="73"/>
      <c r="Y750" s="73"/>
      <c r="Z750" s="73"/>
      <c r="AA750" s="73"/>
      <c r="AB750" s="73"/>
      <c r="AC750" s="73"/>
    </row>
    <row r="751" spans="4:30" x14ac:dyDescent="0.25">
      <c r="D751" s="72" t="s">
        <v>1989</v>
      </c>
      <c r="E751" s="73"/>
      <c r="F751" s="73"/>
      <c r="G751" s="73"/>
      <c r="H751" s="73"/>
      <c r="I751" s="73"/>
      <c r="J751" s="73"/>
      <c r="K751" s="73"/>
      <c r="L751" s="73"/>
      <c r="M751" s="73"/>
      <c r="N751" s="73"/>
      <c r="O751" s="73"/>
      <c r="P751" s="73"/>
      <c r="Q751" s="73"/>
      <c r="R751" s="73"/>
      <c r="S751" s="73"/>
      <c r="T751" s="73"/>
      <c r="U751" s="73"/>
      <c r="V751" s="73"/>
      <c r="W751" s="73"/>
      <c r="X751" s="73"/>
      <c r="Y751" s="73"/>
      <c r="Z751" s="73"/>
      <c r="AA751" s="73"/>
      <c r="AB751" s="73"/>
      <c r="AC751" s="73"/>
    </row>
    <row r="752" spans="4:30" x14ac:dyDescent="0.25">
      <c r="D752" s="72" t="s">
        <v>359</v>
      </c>
      <c r="E752" s="73"/>
      <c r="F752" s="73"/>
      <c r="G752" s="73"/>
      <c r="H752" s="73"/>
      <c r="I752" s="73"/>
      <c r="J752" s="73"/>
      <c r="K752" s="73"/>
      <c r="L752" s="73"/>
      <c r="M752" s="73"/>
      <c r="N752" s="73"/>
      <c r="O752" s="73"/>
      <c r="P752" s="73"/>
      <c r="Q752" s="73"/>
      <c r="R752" s="73"/>
      <c r="S752" s="73"/>
      <c r="T752" s="73"/>
      <c r="U752" s="73"/>
      <c r="V752" s="73"/>
      <c r="W752" s="73"/>
      <c r="X752" s="73"/>
      <c r="Y752" s="73"/>
      <c r="Z752" s="73"/>
      <c r="AA752" s="73"/>
      <c r="AB752" s="73"/>
      <c r="AC752" s="73"/>
    </row>
    <row r="753" spans="4:29" x14ac:dyDescent="0.25">
      <c r="D753" s="72" t="s">
        <v>3357</v>
      </c>
      <c r="E753" s="73"/>
      <c r="F753" s="73"/>
      <c r="G753" s="73"/>
      <c r="H753" s="73"/>
      <c r="I753" s="73"/>
      <c r="J753" s="73"/>
      <c r="K753" s="73"/>
      <c r="L753" s="73"/>
      <c r="M753" s="73"/>
      <c r="N753" s="73"/>
      <c r="O753" s="73"/>
      <c r="P753" s="73"/>
      <c r="Q753" s="73"/>
      <c r="R753" s="73"/>
      <c r="S753" s="73"/>
      <c r="T753" s="73"/>
      <c r="U753" s="73"/>
      <c r="V753" s="73"/>
      <c r="W753" s="73"/>
      <c r="X753" s="73"/>
      <c r="Y753" s="73"/>
      <c r="Z753" s="73"/>
      <c r="AA753" s="73"/>
      <c r="AB753" s="73"/>
      <c r="AC753" s="73"/>
    </row>
    <row r="754" spans="4:29" x14ac:dyDescent="0.25">
      <c r="D754" s="72" t="s">
        <v>538</v>
      </c>
      <c r="E754" s="73"/>
      <c r="F754" s="73"/>
      <c r="G754" s="73"/>
      <c r="H754" s="73"/>
      <c r="I754" s="73"/>
      <c r="J754" s="73"/>
      <c r="K754" s="73"/>
      <c r="L754" s="73"/>
      <c r="M754" s="73"/>
      <c r="N754" s="73"/>
      <c r="O754" s="73"/>
      <c r="P754" s="73"/>
      <c r="Q754" s="73"/>
      <c r="R754" s="73"/>
      <c r="S754" s="73"/>
      <c r="T754" s="73"/>
      <c r="U754" s="73"/>
      <c r="V754" s="73"/>
      <c r="W754" s="73"/>
      <c r="X754" s="73"/>
      <c r="Y754" s="73"/>
      <c r="Z754" s="73"/>
      <c r="AA754" s="73"/>
      <c r="AB754" s="73"/>
      <c r="AC754" s="73"/>
    </row>
    <row r="756" spans="4:29" x14ac:dyDescent="0.25">
      <c r="D756" s="56" t="s">
        <v>34</v>
      </c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</row>
    <row r="757" spans="4:29" x14ac:dyDescent="0.25">
      <c r="D757" s="56" t="s">
        <v>636</v>
      </c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</row>
    <row r="758" spans="4:29" x14ac:dyDescent="0.25">
      <c r="D758" s="56" t="s">
        <v>3361</v>
      </c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</row>
    <row r="760" spans="4:29" x14ac:dyDescent="0.25">
      <c r="D760" s="57" t="s">
        <v>357</v>
      </c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</row>
    <row r="761" spans="4:29" x14ac:dyDescent="0.25">
      <c r="D761" s="57" t="s">
        <v>322</v>
      </c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</row>
    <row r="762" spans="4:29" x14ac:dyDescent="0.25">
      <c r="D762" s="57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</row>
    <row r="763" spans="4:29" x14ac:dyDescent="0.25">
      <c r="D763" s="57" t="s">
        <v>639</v>
      </c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</row>
    <row r="764" spans="4:29" x14ac:dyDescent="0.25">
      <c r="D764" s="57" t="s">
        <v>282</v>
      </c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</row>
    <row r="765" spans="4:29" x14ac:dyDescent="0.25">
      <c r="D765" s="57" t="s">
        <v>3358</v>
      </c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</row>
    <row r="766" spans="4:29" x14ac:dyDescent="0.25">
      <c r="D766" s="57" t="s">
        <v>3359</v>
      </c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</row>
    <row r="767" spans="4:29" x14ac:dyDescent="0.25">
      <c r="D767" s="57" t="s">
        <v>3360</v>
      </c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</row>
    <row r="768" spans="4:29" x14ac:dyDescent="0.25">
      <c r="D768" s="57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</row>
    <row r="769" spans="4:19" x14ac:dyDescent="0.25">
      <c r="D769" s="57" t="s">
        <v>263</v>
      </c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</row>
    <row r="770" spans="4:19" x14ac:dyDescent="0.25">
      <c r="D770" s="57" t="s">
        <v>264</v>
      </c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</row>
    <row r="771" spans="4:19" x14ac:dyDescent="0.25">
      <c r="D771" s="57" t="s">
        <v>358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</row>
    <row r="773" spans="4:19" x14ac:dyDescent="0.25">
      <c r="D773" s="285" t="s">
        <v>3329</v>
      </c>
    </row>
    <row r="948" spans="2:4" x14ac:dyDescent="0.25">
      <c r="B948" s="50">
        <v>0</v>
      </c>
      <c r="D948" s="51" t="s">
        <v>3368</v>
      </c>
    </row>
    <row r="949" spans="2:4" x14ac:dyDescent="0.25">
      <c r="D949" s="59" t="s">
        <v>303</v>
      </c>
    </row>
    <row r="951" spans="2:4" x14ac:dyDescent="0.25">
      <c r="D951" s="285" t="s">
        <v>36</v>
      </c>
    </row>
    <row r="952" spans="2:4" x14ac:dyDescent="0.25">
      <c r="D952" s="54" t="s">
        <v>3369</v>
      </c>
    </row>
    <row r="954" spans="2:4" x14ac:dyDescent="0.25">
      <c r="D954" s="285" t="s">
        <v>3365</v>
      </c>
    </row>
    <row r="1005" spans="4:36" x14ac:dyDescent="0.25">
      <c r="D1005" s="285" t="s">
        <v>269</v>
      </c>
      <c r="M1005" s="285" t="s">
        <v>2381</v>
      </c>
      <c r="S1005" s="285" t="s">
        <v>635</v>
      </c>
    </row>
    <row r="1006" spans="4:36" x14ac:dyDescent="0.25">
      <c r="D1006" s="51" t="s">
        <v>3209</v>
      </c>
      <c r="M1006" s="51" t="s">
        <v>3212</v>
      </c>
      <c r="S1006" s="28" t="s">
        <v>3215</v>
      </c>
    </row>
    <row r="1008" spans="4:36" x14ac:dyDescent="0.25">
      <c r="D1008" s="56" t="s">
        <v>575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X1008" s="57" t="s">
        <v>357</v>
      </c>
      <c r="Y1008" s="53"/>
      <c r="Z1008" s="53"/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</row>
    <row r="1009" spans="4:36" x14ac:dyDescent="0.25">
      <c r="D1009" s="56" t="s">
        <v>554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X1009" s="57" t="s">
        <v>322</v>
      </c>
      <c r="Y1009" s="53"/>
      <c r="Z1009" s="53"/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</row>
    <row r="1010" spans="4:36" x14ac:dyDescent="0.25">
      <c r="D1010" s="56" t="s">
        <v>555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X1010" s="57"/>
      <c r="Y1010" s="53"/>
      <c r="Z1010" s="53"/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</row>
    <row r="1011" spans="4:36" x14ac:dyDescent="0.25">
      <c r="D1011" s="56" t="s">
        <v>542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X1011" s="57" t="s">
        <v>267</v>
      </c>
      <c r="Y1011" s="53"/>
      <c r="Z1011" s="53"/>
      <c r="AA1011" s="53"/>
      <c r="AB1011" s="53"/>
      <c r="AC1011" s="53"/>
      <c r="AD1011" s="53"/>
      <c r="AE1011" s="53"/>
      <c r="AF1011" s="53"/>
      <c r="AG1011" s="53"/>
      <c r="AH1011" s="53"/>
      <c r="AI1011" s="53"/>
      <c r="AJ1011" s="53"/>
    </row>
    <row r="1012" spans="4:36" x14ac:dyDescent="0.25">
      <c r="D1012" s="56" t="s">
        <v>375</v>
      </c>
      <c r="E1012" s="52"/>
      <c r="F1012" s="52"/>
      <c r="G1012" s="52"/>
      <c r="H1012" s="52"/>
      <c r="I1012" s="52"/>
      <c r="J1012" s="52"/>
      <c r="K1012" s="52"/>
      <c r="L1012" s="52"/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X1012" s="57" t="s">
        <v>282</v>
      </c>
      <c r="Y1012" s="53"/>
      <c r="Z1012" s="53"/>
      <c r="AA1012" s="53"/>
      <c r="AB1012" s="53"/>
      <c r="AC1012" s="53"/>
      <c r="AD1012" s="53"/>
      <c r="AE1012" s="53"/>
      <c r="AF1012" s="53"/>
      <c r="AG1012" s="53"/>
      <c r="AH1012" s="53"/>
      <c r="AI1012" s="53"/>
      <c r="AJ1012" s="53"/>
    </row>
    <row r="1013" spans="4:36" x14ac:dyDescent="0.25">
      <c r="D1013" s="56" t="s">
        <v>556</v>
      </c>
      <c r="E1013" s="52"/>
      <c r="F1013" s="52"/>
      <c r="G1013" s="52"/>
      <c r="H1013" s="52"/>
      <c r="I1013" s="52"/>
      <c r="J1013" s="52"/>
      <c r="K1013" s="52"/>
      <c r="L1013" s="52"/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X1013" s="57" t="s">
        <v>576</v>
      </c>
      <c r="Y1013" s="53"/>
      <c r="Z1013" s="53"/>
      <c r="AA1013" s="53"/>
      <c r="AB1013" s="53"/>
      <c r="AC1013" s="53"/>
      <c r="AD1013" s="53"/>
      <c r="AE1013" s="53"/>
      <c r="AF1013" s="53"/>
      <c r="AG1013" s="53"/>
      <c r="AH1013" s="53"/>
      <c r="AI1013" s="53"/>
      <c r="AJ1013" s="53"/>
    </row>
    <row r="1014" spans="4:36" x14ac:dyDescent="0.25">
      <c r="D1014" s="56" t="s">
        <v>266</v>
      </c>
      <c r="E1014" s="52"/>
      <c r="F1014" s="52"/>
      <c r="G1014" s="52"/>
      <c r="H1014" s="52"/>
      <c r="I1014" s="52"/>
      <c r="J1014" s="52"/>
      <c r="K1014" s="52"/>
      <c r="L1014" s="52"/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X1014" s="57" t="s">
        <v>3370</v>
      </c>
      <c r="Y1014" s="53"/>
      <c r="Z1014" s="53"/>
      <c r="AA1014" s="53"/>
      <c r="AB1014" s="53"/>
      <c r="AC1014" s="53"/>
      <c r="AD1014" s="53"/>
      <c r="AE1014" s="53"/>
      <c r="AF1014" s="53"/>
      <c r="AG1014" s="53"/>
      <c r="AH1014" s="53"/>
      <c r="AI1014" s="53"/>
      <c r="AJ1014" s="53"/>
    </row>
    <row r="1015" spans="4:36" x14ac:dyDescent="0.25">
      <c r="D1015" s="56" t="s">
        <v>277</v>
      </c>
      <c r="E1015" s="52"/>
      <c r="F1015" s="52"/>
      <c r="G1015" s="52"/>
      <c r="H1015" s="52"/>
      <c r="I1015" s="52"/>
      <c r="J1015" s="52"/>
      <c r="K1015" s="52"/>
      <c r="L1015" s="52"/>
      <c r="M1015" s="52"/>
      <c r="N1015" s="52"/>
      <c r="O1015" s="52"/>
      <c r="P1015" s="52"/>
      <c r="Q1015" s="52"/>
      <c r="R1015" s="52"/>
      <c r="S1015" s="52"/>
      <c r="T1015" s="52"/>
      <c r="U1015" s="52"/>
      <c r="V1015" s="52"/>
      <c r="X1015" s="57"/>
      <c r="Y1015" s="53"/>
      <c r="Z1015" s="53"/>
      <c r="AA1015" s="53"/>
      <c r="AB1015" s="53"/>
      <c r="AC1015" s="53"/>
      <c r="AD1015" s="53"/>
      <c r="AE1015" s="53"/>
      <c r="AF1015" s="53"/>
      <c r="AG1015" s="53"/>
      <c r="AH1015" s="53"/>
      <c r="AI1015" s="53"/>
      <c r="AJ1015" s="53"/>
    </row>
    <row r="1016" spans="4:36" x14ac:dyDescent="0.25">
      <c r="D1016" s="56" t="s">
        <v>273</v>
      </c>
      <c r="E1016" s="52"/>
      <c r="F1016" s="52"/>
      <c r="G1016" s="52"/>
      <c r="H1016" s="52"/>
      <c r="I1016" s="52"/>
      <c r="J1016" s="52"/>
      <c r="K1016" s="52"/>
      <c r="L1016" s="52"/>
      <c r="M1016" s="52"/>
      <c r="N1016" s="52"/>
      <c r="O1016" s="52"/>
      <c r="P1016" s="52"/>
      <c r="Q1016" s="52"/>
      <c r="R1016" s="52"/>
      <c r="S1016" s="52"/>
      <c r="T1016" s="52"/>
      <c r="U1016" s="52"/>
      <c r="V1016" s="52"/>
      <c r="X1016" s="57" t="s">
        <v>263</v>
      </c>
      <c r="Y1016" s="53"/>
      <c r="Z1016" s="53"/>
      <c r="AA1016" s="53"/>
      <c r="AB1016" s="53"/>
      <c r="AC1016" s="53"/>
      <c r="AD1016" s="53"/>
      <c r="AE1016" s="53"/>
      <c r="AF1016" s="53"/>
      <c r="AG1016" s="53"/>
      <c r="AH1016" s="53"/>
      <c r="AI1016" s="53"/>
      <c r="AJ1016" s="53"/>
    </row>
    <row r="1017" spans="4:36" x14ac:dyDescent="0.25">
      <c r="D1017" s="56" t="s">
        <v>327</v>
      </c>
      <c r="E1017" s="52"/>
      <c r="F1017" s="52"/>
      <c r="G1017" s="52"/>
      <c r="H1017" s="52"/>
      <c r="I1017" s="52"/>
      <c r="J1017" s="52"/>
      <c r="K1017" s="52"/>
      <c r="L1017" s="52"/>
      <c r="M1017" s="52"/>
      <c r="N1017" s="52"/>
      <c r="O1017" s="52"/>
      <c r="P1017" s="52"/>
      <c r="Q1017" s="52"/>
      <c r="R1017" s="52"/>
      <c r="S1017" s="52"/>
      <c r="T1017" s="52"/>
      <c r="U1017" s="52"/>
      <c r="V1017" s="52"/>
      <c r="X1017" s="57" t="s">
        <v>264</v>
      </c>
      <c r="Y1017" s="53"/>
      <c r="Z1017" s="53"/>
      <c r="AA1017" s="53"/>
      <c r="AB1017" s="53"/>
      <c r="AC1017" s="53"/>
      <c r="AD1017" s="53"/>
      <c r="AE1017" s="53"/>
      <c r="AF1017" s="53"/>
      <c r="AG1017" s="53"/>
      <c r="AH1017" s="53"/>
      <c r="AI1017" s="53"/>
      <c r="AJ1017" s="53"/>
    </row>
    <row r="1018" spans="4:36" x14ac:dyDescent="0.25">
      <c r="D1018" s="56" t="s">
        <v>543</v>
      </c>
      <c r="E1018" s="52"/>
      <c r="F1018" s="52"/>
      <c r="G1018" s="52"/>
      <c r="H1018" s="52"/>
      <c r="I1018" s="52"/>
      <c r="J1018" s="52"/>
      <c r="K1018" s="52"/>
      <c r="L1018" s="52"/>
      <c r="M1018" s="52"/>
      <c r="N1018" s="52"/>
      <c r="O1018" s="52"/>
      <c r="P1018" s="52"/>
      <c r="Q1018" s="52"/>
      <c r="R1018" s="52"/>
      <c r="S1018" s="52"/>
      <c r="T1018" s="52"/>
      <c r="U1018" s="52"/>
      <c r="V1018" s="52"/>
      <c r="X1018" s="57" t="s">
        <v>358</v>
      </c>
      <c r="Y1018" s="53"/>
      <c r="Z1018" s="53"/>
      <c r="AA1018" s="53"/>
      <c r="AB1018" s="53"/>
      <c r="AC1018" s="53"/>
      <c r="AD1018" s="53"/>
      <c r="AE1018" s="53"/>
      <c r="AF1018" s="53"/>
      <c r="AG1018" s="53"/>
      <c r="AH1018" s="53"/>
      <c r="AI1018" s="53"/>
      <c r="AJ1018" s="53"/>
    </row>
    <row r="1019" spans="4:36" x14ac:dyDescent="0.25">
      <c r="D1019" s="56" t="s">
        <v>544</v>
      </c>
      <c r="E1019" s="52"/>
      <c r="F1019" s="52"/>
      <c r="G1019" s="52"/>
      <c r="H1019" s="52"/>
      <c r="I1019" s="52"/>
      <c r="J1019" s="52"/>
      <c r="K1019" s="52"/>
      <c r="L1019" s="52"/>
      <c r="M1019" s="52"/>
      <c r="N1019" s="52"/>
      <c r="O1019" s="52"/>
      <c r="P1019" s="52"/>
      <c r="Q1019" s="52"/>
      <c r="R1019" s="52"/>
      <c r="S1019" s="52"/>
      <c r="T1019" s="52"/>
      <c r="U1019" s="52"/>
      <c r="V1019" s="52"/>
    </row>
    <row r="1020" spans="4:36" x14ac:dyDescent="0.25">
      <c r="D1020" s="56" t="s">
        <v>545</v>
      </c>
      <c r="E1020" s="52"/>
      <c r="F1020" s="52"/>
      <c r="G1020" s="52"/>
      <c r="H1020" s="52"/>
      <c r="I1020" s="52"/>
      <c r="J1020" s="52"/>
      <c r="K1020" s="52"/>
      <c r="L1020" s="52"/>
      <c r="M1020" s="52"/>
      <c r="N1020" s="52"/>
      <c r="O1020" s="52"/>
      <c r="P1020" s="52"/>
      <c r="Q1020" s="52"/>
      <c r="R1020" s="52"/>
      <c r="S1020" s="52"/>
      <c r="T1020" s="52"/>
      <c r="U1020" s="52"/>
      <c r="V1020" s="52"/>
    </row>
    <row r="1021" spans="4:36" x14ac:dyDescent="0.25">
      <c r="D1021" s="56" t="s">
        <v>3214</v>
      </c>
      <c r="E1021" s="52"/>
      <c r="F1021" s="52"/>
      <c r="G1021" s="52"/>
      <c r="H1021" s="52"/>
      <c r="I1021" s="52"/>
      <c r="J1021" s="52"/>
      <c r="K1021" s="52"/>
      <c r="L1021" s="52"/>
      <c r="M1021" s="52"/>
      <c r="N1021" s="52"/>
      <c r="O1021" s="52"/>
      <c r="P1021" s="52"/>
      <c r="Q1021" s="52"/>
      <c r="R1021" s="52"/>
      <c r="S1021" s="52"/>
      <c r="T1021" s="52"/>
      <c r="U1021" s="52"/>
      <c r="V1021" s="52"/>
    </row>
    <row r="1023" spans="4:36" x14ac:dyDescent="0.25">
      <c r="D1023" s="285" t="s">
        <v>3371</v>
      </c>
    </row>
    <row r="1038" spans="4:4" x14ac:dyDescent="0.25">
      <c r="D1038" s="51" t="s">
        <v>3786</v>
      </c>
    </row>
    <row r="1040" spans="4:4" x14ac:dyDescent="0.25">
      <c r="D1040" s="285" t="s">
        <v>3371</v>
      </c>
    </row>
    <row r="1075" spans="2:4" x14ac:dyDescent="0.25">
      <c r="B1075" s="48">
        <v>0</v>
      </c>
      <c r="D1075" s="51" t="s">
        <v>2226</v>
      </c>
    </row>
    <row r="1076" spans="2:4" x14ac:dyDescent="0.25">
      <c r="D1076" s="59" t="s">
        <v>305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3263B-53EC-43A4-9B2D-4FD3F22AEFB8}">
  <sheetPr codeName="Sheet64"/>
  <dimension ref="A2:J23"/>
  <sheetViews>
    <sheetView topLeftCell="A7" workbookViewId="0">
      <selection activeCell="D24" sqref="D24"/>
    </sheetView>
  </sheetViews>
  <sheetFormatPr defaultColWidth="2.85546875" defaultRowHeight="15" x14ac:dyDescent="0.25"/>
  <cols>
    <col min="1" max="1" width="9.140625" style="300" bestFit="1" customWidth="1"/>
    <col min="2" max="2" width="39.28515625" style="300" bestFit="1" customWidth="1"/>
    <col min="3" max="3" width="13.7109375" style="300" customWidth="1"/>
    <col min="4" max="4" width="17" style="300" bestFit="1" customWidth="1"/>
    <col min="5" max="5" width="18.85546875" style="300" bestFit="1" customWidth="1"/>
    <col min="6" max="7" width="10.7109375" style="300" bestFit="1" customWidth="1"/>
    <col min="8" max="8" width="8.5703125" style="300" bestFit="1" customWidth="1"/>
    <col min="9" max="9" width="7.5703125" style="300" bestFit="1" customWidth="1"/>
    <col min="10" max="10" width="10.140625" style="300" bestFit="1" customWidth="1"/>
    <col min="11" max="16384" width="2.85546875" style="300"/>
  </cols>
  <sheetData>
    <row r="2" spans="1:10" ht="18.75" x14ac:dyDescent="0.25">
      <c r="A2" s="447" t="s">
        <v>854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3300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45077.708333333001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921</v>
      </c>
      <c r="B7" s="67" t="s">
        <v>924</v>
      </c>
      <c r="C7" s="67" t="s">
        <v>459</v>
      </c>
      <c r="D7" s="67" t="s">
        <v>330</v>
      </c>
      <c r="E7" s="67" t="s">
        <v>276</v>
      </c>
      <c r="F7" s="75">
        <v>44903.420833333003</v>
      </c>
      <c r="G7" s="75">
        <v>45336.661805556003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1735</v>
      </c>
      <c r="B8" s="63" t="s">
        <v>1727</v>
      </c>
      <c r="C8" s="63" t="s">
        <v>697</v>
      </c>
      <c r="D8" s="63" t="s">
        <v>330</v>
      </c>
      <c r="E8" s="63" t="s">
        <v>276</v>
      </c>
      <c r="F8" s="76">
        <v>44930.588194443997</v>
      </c>
      <c r="G8" s="76">
        <v>45366.546527778002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2553</v>
      </c>
      <c r="B9" s="67" t="s">
        <v>2564</v>
      </c>
      <c r="C9" s="67" t="s">
        <v>361</v>
      </c>
      <c r="D9" s="67" t="s">
        <v>330</v>
      </c>
      <c r="E9" s="67" t="s">
        <v>276</v>
      </c>
      <c r="F9" s="75">
        <v>44944.340972222002</v>
      </c>
      <c r="G9" s="75">
        <v>45380.632638889001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2709</v>
      </c>
      <c r="B10" s="63" t="s">
        <v>2705</v>
      </c>
      <c r="C10" s="63" t="s">
        <v>360</v>
      </c>
      <c r="D10" s="63" t="s">
        <v>330</v>
      </c>
      <c r="E10" s="63" t="s">
        <v>276</v>
      </c>
      <c r="F10" s="76">
        <v>44947.359027778002</v>
      </c>
      <c r="G10" s="76">
        <v>45386.359027778002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2717</v>
      </c>
      <c r="B11" s="67" t="s">
        <v>2719</v>
      </c>
      <c r="C11" s="67" t="s">
        <v>361</v>
      </c>
      <c r="D11" s="67" t="s">
        <v>330</v>
      </c>
      <c r="E11" s="67" t="s">
        <v>276</v>
      </c>
      <c r="F11" s="75">
        <v>44949.438194444003</v>
      </c>
      <c r="G11" s="75">
        <v>45386.396527778001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2930</v>
      </c>
      <c r="B12" s="86" t="s">
        <v>2931</v>
      </c>
      <c r="C12" s="86" t="s">
        <v>698</v>
      </c>
      <c r="D12" s="86" t="s">
        <v>330</v>
      </c>
      <c r="E12" s="86" t="s">
        <v>347</v>
      </c>
      <c r="F12" s="87">
        <v>44950.585416667003</v>
      </c>
      <c r="G12" s="87">
        <v>45387.543749999997</v>
      </c>
      <c r="H12" s="86" t="s">
        <v>23</v>
      </c>
      <c r="I12" s="86" t="s">
        <v>18</v>
      </c>
      <c r="J12" s="86" t="s">
        <v>38</v>
      </c>
    </row>
    <row r="13" spans="1:10" ht="45" x14ac:dyDescent="0.25">
      <c r="A13" s="67" t="s">
        <v>3190</v>
      </c>
      <c r="B13" s="67" t="s">
        <v>3191</v>
      </c>
      <c r="C13" s="67" t="s">
        <v>356</v>
      </c>
      <c r="D13" s="67" t="s">
        <v>330</v>
      </c>
      <c r="E13" s="67" t="s">
        <v>276</v>
      </c>
      <c r="F13" s="75">
        <v>44952.698611111002</v>
      </c>
      <c r="G13" s="75">
        <v>45391.656944444003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3210</v>
      </c>
      <c r="B14" s="63" t="s">
        <v>3219</v>
      </c>
      <c r="C14" s="63" t="s">
        <v>448</v>
      </c>
      <c r="D14" s="63" t="s">
        <v>330</v>
      </c>
      <c r="E14" s="63" t="s">
        <v>276</v>
      </c>
      <c r="F14" s="76">
        <v>44953.366666667003</v>
      </c>
      <c r="G14" s="76">
        <v>45391.658333332998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3239</v>
      </c>
      <c r="B15" s="67" t="s">
        <v>3240</v>
      </c>
      <c r="C15" s="67" t="s">
        <v>3259</v>
      </c>
      <c r="D15" s="67" t="s">
        <v>330</v>
      </c>
      <c r="E15" s="67" t="s">
        <v>276</v>
      </c>
      <c r="F15" s="75">
        <v>44953.447916666999</v>
      </c>
      <c r="G15" s="75">
        <v>45392.40625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1" t="s">
        <v>3258</v>
      </c>
      <c r="B16" s="61" t="s">
        <v>3257</v>
      </c>
      <c r="C16" s="61" t="s">
        <v>925</v>
      </c>
      <c r="D16" s="61" t="s">
        <v>330</v>
      </c>
      <c r="E16" s="61" t="s">
        <v>276</v>
      </c>
      <c r="F16" s="78">
        <v>44953.638194444</v>
      </c>
      <c r="G16" s="78">
        <v>45392.601388889001</v>
      </c>
      <c r="H16" s="61" t="s">
        <v>23</v>
      </c>
      <c r="I16" s="61" t="s">
        <v>18</v>
      </c>
      <c r="J16" s="61" t="s">
        <v>255</v>
      </c>
    </row>
    <row r="17" spans="1:10" ht="45" x14ac:dyDescent="0.25">
      <c r="A17" s="84" t="s">
        <v>3273</v>
      </c>
      <c r="B17" s="84" t="s">
        <v>3272</v>
      </c>
      <c r="C17" s="84" t="s">
        <v>356</v>
      </c>
      <c r="D17" s="84" t="s">
        <v>330</v>
      </c>
      <c r="E17" s="84" t="s">
        <v>276</v>
      </c>
      <c r="F17" s="85">
        <v>44956.636111111002</v>
      </c>
      <c r="G17" s="85">
        <v>45393.594444444003</v>
      </c>
      <c r="H17" s="84" t="s">
        <v>23</v>
      </c>
      <c r="I17" s="84" t="s">
        <v>18</v>
      </c>
      <c r="J17" s="84" t="s">
        <v>260</v>
      </c>
    </row>
    <row r="19" spans="1:10" x14ac:dyDescent="0.25">
      <c r="A19" s="62" t="s">
        <v>3298</v>
      </c>
      <c r="B19" s="62" t="s">
        <v>3301</v>
      </c>
      <c r="C19" s="62"/>
      <c r="D19" s="62"/>
      <c r="E19" s="62"/>
      <c r="F19" s="81"/>
      <c r="G19" s="81"/>
      <c r="H19" s="62"/>
      <c r="I19" s="62"/>
      <c r="J19" s="62" t="s">
        <v>346</v>
      </c>
    </row>
    <row r="20" spans="1:10" ht="30" x14ac:dyDescent="0.25">
      <c r="A20" s="62" t="s">
        <v>3299</v>
      </c>
      <c r="B20" s="62" t="s">
        <v>3297</v>
      </c>
      <c r="C20" s="62"/>
      <c r="D20" s="62"/>
      <c r="E20" s="62"/>
      <c r="F20" s="81"/>
      <c r="G20" s="81"/>
      <c r="H20" s="62"/>
      <c r="I20" s="62"/>
      <c r="J20" s="62" t="s">
        <v>346</v>
      </c>
    </row>
    <row r="21" spans="1:10" x14ac:dyDescent="0.25">
      <c r="A21" s="62" t="s">
        <v>3366</v>
      </c>
      <c r="B21" s="62" t="s">
        <v>3367</v>
      </c>
      <c r="C21" s="62"/>
      <c r="D21" s="62"/>
      <c r="E21" s="62"/>
      <c r="F21" s="81"/>
      <c r="G21" s="81"/>
      <c r="H21" s="62"/>
      <c r="I21" s="62"/>
      <c r="J21" s="62" t="s">
        <v>346</v>
      </c>
    </row>
    <row r="22" spans="1:10" x14ac:dyDescent="0.25">
      <c r="A22" s="60"/>
      <c r="B22" s="60"/>
      <c r="C22" s="60"/>
      <c r="D22" s="60"/>
      <c r="E22" s="60"/>
      <c r="F22" s="79"/>
      <c r="G22" s="79"/>
      <c r="H22" s="60"/>
      <c r="I22" s="60"/>
      <c r="J22" s="60"/>
    </row>
    <row r="23" spans="1:10" x14ac:dyDescent="0.25">
      <c r="A23" s="60"/>
      <c r="B23" s="60"/>
      <c r="C23" s="60"/>
      <c r="D23" s="60"/>
      <c r="E23" s="60"/>
      <c r="F23" s="79"/>
      <c r="G23" s="79"/>
      <c r="H23" s="60"/>
      <c r="I23" s="60"/>
      <c r="J23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D436E-00DE-40A7-97FC-E3D172B4CED3}">
  <sheetPr codeName="Sheet65"/>
  <dimension ref="B2:CR1554"/>
  <sheetViews>
    <sheetView topLeftCell="A640" zoomScaleNormal="100" workbookViewId="0">
      <selection activeCell="D640" sqref="D640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3261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3262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3263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3264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3397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3398</v>
      </c>
    </row>
    <row r="61" spans="2:4" x14ac:dyDescent="0.25">
      <c r="D61" s="285" t="s">
        <v>3388</v>
      </c>
    </row>
    <row r="83" spans="4:48" x14ac:dyDescent="0.25">
      <c r="D83" s="285" t="s">
        <v>309</v>
      </c>
    </row>
    <row r="84" spans="4:48" x14ac:dyDescent="0.25">
      <c r="D84" s="51" t="s">
        <v>3420</v>
      </c>
    </row>
    <row r="86" spans="4:48" x14ac:dyDescent="0.25">
      <c r="D86" s="285" t="s">
        <v>3399</v>
      </c>
      <c r="T86" s="285" t="s">
        <v>3405</v>
      </c>
    </row>
    <row r="88" spans="4:48" x14ac:dyDescent="0.25">
      <c r="D88" s="285" t="s">
        <v>3400</v>
      </c>
      <c r="T88" s="285" t="s">
        <v>3406</v>
      </c>
    </row>
    <row r="89" spans="4:48" x14ac:dyDescent="0.25">
      <c r="D89" s="285" t="s">
        <v>3401</v>
      </c>
      <c r="T89" s="285" t="s">
        <v>3407</v>
      </c>
    </row>
    <row r="90" spans="4:48" x14ac:dyDescent="0.25">
      <c r="D90" s="285" t="s">
        <v>3402</v>
      </c>
      <c r="T90" s="285" t="s">
        <v>3408</v>
      </c>
    </row>
    <row r="91" spans="4:48" x14ac:dyDescent="0.25">
      <c r="D91" s="285" t="s">
        <v>3403</v>
      </c>
      <c r="T91" s="285" t="s">
        <v>3409</v>
      </c>
    </row>
    <row r="92" spans="4:48" x14ac:dyDescent="0.25">
      <c r="D92" s="285" t="s">
        <v>3404</v>
      </c>
      <c r="T92" s="285" t="s">
        <v>3410</v>
      </c>
    </row>
    <row r="94" spans="4:48" x14ac:dyDescent="0.25">
      <c r="M94" s="285" t="s">
        <v>274</v>
      </c>
      <c r="AH94" s="285" t="s">
        <v>275</v>
      </c>
    </row>
    <row r="95" spans="4:48" x14ac:dyDescent="0.25">
      <c r="D95" s="51" t="s">
        <v>309</v>
      </c>
      <c r="M95" s="51" t="s">
        <v>495</v>
      </c>
      <c r="V95" s="51" t="s">
        <v>496</v>
      </c>
      <c r="AB95" s="51" t="s">
        <v>316</v>
      </c>
      <c r="AH95" s="51" t="s">
        <v>495</v>
      </c>
      <c r="AP95" s="51" t="s">
        <v>496</v>
      </c>
      <c r="AV95" s="51" t="s">
        <v>316</v>
      </c>
    </row>
    <row r="96" spans="4:48" x14ac:dyDescent="0.25">
      <c r="D96" s="285" t="s">
        <v>3420</v>
      </c>
      <c r="M96" s="285" t="s">
        <v>3416</v>
      </c>
      <c r="V96" s="285" t="s">
        <v>3417</v>
      </c>
      <c r="AH96" s="285" t="s">
        <v>3418</v>
      </c>
      <c r="AP96" s="285" t="s">
        <v>3419</v>
      </c>
    </row>
    <row r="98" spans="4:96" x14ac:dyDescent="0.25">
      <c r="D98" s="56" t="s">
        <v>380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</row>
    <row r="99" spans="4:96" x14ac:dyDescent="0.25">
      <c r="D99" s="56" t="s">
        <v>350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2"/>
      <c r="CE99" s="52"/>
      <c r="CF99" s="52"/>
      <c r="CG99" s="52"/>
      <c r="CH99" s="52"/>
      <c r="CI99" s="52"/>
      <c r="CJ99" s="52"/>
      <c r="CK99" s="52"/>
      <c r="CL99" s="52"/>
      <c r="CM99" s="52"/>
      <c r="CN99" s="52"/>
      <c r="CO99" s="52"/>
      <c r="CP99" s="52"/>
      <c r="CQ99" s="52"/>
      <c r="CR99" s="52"/>
    </row>
    <row r="100" spans="4:96" x14ac:dyDescent="0.25">
      <c r="D100" s="57" t="str">
        <f>"select '" &amp; TRIM(D96) &amp; "' AgreementNumber, '" &amp; TRIM(M96) &amp; "' bChassisNumber, '" &amp; TRIM(V96) &amp; "' bEngineNumber, '" &amp; TRIM(AH96) &amp; "' aChassisNumber, '" &amp; TRIM(AP96) &amp; "' aEngineNumber union all"</f>
        <v>select '0000543/4/10/09/2022' AgreementNumber, 'MHRRU1850KJ805257GS' bChassisNumber, 'L15Z61227610GS' bEngineNumber, 'MHRRV3830NJ200506' aChassisNumber, 'L15ZF1316733' aEngineNumber union all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2"/>
      <c r="CD100" s="52"/>
      <c r="CE100" s="52"/>
      <c r="CF100" s="52"/>
      <c r="CG100" s="52"/>
      <c r="CH100" s="52"/>
      <c r="CI100" s="52"/>
      <c r="CJ100" s="52"/>
      <c r="CK100" s="52"/>
      <c r="CL100" s="52"/>
      <c r="CM100" s="52"/>
      <c r="CN100" s="52"/>
      <c r="CO100" s="52"/>
      <c r="CP100" s="52"/>
      <c r="CQ100" s="52"/>
      <c r="CR100" s="52"/>
    </row>
    <row r="101" spans="4:96" x14ac:dyDescent="0.25">
      <c r="D101" s="56" t="s">
        <v>351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2"/>
      <c r="CE101" s="52"/>
      <c r="CF101" s="52"/>
      <c r="CG101" s="52"/>
      <c r="CH101" s="52"/>
      <c r="CI101" s="52"/>
      <c r="CJ101" s="52"/>
      <c r="CK101" s="52"/>
      <c r="CL101" s="52"/>
      <c r="CM101" s="52"/>
      <c r="CN101" s="52"/>
      <c r="CO101" s="52"/>
      <c r="CP101" s="52"/>
      <c r="CQ101" s="52"/>
      <c r="CR101" s="52"/>
    </row>
    <row r="102" spans="4:96" x14ac:dyDescent="0.25">
      <c r="D102" s="56" t="s">
        <v>367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2"/>
      <c r="CE102" s="52"/>
      <c r="CF102" s="52"/>
      <c r="CG102" s="52"/>
      <c r="CH102" s="52"/>
      <c r="CI102" s="52"/>
      <c r="CJ102" s="52"/>
      <c r="CK102" s="52"/>
      <c r="CL102" s="52"/>
      <c r="CM102" s="52"/>
      <c r="CN102" s="52"/>
      <c r="CO102" s="52"/>
      <c r="CP102" s="52"/>
      <c r="CQ102" s="52"/>
      <c r="CR102" s="52"/>
    </row>
    <row r="103" spans="4:96" x14ac:dyDescent="0.25">
      <c r="D103" s="57" t="s">
        <v>354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57" t="s">
        <v>445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57" t="s">
        <v>461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57" t="s">
        <v>353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57" t="s">
        <v>452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37" t="s">
        <v>524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257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7" t="s">
        <v>329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279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332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7" t="s">
        <v>333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</row>
    <row r="114" spans="4:96" x14ac:dyDescent="0.25">
      <c r="D114" s="56" t="s">
        <v>368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</row>
    <row r="115" spans="4:96" x14ac:dyDescent="0.25">
      <c r="D115" s="56" t="s">
        <v>508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</row>
    <row r="116" spans="4:96" x14ac:dyDescent="0.25">
      <c r="D116" s="56" t="s">
        <v>509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</row>
    <row r="117" spans="4:96" x14ac:dyDescent="0.25">
      <c r="D117" s="56" t="s">
        <v>510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</row>
    <row r="119" spans="4:96" x14ac:dyDescent="0.25">
      <c r="D119" s="51" t="s">
        <v>309</v>
      </c>
      <c r="E119" s="51" t="s">
        <v>561</v>
      </c>
      <c r="F119" s="51" t="s">
        <v>562</v>
      </c>
      <c r="G119" s="51" t="s">
        <v>564</v>
      </c>
      <c r="H119" s="51" t="s">
        <v>565</v>
      </c>
      <c r="I119" s="51" t="s">
        <v>309</v>
      </c>
      <c r="J119" s="51" t="s">
        <v>567</v>
      </c>
      <c r="K119" s="51" t="s">
        <v>568</v>
      </c>
      <c r="L119" s="51" t="s">
        <v>569</v>
      </c>
      <c r="M119" s="51" t="s">
        <v>570</v>
      </c>
      <c r="N119" s="51" t="s">
        <v>571</v>
      </c>
      <c r="O119" s="51" t="s">
        <v>572</v>
      </c>
      <c r="P119" s="51">
        <v>1</v>
      </c>
    </row>
    <row r="120" spans="4:96" x14ac:dyDescent="0.25">
      <c r="D120" s="285" t="s">
        <v>3420</v>
      </c>
      <c r="E120" s="285" t="s">
        <v>3416</v>
      </c>
      <c r="F120" s="285" t="s">
        <v>3417</v>
      </c>
      <c r="G120" s="285" t="s">
        <v>3418</v>
      </c>
      <c r="H120" s="285" t="s">
        <v>3419</v>
      </c>
      <c r="I120" s="285" t="s">
        <v>3420</v>
      </c>
      <c r="J120" s="285">
        <v>19352</v>
      </c>
      <c r="K120" s="285" t="s">
        <v>3416</v>
      </c>
      <c r="L120" s="285" t="s">
        <v>3417</v>
      </c>
      <c r="M120" s="285">
        <v>17475</v>
      </c>
      <c r="N120" s="285" t="s">
        <v>3416</v>
      </c>
      <c r="O120" s="285" t="s">
        <v>3417</v>
      </c>
      <c r="P120" s="285">
        <v>1</v>
      </c>
    </row>
    <row r="122" spans="4:96" x14ac:dyDescent="0.25">
      <c r="D122" s="57" t="s">
        <v>357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</row>
    <row r="123" spans="4:96" x14ac:dyDescent="0.25">
      <c r="D123" s="57" t="s">
        <v>322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</row>
    <row r="124" spans="4:96" x14ac:dyDescent="0.25">
      <c r="D124" s="57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</row>
    <row r="125" spans="4:96" x14ac:dyDescent="0.25">
      <c r="D125" s="56" t="str">
        <f>"update Tb_OPL_Unit set ChassisNumber = '" &amp; TRIM(G120) &amp; "', EngineNumber = '" &amp; TRIM(H120) &amp; "' where IdTb_OPL_Unit = " &amp; M120 &amp; ";"</f>
        <v>update Tb_OPL_Unit set ChassisNumber = 'MHRRV3830NJ200506', EngineNumber = 'L15ZF1316733' where IdTb_OPL_Unit = 17475;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</row>
    <row r="126" spans="4:96" x14ac:dyDescent="0.25">
      <c r="D126" s="57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</row>
    <row r="127" spans="4:96" x14ac:dyDescent="0.25">
      <c r="D127" s="56" t="str">
        <f>"update OPLUObjectLease set Remarks = '" &amp; TRIM(G120) &amp; "', EngineNumber = '" &amp; TRIM(H120) &amp; "' where IdUObjLease = " &amp; J120 &amp; ";"</f>
        <v>update OPLUObjectLease set Remarks = 'MHRRV3830NJ200506', EngineNumber = 'L15ZF1316733' where IdUObjLease = 19352;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</row>
    <row r="128" spans="4:96" x14ac:dyDescent="0.25">
      <c r="D128" s="57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</row>
    <row r="129" spans="4:50" x14ac:dyDescent="0.25">
      <c r="D129" s="57" t="s">
        <v>263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</row>
    <row r="130" spans="4:50" x14ac:dyDescent="0.25">
      <c r="D130" s="57" t="s">
        <v>264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</row>
    <row r="131" spans="4:50" x14ac:dyDescent="0.25">
      <c r="D131" s="57" t="s">
        <v>358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</row>
    <row r="133" spans="4:50" x14ac:dyDescent="0.25">
      <c r="D133" s="285" t="s">
        <v>3424</v>
      </c>
    </row>
    <row r="148" spans="4:4" x14ac:dyDescent="0.25">
      <c r="D148" s="51" t="s">
        <v>3786</v>
      </c>
    </row>
    <row r="150" spans="4:4" x14ac:dyDescent="0.25">
      <c r="D150" s="285" t="s">
        <v>3424</v>
      </c>
    </row>
    <row r="192" spans="2:4" x14ac:dyDescent="0.25">
      <c r="B192" s="50">
        <v>0</v>
      </c>
      <c r="D192" s="51" t="s">
        <v>887</v>
      </c>
    </row>
    <row r="193" spans="4:4" x14ac:dyDescent="0.25">
      <c r="D193" s="59" t="s">
        <v>304</v>
      </c>
    </row>
    <row r="194" spans="4:4" x14ac:dyDescent="0.25">
      <c r="D194" s="55" t="s">
        <v>3392</v>
      </c>
    </row>
    <row r="196" spans="4:4" x14ac:dyDescent="0.25">
      <c r="D196" s="285" t="s">
        <v>3392</v>
      </c>
    </row>
    <row r="244" spans="4:13" x14ac:dyDescent="0.25">
      <c r="D244" s="285" t="s">
        <v>309</v>
      </c>
      <c r="M244" s="285" t="s">
        <v>365</v>
      </c>
    </row>
    <row r="245" spans="4:13" x14ac:dyDescent="0.25">
      <c r="D245" s="51" t="s">
        <v>3393</v>
      </c>
      <c r="M245" s="51" t="s">
        <v>3394</v>
      </c>
    </row>
    <row r="247" spans="4:13" x14ac:dyDescent="0.25">
      <c r="D247" s="285" t="s">
        <v>3395</v>
      </c>
    </row>
    <row r="286" spans="4:13" x14ac:dyDescent="0.25">
      <c r="D286" s="285" t="s">
        <v>309</v>
      </c>
      <c r="M286" s="285" t="s">
        <v>365</v>
      </c>
    </row>
    <row r="287" spans="4:13" x14ac:dyDescent="0.25">
      <c r="D287" s="51" t="s">
        <v>3393</v>
      </c>
      <c r="M287" s="51" t="s">
        <v>3394</v>
      </c>
    </row>
    <row r="289" spans="4:30" x14ac:dyDescent="0.25">
      <c r="D289" s="56" t="s">
        <v>34</v>
      </c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</row>
    <row r="290" spans="4:30" x14ac:dyDescent="0.25">
      <c r="D290" s="56" t="s">
        <v>1237</v>
      </c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</row>
    <row r="291" spans="4:30" x14ac:dyDescent="0.25">
      <c r="D291" s="56" t="s">
        <v>3421</v>
      </c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</row>
    <row r="293" spans="4:30" x14ac:dyDescent="0.25">
      <c r="D293" s="96" t="s">
        <v>539</v>
      </c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94"/>
      <c r="AD293" s="94"/>
    </row>
    <row r="294" spans="4:30" x14ac:dyDescent="0.25">
      <c r="D294" s="72" t="s">
        <v>900</v>
      </c>
      <c r="E294" s="73"/>
      <c r="F294" s="73"/>
      <c r="G294" s="73"/>
      <c r="H294" s="73"/>
      <c r="I294" s="73"/>
      <c r="J294" s="73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73"/>
      <c r="X294" s="73"/>
      <c r="Y294" s="73"/>
      <c r="Z294" s="73"/>
      <c r="AA294" s="73"/>
      <c r="AB294" s="73"/>
      <c r="AC294" s="73"/>
      <c r="AD294" s="73"/>
    </row>
    <row r="295" spans="4:30" x14ac:dyDescent="0.25">
      <c r="D295" s="72" t="s">
        <v>467</v>
      </c>
      <c r="E295" s="73"/>
      <c r="F295" s="73"/>
      <c r="G295" s="73"/>
      <c r="H295" s="73"/>
      <c r="I295" s="73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</row>
    <row r="296" spans="4:30" x14ac:dyDescent="0.25">
      <c r="D296" s="93" t="s">
        <v>1991</v>
      </c>
      <c r="E296" s="95"/>
      <c r="F296" s="95"/>
      <c r="G296" s="95"/>
      <c r="H296" s="95"/>
      <c r="I296" s="95"/>
      <c r="J296" s="95"/>
      <c r="K296" s="95"/>
      <c r="L296" s="95"/>
      <c r="M296" s="95"/>
      <c r="N296" s="95"/>
      <c r="O296" s="95"/>
      <c r="P296" s="95"/>
      <c r="Q296" s="95"/>
      <c r="R296" s="95"/>
      <c r="S296" s="95"/>
      <c r="T296" s="95"/>
      <c r="U296" s="95"/>
      <c r="V296" s="95"/>
      <c r="W296" s="95"/>
      <c r="X296" s="95"/>
      <c r="Y296" s="95"/>
      <c r="Z296" s="95"/>
      <c r="AA296" s="95"/>
      <c r="AB296" s="95"/>
      <c r="AC296" s="95"/>
      <c r="AD296" s="95"/>
    </row>
    <row r="297" spans="4:30" x14ac:dyDescent="0.25">
      <c r="D297" s="93" t="s">
        <v>1992</v>
      </c>
      <c r="E297" s="95"/>
      <c r="F297" s="95"/>
      <c r="G297" s="95"/>
      <c r="H297" s="95"/>
      <c r="I297" s="95"/>
      <c r="J297" s="95"/>
      <c r="K297" s="95"/>
      <c r="L297" s="95"/>
      <c r="M297" s="95"/>
      <c r="N297" s="95"/>
      <c r="O297" s="95"/>
      <c r="P297" s="95"/>
      <c r="Q297" s="95"/>
      <c r="R297" s="95"/>
      <c r="S297" s="95"/>
      <c r="T297" s="95"/>
      <c r="U297" s="95"/>
      <c r="V297" s="95"/>
      <c r="W297" s="95"/>
      <c r="X297" s="95"/>
      <c r="Y297" s="95"/>
      <c r="Z297" s="95"/>
      <c r="AA297" s="95"/>
      <c r="AB297" s="95"/>
      <c r="AC297" s="95"/>
      <c r="AD297" s="95"/>
    </row>
    <row r="298" spans="4:30" x14ac:dyDescent="0.25">
      <c r="D298" s="93" t="s">
        <v>1993</v>
      </c>
      <c r="E298" s="95"/>
      <c r="F298" s="95"/>
      <c r="G298" s="95"/>
      <c r="H298" s="95"/>
      <c r="I298" s="95"/>
      <c r="J298" s="95"/>
      <c r="K298" s="95"/>
      <c r="L298" s="95"/>
      <c r="M298" s="95"/>
      <c r="N298" s="95"/>
      <c r="O298" s="95"/>
      <c r="P298" s="95"/>
      <c r="Q298" s="95"/>
      <c r="R298" s="95"/>
      <c r="S298" s="95"/>
      <c r="T298" s="95"/>
      <c r="U298" s="95"/>
      <c r="V298" s="95"/>
      <c r="W298" s="95"/>
      <c r="X298" s="95"/>
      <c r="Y298" s="95"/>
      <c r="Z298" s="95"/>
      <c r="AA298" s="95"/>
      <c r="AB298" s="95"/>
      <c r="AC298" s="95"/>
      <c r="AD298" s="95"/>
    </row>
    <row r="299" spans="4:30" x14ac:dyDescent="0.25">
      <c r="D299" s="93" t="s">
        <v>1994</v>
      </c>
      <c r="E299" s="95"/>
      <c r="F299" s="95"/>
      <c r="G299" s="95"/>
      <c r="H299" s="95"/>
      <c r="I299" s="95"/>
      <c r="J299" s="95"/>
      <c r="K299" s="95"/>
      <c r="L299" s="95"/>
      <c r="M299" s="95"/>
      <c r="N299" s="95"/>
      <c r="O299" s="95"/>
      <c r="P299" s="95"/>
      <c r="Q299" s="95"/>
      <c r="R299" s="95"/>
      <c r="S299" s="95"/>
      <c r="T299" s="95"/>
      <c r="U299" s="95"/>
      <c r="V299" s="95"/>
      <c r="W299" s="95"/>
      <c r="X299" s="95"/>
      <c r="Y299" s="95"/>
      <c r="Z299" s="95"/>
      <c r="AA299" s="95"/>
      <c r="AB299" s="95"/>
      <c r="AC299" s="95"/>
      <c r="AD299" s="95"/>
    </row>
    <row r="300" spans="4:30" x14ac:dyDescent="0.25">
      <c r="D300" s="93" t="s">
        <v>1995</v>
      </c>
      <c r="E300" s="95"/>
      <c r="F300" s="95"/>
      <c r="G300" s="95"/>
      <c r="H300" s="95"/>
      <c r="I300" s="95"/>
      <c r="J300" s="95"/>
      <c r="K300" s="95"/>
      <c r="L300" s="95"/>
      <c r="M300" s="95"/>
      <c r="N300" s="95"/>
      <c r="O300" s="95"/>
      <c r="P300" s="95"/>
      <c r="Q300" s="95"/>
      <c r="R300" s="95"/>
      <c r="S300" s="95"/>
      <c r="T300" s="95"/>
      <c r="U300" s="95"/>
      <c r="V300" s="95"/>
      <c r="W300" s="95"/>
      <c r="X300" s="95"/>
      <c r="Y300" s="95"/>
      <c r="Z300" s="95"/>
      <c r="AA300" s="95"/>
      <c r="AB300" s="95"/>
      <c r="AC300" s="95"/>
      <c r="AD300" s="95"/>
    </row>
    <row r="301" spans="4:30" x14ac:dyDescent="0.25">
      <c r="D301" s="72" t="s">
        <v>1990</v>
      </c>
      <c r="E301" s="73"/>
      <c r="F301" s="73"/>
      <c r="G301" s="73"/>
      <c r="H301" s="73"/>
      <c r="I301" s="73"/>
      <c r="J301" s="73"/>
      <c r="K301" s="73"/>
      <c r="L301" s="73"/>
      <c r="M301" s="73"/>
      <c r="N301" s="73"/>
      <c r="O301" s="73"/>
      <c r="P301" s="73"/>
      <c r="Q301" s="73"/>
      <c r="R301" s="73"/>
      <c r="S301" s="73"/>
      <c r="T301" s="73"/>
      <c r="U301" s="73"/>
      <c r="V301" s="73"/>
      <c r="W301" s="73"/>
      <c r="X301" s="73"/>
      <c r="Y301" s="73"/>
      <c r="Z301" s="73"/>
      <c r="AA301" s="73"/>
      <c r="AB301" s="73"/>
      <c r="AC301" s="73"/>
      <c r="AD301" s="73"/>
    </row>
    <row r="302" spans="4:30" x14ac:dyDescent="0.25">
      <c r="D302" s="72" t="s">
        <v>1983</v>
      </c>
      <c r="E302" s="73"/>
      <c r="F302" s="73"/>
      <c r="G302" s="73"/>
      <c r="H302" s="73"/>
      <c r="I302" s="73"/>
      <c r="J302" s="73"/>
      <c r="K302" s="73"/>
      <c r="L302" s="73"/>
      <c r="M302" s="73"/>
      <c r="N302" s="73"/>
      <c r="O302" s="73"/>
      <c r="P302" s="73"/>
      <c r="Q302" s="73"/>
      <c r="R302" s="73"/>
      <c r="S302" s="73"/>
      <c r="T302" s="73"/>
      <c r="U302" s="73"/>
      <c r="V302" s="73"/>
      <c r="W302" s="73"/>
      <c r="X302" s="73"/>
      <c r="Y302" s="73"/>
      <c r="Z302" s="73"/>
      <c r="AA302" s="73"/>
      <c r="AB302" s="73"/>
      <c r="AC302" s="73"/>
      <c r="AD302" s="73"/>
    </row>
    <row r="303" spans="4:30" x14ac:dyDescent="0.25">
      <c r="D303" s="72" t="s">
        <v>1984</v>
      </c>
      <c r="E303" s="73"/>
      <c r="F303" s="73"/>
      <c r="G303" s="73"/>
      <c r="H303" s="73"/>
      <c r="I303" s="73"/>
      <c r="J303" s="73"/>
      <c r="K303" s="73"/>
      <c r="L303" s="73"/>
      <c r="M303" s="73"/>
      <c r="N303" s="73"/>
      <c r="O303" s="73"/>
      <c r="P303" s="73"/>
      <c r="Q303" s="73"/>
      <c r="R303" s="73"/>
      <c r="S303" s="73"/>
      <c r="T303" s="73"/>
      <c r="U303" s="73"/>
      <c r="V303" s="73"/>
      <c r="W303" s="73"/>
      <c r="X303" s="73"/>
      <c r="Y303" s="73"/>
      <c r="Z303" s="73"/>
      <c r="AA303" s="73"/>
      <c r="AB303" s="73"/>
      <c r="AC303" s="73"/>
      <c r="AD303" s="73"/>
    </row>
    <row r="304" spans="4:30" x14ac:dyDescent="0.25">
      <c r="D304" s="72" t="s">
        <v>432</v>
      </c>
      <c r="E304" s="73"/>
      <c r="F304" s="73"/>
      <c r="G304" s="73"/>
      <c r="H304" s="73"/>
      <c r="I304" s="73"/>
      <c r="J304" s="73"/>
      <c r="K304" s="73"/>
      <c r="L304" s="73"/>
      <c r="M304" s="73"/>
      <c r="N304" s="73"/>
      <c r="O304" s="73"/>
      <c r="P304" s="73"/>
      <c r="Q304" s="73"/>
      <c r="R304" s="73"/>
      <c r="S304" s="73"/>
      <c r="T304" s="73"/>
      <c r="U304" s="73"/>
      <c r="V304" s="73"/>
      <c r="W304" s="73"/>
      <c r="X304" s="73"/>
      <c r="Y304" s="73"/>
      <c r="Z304" s="73"/>
      <c r="AA304" s="73"/>
      <c r="AB304" s="73"/>
      <c r="AC304" s="73"/>
      <c r="AD304" s="73"/>
    </row>
    <row r="305" spans="4:30" x14ac:dyDescent="0.25">
      <c r="D305" s="72" t="s">
        <v>1985</v>
      </c>
      <c r="E305" s="73"/>
      <c r="F305" s="73"/>
      <c r="G305" s="73"/>
      <c r="H305" s="73"/>
      <c r="I305" s="73"/>
      <c r="J305" s="73"/>
      <c r="K305" s="73"/>
      <c r="L305" s="73"/>
      <c r="M305" s="73"/>
      <c r="N305" s="73"/>
      <c r="O305" s="73"/>
      <c r="P305" s="73"/>
      <c r="Q305" s="73"/>
      <c r="R305" s="73"/>
      <c r="S305" s="73"/>
      <c r="T305" s="73"/>
      <c r="U305" s="73"/>
      <c r="V305" s="73"/>
      <c r="W305" s="73"/>
      <c r="X305" s="73"/>
      <c r="Y305" s="73"/>
      <c r="Z305" s="73"/>
      <c r="AA305" s="73"/>
      <c r="AB305" s="73"/>
      <c r="AC305" s="73"/>
      <c r="AD305" s="73"/>
    </row>
    <row r="306" spans="4:30" x14ac:dyDescent="0.25">
      <c r="D306" s="72" t="s">
        <v>901</v>
      </c>
      <c r="E306" s="73"/>
      <c r="F306" s="73"/>
      <c r="G306" s="73"/>
      <c r="H306" s="73"/>
      <c r="I306" s="73"/>
      <c r="J306" s="73"/>
      <c r="K306" s="73"/>
      <c r="L306" s="73"/>
      <c r="M306" s="73"/>
      <c r="N306" s="73"/>
      <c r="O306" s="73"/>
      <c r="P306" s="73"/>
      <c r="Q306" s="73"/>
      <c r="R306" s="73"/>
      <c r="S306" s="73"/>
      <c r="T306" s="73"/>
      <c r="U306" s="73"/>
      <c r="V306" s="73"/>
      <c r="W306" s="73"/>
      <c r="X306" s="73"/>
      <c r="Y306" s="73"/>
      <c r="Z306" s="73"/>
      <c r="AA306" s="73"/>
      <c r="AB306" s="73"/>
      <c r="AC306" s="73"/>
      <c r="AD306" s="73"/>
    </row>
    <row r="307" spans="4:30" x14ac:dyDescent="0.25">
      <c r="D307" s="72" t="s">
        <v>902</v>
      </c>
      <c r="E307" s="73"/>
      <c r="F307" s="73"/>
      <c r="G307" s="73"/>
      <c r="H307" s="73"/>
      <c r="I307" s="73"/>
      <c r="J307" s="73"/>
      <c r="K307" s="73"/>
      <c r="L307" s="73"/>
      <c r="M307" s="73"/>
      <c r="N307" s="73"/>
      <c r="O307" s="73"/>
      <c r="P307" s="73"/>
      <c r="Q307" s="73"/>
      <c r="R307" s="73"/>
      <c r="S307" s="73"/>
      <c r="T307" s="73"/>
      <c r="U307" s="73"/>
      <c r="V307" s="73"/>
      <c r="W307" s="73"/>
      <c r="X307" s="73"/>
      <c r="Y307" s="73"/>
      <c r="Z307" s="73"/>
      <c r="AA307" s="73"/>
      <c r="AB307" s="73"/>
      <c r="AC307" s="73"/>
      <c r="AD307" s="73"/>
    </row>
    <row r="308" spans="4:30" x14ac:dyDescent="0.25">
      <c r="D308" s="72" t="s">
        <v>903</v>
      </c>
      <c r="E308" s="73"/>
      <c r="F308" s="73"/>
      <c r="G308" s="73"/>
      <c r="H308" s="73"/>
      <c r="I308" s="73"/>
      <c r="J308" s="73"/>
      <c r="K308" s="73"/>
      <c r="L308" s="73"/>
      <c r="M308" s="73"/>
      <c r="N308" s="73"/>
      <c r="O308" s="73"/>
      <c r="P308" s="73"/>
      <c r="Q308" s="73"/>
      <c r="R308" s="73"/>
      <c r="S308" s="73"/>
      <c r="T308" s="73"/>
      <c r="U308" s="73"/>
      <c r="V308" s="73"/>
      <c r="W308" s="73"/>
      <c r="X308" s="73"/>
      <c r="Y308" s="73"/>
      <c r="Z308" s="73"/>
      <c r="AA308" s="73"/>
      <c r="AB308" s="73"/>
      <c r="AC308" s="73"/>
      <c r="AD308" s="73"/>
    </row>
    <row r="309" spans="4:30" x14ac:dyDescent="0.25">
      <c r="D309" s="72" t="s">
        <v>3422</v>
      </c>
      <c r="E309" s="73"/>
      <c r="F309" s="73"/>
      <c r="G309" s="73"/>
      <c r="H309" s="73"/>
      <c r="I309" s="73"/>
      <c r="J309" s="73"/>
      <c r="K309" s="73"/>
      <c r="L309" s="73"/>
      <c r="M309" s="73"/>
      <c r="N309" s="73"/>
      <c r="O309" s="73"/>
      <c r="P309" s="73"/>
      <c r="Q309" s="73"/>
      <c r="R309" s="73"/>
      <c r="S309" s="73"/>
      <c r="T309" s="73"/>
      <c r="U309" s="73"/>
      <c r="V309" s="73"/>
      <c r="W309" s="73"/>
      <c r="X309" s="73"/>
      <c r="Y309" s="73"/>
      <c r="Z309" s="73"/>
      <c r="AA309" s="73"/>
      <c r="AB309" s="73"/>
      <c r="AC309" s="73"/>
      <c r="AD309" s="73"/>
    </row>
    <row r="310" spans="4:30" x14ac:dyDescent="0.25">
      <c r="D310" s="72" t="s">
        <v>486</v>
      </c>
      <c r="E310" s="73"/>
      <c r="F310" s="73"/>
      <c r="G310" s="73"/>
      <c r="H310" s="73"/>
      <c r="I310" s="73"/>
      <c r="J310" s="73"/>
      <c r="K310" s="73"/>
      <c r="L310" s="73"/>
      <c r="M310" s="73"/>
      <c r="N310" s="73"/>
      <c r="O310" s="73"/>
      <c r="P310" s="73"/>
      <c r="Q310" s="73"/>
      <c r="R310" s="73"/>
      <c r="S310" s="73"/>
      <c r="T310" s="73"/>
      <c r="U310" s="73"/>
      <c r="V310" s="73"/>
      <c r="W310" s="73"/>
      <c r="X310" s="73"/>
      <c r="Y310" s="73"/>
      <c r="Z310" s="73"/>
      <c r="AA310" s="73"/>
      <c r="AB310" s="73"/>
      <c r="AC310" s="73"/>
      <c r="AD310" s="73"/>
    </row>
    <row r="312" spans="4:30" x14ac:dyDescent="0.25">
      <c r="D312" s="96" t="s">
        <v>537</v>
      </c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  <c r="AA312" s="94"/>
      <c r="AB312" s="94"/>
      <c r="AC312" s="94"/>
    </row>
    <row r="313" spans="4:30" x14ac:dyDescent="0.25">
      <c r="D313" s="72" t="s">
        <v>354</v>
      </c>
      <c r="E313" s="73"/>
      <c r="F313" s="73"/>
      <c r="G313" s="73"/>
      <c r="H313" s="73"/>
      <c r="I313" s="73"/>
      <c r="J313" s="73"/>
      <c r="K313" s="73"/>
      <c r="L313" s="73"/>
      <c r="M313" s="73"/>
      <c r="N313" s="73"/>
      <c r="O313" s="73"/>
      <c r="P313" s="73"/>
      <c r="Q313" s="73"/>
      <c r="R313" s="73"/>
      <c r="S313" s="73"/>
      <c r="T313" s="73"/>
      <c r="U313" s="73"/>
      <c r="V313" s="73"/>
      <c r="W313" s="73"/>
      <c r="X313" s="73"/>
      <c r="Y313" s="73"/>
      <c r="Z313" s="73"/>
      <c r="AA313" s="73"/>
      <c r="AB313" s="73"/>
      <c r="AC313" s="73"/>
    </row>
    <row r="314" spans="4:30" x14ac:dyDescent="0.25">
      <c r="D314" s="93" t="s">
        <v>1996</v>
      </c>
      <c r="E314" s="95"/>
      <c r="F314" s="95"/>
      <c r="G314" s="95"/>
      <c r="H314" s="95"/>
      <c r="I314" s="95"/>
      <c r="J314" s="95"/>
      <c r="K314" s="95"/>
      <c r="L314" s="95"/>
      <c r="M314" s="95"/>
      <c r="N314" s="95"/>
      <c r="O314" s="95"/>
      <c r="P314" s="95"/>
      <c r="Q314" s="95"/>
      <c r="R314" s="95"/>
      <c r="S314" s="95"/>
      <c r="T314" s="95"/>
      <c r="U314" s="95"/>
      <c r="V314" s="95"/>
      <c r="W314" s="95"/>
      <c r="X314" s="95"/>
      <c r="Y314" s="95"/>
      <c r="Z314" s="95"/>
      <c r="AA314" s="95"/>
      <c r="AB314" s="95"/>
      <c r="AC314" s="95"/>
    </row>
    <row r="315" spans="4:30" x14ac:dyDescent="0.25">
      <c r="D315" s="93" t="s">
        <v>1997</v>
      </c>
      <c r="E315" s="95"/>
      <c r="F315" s="95"/>
      <c r="G315" s="95"/>
      <c r="H315" s="95"/>
      <c r="I315" s="95"/>
      <c r="J315" s="95"/>
      <c r="K315" s="95"/>
      <c r="L315" s="95"/>
      <c r="M315" s="95"/>
      <c r="N315" s="95"/>
      <c r="O315" s="95"/>
      <c r="P315" s="95"/>
      <c r="Q315" s="95"/>
      <c r="R315" s="95"/>
      <c r="S315" s="95"/>
      <c r="T315" s="95"/>
      <c r="U315" s="95"/>
      <c r="V315" s="95"/>
      <c r="W315" s="95"/>
      <c r="X315" s="95"/>
      <c r="Y315" s="95"/>
      <c r="Z315" s="95"/>
      <c r="AA315" s="95"/>
      <c r="AB315" s="95"/>
      <c r="AC315" s="95"/>
    </row>
    <row r="316" spans="4:30" x14ac:dyDescent="0.25">
      <c r="D316" s="93" t="s">
        <v>1998</v>
      </c>
      <c r="E316" s="95"/>
      <c r="F316" s="95"/>
      <c r="G316" s="95"/>
      <c r="H316" s="95"/>
      <c r="I316" s="95"/>
      <c r="J316" s="95"/>
      <c r="K316" s="95"/>
      <c r="L316" s="95"/>
      <c r="M316" s="95"/>
      <c r="N316" s="95"/>
      <c r="O316" s="95"/>
      <c r="P316" s="95"/>
      <c r="Q316" s="95"/>
      <c r="R316" s="95"/>
      <c r="S316" s="95"/>
      <c r="T316" s="95"/>
      <c r="U316" s="95"/>
      <c r="V316" s="95"/>
      <c r="W316" s="95"/>
      <c r="X316" s="95"/>
      <c r="Y316" s="95"/>
      <c r="Z316" s="95"/>
      <c r="AA316" s="95"/>
      <c r="AB316" s="95"/>
      <c r="AC316" s="95"/>
    </row>
    <row r="317" spans="4:30" x14ac:dyDescent="0.25">
      <c r="D317" s="93" t="s">
        <v>1999</v>
      </c>
      <c r="E317" s="95"/>
      <c r="F317" s="95"/>
      <c r="G317" s="95"/>
      <c r="H317" s="95"/>
      <c r="I317" s="95"/>
      <c r="J317" s="95"/>
      <c r="K317" s="95"/>
      <c r="L317" s="95"/>
      <c r="M317" s="95"/>
      <c r="N317" s="95"/>
      <c r="O317" s="95"/>
      <c r="P317" s="95"/>
      <c r="Q317" s="95"/>
      <c r="R317" s="95"/>
      <c r="S317" s="95"/>
      <c r="T317" s="95"/>
      <c r="U317" s="95"/>
      <c r="V317" s="95"/>
      <c r="W317" s="95"/>
      <c r="X317" s="95"/>
      <c r="Y317" s="95"/>
      <c r="Z317" s="95"/>
      <c r="AA317" s="95"/>
      <c r="AB317" s="95"/>
      <c r="AC317" s="95"/>
    </row>
    <row r="318" spans="4:30" x14ac:dyDescent="0.25">
      <c r="D318" s="93" t="s">
        <v>2000</v>
      </c>
      <c r="E318" s="95"/>
      <c r="F318" s="95"/>
      <c r="G318" s="95"/>
      <c r="H318" s="95"/>
      <c r="I318" s="95"/>
      <c r="J318" s="95"/>
      <c r="K318" s="95"/>
      <c r="L318" s="95"/>
      <c r="M318" s="95"/>
      <c r="N318" s="95"/>
      <c r="O318" s="95"/>
      <c r="P318" s="95"/>
      <c r="Q318" s="95"/>
      <c r="R318" s="95"/>
      <c r="S318" s="95"/>
      <c r="T318" s="95"/>
      <c r="U318" s="95"/>
      <c r="V318" s="95"/>
      <c r="W318" s="95"/>
      <c r="X318" s="95"/>
      <c r="Y318" s="95"/>
      <c r="Z318" s="95"/>
      <c r="AA318" s="95"/>
      <c r="AB318" s="95"/>
      <c r="AC318" s="95"/>
    </row>
    <row r="319" spans="4:30" x14ac:dyDescent="0.25">
      <c r="D319" s="72" t="s">
        <v>1986</v>
      </c>
      <c r="E319" s="73"/>
      <c r="F319" s="73"/>
      <c r="G319" s="73"/>
      <c r="H319" s="73"/>
      <c r="I319" s="73"/>
      <c r="J319" s="73"/>
      <c r="K319" s="73"/>
      <c r="L319" s="73"/>
      <c r="M319" s="73"/>
      <c r="N319" s="73"/>
      <c r="O319" s="73"/>
      <c r="P319" s="73"/>
      <c r="Q319" s="73"/>
      <c r="R319" s="73"/>
      <c r="S319" s="73"/>
      <c r="T319" s="73"/>
      <c r="U319" s="73"/>
      <c r="V319" s="73"/>
      <c r="W319" s="73"/>
      <c r="X319" s="73"/>
      <c r="Y319" s="73"/>
      <c r="Z319" s="73"/>
      <c r="AA319" s="73"/>
      <c r="AB319" s="73"/>
      <c r="AC319" s="73"/>
    </row>
    <row r="320" spans="4:30" x14ac:dyDescent="0.25">
      <c r="D320" s="72" t="s">
        <v>1987</v>
      </c>
      <c r="E320" s="73"/>
      <c r="F320" s="73"/>
      <c r="G320" s="73"/>
      <c r="H320" s="73"/>
      <c r="I320" s="73"/>
      <c r="J320" s="73"/>
      <c r="K320" s="73"/>
      <c r="L320" s="73"/>
      <c r="M320" s="73"/>
      <c r="N320" s="73"/>
      <c r="O320" s="73"/>
      <c r="P320" s="73"/>
      <c r="Q320" s="73"/>
      <c r="R320" s="73"/>
      <c r="S320" s="73"/>
      <c r="T320" s="73"/>
      <c r="U320" s="73"/>
      <c r="V320" s="73"/>
      <c r="W320" s="73"/>
      <c r="X320" s="73"/>
      <c r="Y320" s="73"/>
      <c r="Z320" s="73"/>
      <c r="AA320" s="73"/>
      <c r="AB320" s="73"/>
      <c r="AC320" s="73"/>
    </row>
    <row r="321" spans="4:29" x14ac:dyDescent="0.25">
      <c r="D321" s="72" t="s">
        <v>279</v>
      </c>
      <c r="E321" s="73"/>
      <c r="F321" s="73"/>
      <c r="G321" s="73"/>
      <c r="H321" s="73"/>
      <c r="I321" s="73"/>
      <c r="J321" s="73"/>
      <c r="K321" s="73"/>
      <c r="L321" s="73"/>
      <c r="M321" s="73"/>
      <c r="N321" s="73"/>
      <c r="O321" s="73"/>
      <c r="P321" s="73"/>
      <c r="Q321" s="73"/>
      <c r="R321" s="73"/>
      <c r="S321" s="73"/>
      <c r="T321" s="73"/>
      <c r="U321" s="73"/>
      <c r="V321" s="73"/>
      <c r="W321" s="73"/>
      <c r="X321" s="73"/>
      <c r="Y321" s="73"/>
      <c r="Z321" s="73"/>
      <c r="AA321" s="73"/>
      <c r="AB321" s="73"/>
      <c r="AC321" s="73"/>
    </row>
    <row r="322" spans="4:29" x14ac:dyDescent="0.25">
      <c r="D322" s="72" t="s">
        <v>1988</v>
      </c>
      <c r="E322" s="73"/>
      <c r="F322" s="73"/>
      <c r="G322" s="73"/>
      <c r="H322" s="73"/>
      <c r="I322" s="73"/>
      <c r="J322" s="73"/>
      <c r="K322" s="73"/>
      <c r="L322" s="73"/>
      <c r="M322" s="73"/>
      <c r="N322" s="73"/>
      <c r="O322" s="73"/>
      <c r="P322" s="73"/>
      <c r="Q322" s="73"/>
      <c r="R322" s="73"/>
      <c r="S322" s="73"/>
      <c r="T322" s="73"/>
      <c r="U322" s="73"/>
      <c r="V322" s="73"/>
      <c r="W322" s="73"/>
      <c r="X322" s="73"/>
      <c r="Y322" s="73"/>
      <c r="Z322" s="73"/>
      <c r="AA322" s="73"/>
      <c r="AB322" s="73"/>
      <c r="AC322" s="73"/>
    </row>
    <row r="323" spans="4:29" x14ac:dyDescent="0.25">
      <c r="D323" s="72" t="s">
        <v>355</v>
      </c>
      <c r="E323" s="73"/>
      <c r="F323" s="73"/>
      <c r="G323" s="73"/>
      <c r="H323" s="73"/>
      <c r="I323" s="73"/>
      <c r="J323" s="73"/>
      <c r="K323" s="73"/>
      <c r="L323" s="73"/>
      <c r="M323" s="73"/>
      <c r="N323" s="73"/>
      <c r="O323" s="73"/>
      <c r="P323" s="73"/>
      <c r="Q323" s="73"/>
      <c r="R323" s="73"/>
      <c r="S323" s="73"/>
      <c r="T323" s="73"/>
      <c r="U323" s="73"/>
      <c r="V323" s="73"/>
      <c r="W323" s="73"/>
      <c r="X323" s="73"/>
      <c r="Y323" s="73"/>
      <c r="Z323" s="73"/>
      <c r="AA323" s="73"/>
      <c r="AB323" s="73"/>
      <c r="AC323" s="73"/>
    </row>
    <row r="324" spans="4:29" x14ac:dyDescent="0.25">
      <c r="D324" s="72" t="s">
        <v>1989</v>
      </c>
      <c r="E324" s="73"/>
      <c r="F324" s="73"/>
      <c r="G324" s="73"/>
      <c r="H324" s="73"/>
      <c r="I324" s="73"/>
      <c r="J324" s="73"/>
      <c r="K324" s="73"/>
      <c r="L324" s="73"/>
      <c r="M324" s="73"/>
      <c r="N324" s="73"/>
      <c r="O324" s="73"/>
      <c r="P324" s="73"/>
      <c r="Q324" s="73"/>
      <c r="R324" s="73"/>
      <c r="S324" s="73"/>
      <c r="T324" s="73"/>
      <c r="U324" s="73"/>
      <c r="V324" s="73"/>
      <c r="W324" s="73"/>
      <c r="X324" s="73"/>
      <c r="Y324" s="73"/>
      <c r="Z324" s="73"/>
      <c r="AA324" s="73"/>
      <c r="AB324" s="73"/>
      <c r="AC324" s="73"/>
    </row>
    <row r="325" spans="4:29" x14ac:dyDescent="0.25">
      <c r="D325" s="72" t="s">
        <v>359</v>
      </c>
      <c r="E325" s="73"/>
      <c r="F325" s="73"/>
      <c r="G325" s="73"/>
      <c r="H325" s="73"/>
      <c r="I325" s="73"/>
      <c r="J325" s="73"/>
      <c r="K325" s="73"/>
      <c r="L325" s="73"/>
      <c r="M325" s="73"/>
      <c r="N325" s="73"/>
      <c r="O325" s="73"/>
      <c r="P325" s="73"/>
      <c r="Q325" s="73"/>
      <c r="R325" s="73"/>
      <c r="S325" s="73"/>
      <c r="T325" s="73"/>
      <c r="U325" s="73"/>
      <c r="V325" s="73"/>
      <c r="W325" s="73"/>
      <c r="X325" s="73"/>
      <c r="Y325" s="73"/>
      <c r="Z325" s="73"/>
      <c r="AA325" s="73"/>
      <c r="AB325" s="73"/>
      <c r="AC325" s="73"/>
    </row>
    <row r="326" spans="4:29" x14ac:dyDescent="0.25">
      <c r="D326" s="72" t="s">
        <v>3423</v>
      </c>
      <c r="E326" s="73"/>
      <c r="F326" s="73"/>
      <c r="G326" s="73"/>
      <c r="H326" s="73"/>
      <c r="I326" s="73"/>
      <c r="J326" s="73"/>
      <c r="K326" s="73"/>
      <c r="L326" s="73"/>
      <c r="M326" s="73"/>
      <c r="N326" s="73"/>
      <c r="O326" s="73"/>
      <c r="P326" s="73"/>
      <c r="Q326" s="73"/>
      <c r="R326" s="73"/>
      <c r="S326" s="73"/>
      <c r="T326" s="73"/>
      <c r="U326" s="73"/>
      <c r="V326" s="73"/>
      <c r="W326" s="73"/>
      <c r="X326" s="73"/>
      <c r="Y326" s="73"/>
      <c r="Z326" s="73"/>
      <c r="AA326" s="73"/>
      <c r="AB326" s="73"/>
      <c r="AC326" s="73"/>
    </row>
    <row r="327" spans="4:29" x14ac:dyDescent="0.25">
      <c r="D327" s="72" t="s">
        <v>538</v>
      </c>
      <c r="E327" s="73"/>
      <c r="F327" s="73"/>
      <c r="G327" s="73"/>
      <c r="H327" s="73"/>
      <c r="I327" s="73"/>
      <c r="J327" s="73"/>
      <c r="K327" s="73"/>
      <c r="L327" s="73"/>
      <c r="M327" s="73"/>
      <c r="N327" s="73"/>
      <c r="O327" s="73"/>
      <c r="P327" s="73"/>
      <c r="Q327" s="73"/>
      <c r="R327" s="73"/>
      <c r="S327" s="73"/>
      <c r="T327" s="73"/>
      <c r="U327" s="73"/>
      <c r="V327" s="73"/>
      <c r="W327" s="73"/>
      <c r="X327" s="73"/>
      <c r="Y327" s="73"/>
      <c r="Z327" s="73"/>
      <c r="AA327" s="73"/>
      <c r="AB327" s="73"/>
      <c r="AC327" s="73"/>
    </row>
    <row r="329" spans="4:29" x14ac:dyDescent="0.25">
      <c r="D329" s="285" t="s">
        <v>3395</v>
      </c>
    </row>
    <row r="369" spans="2:4" x14ac:dyDescent="0.25">
      <c r="B369" s="50">
        <v>0</v>
      </c>
      <c r="D369" s="51" t="s">
        <v>3414</v>
      </c>
    </row>
    <row r="370" spans="2:4" x14ac:dyDescent="0.25">
      <c r="D370" s="59" t="s">
        <v>302</v>
      </c>
    </row>
    <row r="372" spans="2:4" x14ac:dyDescent="0.25">
      <c r="D372" s="285" t="s">
        <v>36</v>
      </c>
    </row>
    <row r="373" spans="2:4" x14ac:dyDescent="0.25">
      <c r="D373" s="54" t="s">
        <v>3426</v>
      </c>
    </row>
    <row r="375" spans="2:4" x14ac:dyDescent="0.25">
      <c r="D375" s="285" t="s">
        <v>3411</v>
      </c>
    </row>
    <row r="399" spans="4:4" x14ac:dyDescent="0.25">
      <c r="D399" s="285" t="s">
        <v>3412</v>
      </c>
    </row>
    <row r="496" spans="4:4" x14ac:dyDescent="0.25">
      <c r="D496" s="285" t="s">
        <v>316</v>
      </c>
    </row>
    <row r="497" spans="4:4" x14ac:dyDescent="0.25">
      <c r="D497" s="51" t="s">
        <v>3425</v>
      </c>
    </row>
    <row r="499" spans="4:4" x14ac:dyDescent="0.25">
      <c r="D499" s="285" t="s">
        <v>3427</v>
      </c>
    </row>
    <row r="543" spans="4:4" x14ac:dyDescent="0.25">
      <c r="D543" s="68" t="s">
        <v>3428</v>
      </c>
    </row>
    <row r="545" spans="4:4" x14ac:dyDescent="0.25">
      <c r="D545" s="285" t="s">
        <v>3429</v>
      </c>
    </row>
    <row r="579" spans="4:4" x14ac:dyDescent="0.25">
      <c r="D579" s="285" t="s">
        <v>3435</v>
      </c>
    </row>
    <row r="594" spans="4:4" x14ac:dyDescent="0.25">
      <c r="D594" s="51" t="s">
        <v>3786</v>
      </c>
    </row>
    <row r="596" spans="4:4" x14ac:dyDescent="0.25">
      <c r="D596" s="285" t="s">
        <v>3435</v>
      </c>
    </row>
    <row r="640" spans="2:4" x14ac:dyDescent="0.25">
      <c r="B640" s="50">
        <v>0</v>
      </c>
      <c r="D640" s="51" t="s">
        <v>3296</v>
      </c>
    </row>
    <row r="641" spans="4:4" x14ac:dyDescent="0.25">
      <c r="D641" s="59" t="s">
        <v>304</v>
      </c>
    </row>
    <row r="642" spans="4:4" x14ac:dyDescent="0.25">
      <c r="D642" s="55" t="s">
        <v>35</v>
      </c>
    </row>
    <row r="683" spans="2:4" x14ac:dyDescent="0.25">
      <c r="B683" s="50">
        <v>0</v>
      </c>
      <c r="D683" s="51" t="s">
        <v>3433</v>
      </c>
    </row>
    <row r="684" spans="2:4" x14ac:dyDescent="0.25">
      <c r="D684" s="59" t="s">
        <v>304</v>
      </c>
    </row>
    <row r="686" spans="2:4" x14ac:dyDescent="0.25">
      <c r="D686" s="285" t="s">
        <v>36</v>
      </c>
    </row>
    <row r="687" spans="2:4" x14ac:dyDescent="0.25">
      <c r="D687" s="54" t="s">
        <v>3439</v>
      </c>
    </row>
    <row r="689" spans="4:4" x14ac:dyDescent="0.25">
      <c r="D689" s="285" t="s">
        <v>3430</v>
      </c>
    </row>
    <row r="711" spans="4:41" x14ac:dyDescent="0.25">
      <c r="D711" s="285" t="s">
        <v>269</v>
      </c>
      <c r="M711" s="285" t="s">
        <v>309</v>
      </c>
    </row>
    <row r="712" spans="4:41" x14ac:dyDescent="0.25">
      <c r="D712" s="51" t="s">
        <v>3440</v>
      </c>
      <c r="M712" s="51" t="s">
        <v>3441</v>
      </c>
    </row>
    <row r="714" spans="4:41" x14ac:dyDescent="0.25">
      <c r="D714" s="56" t="s">
        <v>575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AA714" s="322" t="s">
        <v>357</v>
      </c>
      <c r="AB714" s="323"/>
      <c r="AC714" s="323"/>
      <c r="AD714" s="323"/>
      <c r="AE714" s="323"/>
      <c r="AF714" s="323"/>
      <c r="AG714" s="323"/>
      <c r="AH714" s="323"/>
      <c r="AI714" s="323"/>
      <c r="AJ714" s="323"/>
      <c r="AK714" s="323"/>
      <c r="AL714" s="323"/>
      <c r="AM714" s="323"/>
    </row>
    <row r="715" spans="4:41" x14ac:dyDescent="0.25">
      <c r="D715" s="38" t="s">
        <v>554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AA715" s="322" t="s">
        <v>322</v>
      </c>
      <c r="AB715" s="323"/>
      <c r="AC715" s="323"/>
      <c r="AD715" s="323"/>
      <c r="AE715" s="323"/>
      <c r="AF715" s="323"/>
      <c r="AG715" s="323"/>
      <c r="AH715" s="323"/>
      <c r="AI715" s="323"/>
      <c r="AJ715" s="323"/>
      <c r="AK715" s="323"/>
      <c r="AL715" s="323"/>
      <c r="AM715" s="323"/>
    </row>
    <row r="716" spans="4:41" x14ac:dyDescent="0.25">
      <c r="D716" s="38" t="s">
        <v>555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AA716" s="322"/>
      <c r="AB716" s="323"/>
      <c r="AC716" s="323"/>
      <c r="AD716" s="323"/>
      <c r="AE716" s="323"/>
      <c r="AF716" s="323"/>
      <c r="AG716" s="323"/>
      <c r="AH716" s="323"/>
      <c r="AI716" s="323"/>
      <c r="AJ716" s="323"/>
      <c r="AK716" s="323"/>
      <c r="AL716" s="323"/>
      <c r="AM716" s="323"/>
    </row>
    <row r="717" spans="4:41" x14ac:dyDescent="0.25">
      <c r="D717" s="56" t="s">
        <v>3323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AA717" s="322" t="s">
        <v>267</v>
      </c>
      <c r="AB717" s="323"/>
      <c r="AC717" s="323"/>
      <c r="AD717" s="323"/>
      <c r="AE717" s="323"/>
      <c r="AF717" s="323"/>
      <c r="AG717" s="323"/>
      <c r="AH717" s="323"/>
      <c r="AI717" s="323"/>
      <c r="AJ717" s="323"/>
      <c r="AK717" s="323"/>
      <c r="AL717" s="323"/>
      <c r="AM717" s="323"/>
    </row>
    <row r="718" spans="4:41" x14ac:dyDescent="0.25">
      <c r="D718" s="56" t="s">
        <v>375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AA718" s="322" t="s">
        <v>282</v>
      </c>
      <c r="AB718" s="323"/>
      <c r="AC718" s="323"/>
      <c r="AD718" s="323"/>
      <c r="AE718" s="323"/>
      <c r="AF718" s="323"/>
      <c r="AG718" s="323"/>
      <c r="AH718" s="323"/>
      <c r="AI718" s="323"/>
      <c r="AJ718" s="323"/>
      <c r="AK718" s="323"/>
      <c r="AL718" s="323"/>
      <c r="AM718" s="323"/>
    </row>
    <row r="719" spans="4:41" x14ac:dyDescent="0.25">
      <c r="D719" s="56" t="s">
        <v>3028</v>
      </c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AA719" s="322" t="s">
        <v>3454</v>
      </c>
      <c r="AB719" s="323"/>
      <c r="AC719" s="323"/>
      <c r="AD719" s="323"/>
      <c r="AE719" s="323"/>
      <c r="AF719" s="323"/>
      <c r="AG719" s="323"/>
      <c r="AH719" s="323"/>
      <c r="AI719" s="323"/>
      <c r="AJ719" s="323"/>
      <c r="AK719" s="323"/>
      <c r="AL719" s="323"/>
      <c r="AM719" s="323"/>
      <c r="AO719" s="58" t="s">
        <v>3466</v>
      </c>
    </row>
    <row r="720" spans="4:41" x14ac:dyDescent="0.25">
      <c r="D720" s="38" t="s">
        <v>3196</v>
      </c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AA720" s="322" t="s">
        <v>3455</v>
      </c>
      <c r="AB720" s="323"/>
      <c r="AC720" s="323"/>
      <c r="AD720" s="323"/>
      <c r="AE720" s="323"/>
      <c r="AF720" s="323"/>
      <c r="AG720" s="323"/>
      <c r="AH720" s="323"/>
      <c r="AI720" s="323"/>
      <c r="AJ720" s="323"/>
      <c r="AK720" s="323"/>
      <c r="AL720" s="323"/>
      <c r="AM720" s="323"/>
    </row>
    <row r="721" spans="4:39" x14ac:dyDescent="0.25">
      <c r="D721" s="38" t="s">
        <v>3443</v>
      </c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AA721" s="322" t="s">
        <v>3453</v>
      </c>
      <c r="AB721" s="323"/>
      <c r="AC721" s="323"/>
      <c r="AD721" s="323"/>
      <c r="AE721" s="323"/>
      <c r="AF721" s="323"/>
      <c r="AG721" s="323"/>
      <c r="AH721" s="323"/>
      <c r="AI721" s="323"/>
      <c r="AJ721" s="323"/>
      <c r="AK721" s="323"/>
      <c r="AL721" s="323"/>
      <c r="AM721" s="323"/>
    </row>
    <row r="722" spans="4:39" x14ac:dyDescent="0.25">
      <c r="D722" s="38" t="s">
        <v>3444</v>
      </c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AA722" s="322"/>
      <c r="AB722" s="323"/>
      <c r="AC722" s="323"/>
      <c r="AD722" s="323"/>
      <c r="AE722" s="323"/>
      <c r="AF722" s="323"/>
      <c r="AG722" s="323"/>
      <c r="AH722" s="323"/>
      <c r="AI722" s="323"/>
      <c r="AJ722" s="323"/>
      <c r="AK722" s="323"/>
      <c r="AL722" s="323"/>
      <c r="AM722" s="323"/>
    </row>
    <row r="723" spans="4:39" x14ac:dyDescent="0.25">
      <c r="D723" s="38" t="s">
        <v>3445</v>
      </c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AA723" s="322" t="s">
        <v>263</v>
      </c>
      <c r="AB723" s="323"/>
      <c r="AC723" s="323"/>
      <c r="AD723" s="323"/>
      <c r="AE723" s="323"/>
      <c r="AF723" s="323"/>
      <c r="AG723" s="323"/>
      <c r="AH723" s="323"/>
      <c r="AI723" s="323"/>
      <c r="AJ723" s="323"/>
      <c r="AK723" s="323"/>
      <c r="AL723" s="323"/>
      <c r="AM723" s="323"/>
    </row>
    <row r="724" spans="4:39" x14ac:dyDescent="0.25">
      <c r="D724" s="56" t="s">
        <v>524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AA724" s="322" t="s">
        <v>264</v>
      </c>
      <c r="AB724" s="323"/>
      <c r="AC724" s="323"/>
      <c r="AD724" s="323"/>
      <c r="AE724" s="323"/>
      <c r="AF724" s="323"/>
      <c r="AG724" s="323"/>
      <c r="AH724" s="323"/>
      <c r="AI724" s="323"/>
      <c r="AJ724" s="323"/>
      <c r="AK724" s="323"/>
      <c r="AL724" s="323"/>
      <c r="AM724" s="323"/>
    </row>
    <row r="725" spans="4:39" x14ac:dyDescent="0.25">
      <c r="D725" s="56" t="s">
        <v>266</v>
      </c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AA725" s="322" t="s">
        <v>358</v>
      </c>
      <c r="AB725" s="323"/>
      <c r="AC725" s="323"/>
      <c r="AD725" s="323"/>
      <c r="AE725" s="323"/>
      <c r="AF725" s="323"/>
      <c r="AG725" s="323"/>
      <c r="AH725" s="323"/>
      <c r="AI725" s="323"/>
      <c r="AJ725" s="323"/>
      <c r="AK725" s="323"/>
      <c r="AL725" s="323"/>
      <c r="AM725" s="323"/>
    </row>
    <row r="726" spans="4:39" x14ac:dyDescent="0.25">
      <c r="D726" s="56" t="s">
        <v>277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</row>
    <row r="727" spans="4:39" x14ac:dyDescent="0.25">
      <c r="D727" s="56" t="s">
        <v>273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AA727" s="57" t="s">
        <v>357</v>
      </c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3"/>
    </row>
    <row r="728" spans="4:39" x14ac:dyDescent="0.25">
      <c r="D728" s="38" t="s">
        <v>3446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AA728" s="57" t="s">
        <v>322</v>
      </c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3"/>
    </row>
    <row r="729" spans="4:39" x14ac:dyDescent="0.25">
      <c r="D729" s="38" t="s">
        <v>3447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AA729" s="57"/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3"/>
    </row>
    <row r="730" spans="4:39" x14ac:dyDescent="0.25">
      <c r="D730" s="56" t="s">
        <v>544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AA730" s="57" t="s">
        <v>267</v>
      </c>
      <c r="AB730" s="53"/>
      <c r="AC730" s="53"/>
      <c r="AD730" s="53"/>
      <c r="AE730" s="53"/>
      <c r="AF730" s="53"/>
      <c r="AG730" s="53"/>
      <c r="AH730" s="53"/>
      <c r="AI730" s="53"/>
      <c r="AJ730" s="53"/>
      <c r="AK730" s="53"/>
      <c r="AL730" s="53"/>
      <c r="AM730" s="53"/>
    </row>
    <row r="731" spans="4:39" x14ac:dyDescent="0.25">
      <c r="D731" s="56" t="s">
        <v>545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AA731" s="57" t="s">
        <v>282</v>
      </c>
      <c r="AB731" s="53"/>
      <c r="AC731" s="53"/>
      <c r="AD731" s="53"/>
      <c r="AE731" s="53"/>
      <c r="AF731" s="53"/>
      <c r="AG731" s="53"/>
      <c r="AH731" s="53"/>
      <c r="AI731" s="53"/>
      <c r="AJ731" s="53"/>
      <c r="AK731" s="53"/>
      <c r="AL731" s="53"/>
      <c r="AM731" s="53"/>
    </row>
    <row r="732" spans="4:39" x14ac:dyDescent="0.25">
      <c r="D732" s="38" t="s">
        <v>3448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AA732" s="57" t="s">
        <v>3470</v>
      </c>
      <c r="AB732" s="53"/>
      <c r="AC732" s="53"/>
      <c r="AD732" s="53"/>
      <c r="AE732" s="53"/>
      <c r="AF732" s="53"/>
      <c r="AG732" s="53"/>
      <c r="AH732" s="53"/>
      <c r="AI732" s="53"/>
      <c r="AJ732" s="53"/>
      <c r="AK732" s="53"/>
      <c r="AL732" s="53"/>
      <c r="AM732" s="53"/>
    </row>
    <row r="733" spans="4:39" x14ac:dyDescent="0.25">
      <c r="D733" s="38" t="s">
        <v>3449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AA733" s="57" t="s">
        <v>3455</v>
      </c>
      <c r="AB733" s="53"/>
      <c r="AC733" s="53"/>
      <c r="AD733" s="53"/>
      <c r="AE733" s="53"/>
      <c r="AF733" s="53"/>
      <c r="AG733" s="53"/>
      <c r="AH733" s="53"/>
      <c r="AI733" s="53"/>
      <c r="AJ733" s="53"/>
      <c r="AK733" s="53"/>
      <c r="AL733" s="53"/>
      <c r="AM733" s="53"/>
    </row>
    <row r="734" spans="4:39" x14ac:dyDescent="0.25">
      <c r="D734" s="38" t="s">
        <v>3450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AA734" s="57" t="s">
        <v>3453</v>
      </c>
      <c r="AB734" s="53"/>
      <c r="AC734" s="53"/>
      <c r="AD734" s="53"/>
      <c r="AE734" s="53"/>
      <c r="AF734" s="53"/>
      <c r="AG734" s="53"/>
      <c r="AH734" s="53"/>
      <c r="AI734" s="53"/>
      <c r="AJ734" s="53"/>
      <c r="AK734" s="53"/>
      <c r="AL734" s="53"/>
      <c r="AM734" s="53"/>
    </row>
    <row r="735" spans="4:39" x14ac:dyDescent="0.25">
      <c r="D735" s="38" t="s">
        <v>3451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AA735" s="57"/>
      <c r="AB735" s="53"/>
      <c r="AC735" s="53"/>
      <c r="AD735" s="53"/>
      <c r="AE735" s="53"/>
      <c r="AF735" s="53"/>
      <c r="AG735" s="53"/>
      <c r="AH735" s="53"/>
      <c r="AI735" s="53"/>
      <c r="AJ735" s="53"/>
      <c r="AK735" s="53"/>
      <c r="AL735" s="53"/>
      <c r="AM735" s="53"/>
    </row>
    <row r="736" spans="4:39" x14ac:dyDescent="0.25">
      <c r="D736" s="38" t="s">
        <v>3452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AA736" s="57" t="s">
        <v>263</v>
      </c>
      <c r="AB736" s="53"/>
      <c r="AC736" s="53"/>
      <c r="AD736" s="53"/>
      <c r="AE736" s="53"/>
      <c r="AF736" s="53"/>
      <c r="AG736" s="53"/>
      <c r="AH736" s="53"/>
      <c r="AI736" s="53"/>
      <c r="AJ736" s="53"/>
      <c r="AK736" s="53"/>
      <c r="AL736" s="53"/>
      <c r="AM736" s="53"/>
    </row>
    <row r="737" spans="4:39" x14ac:dyDescent="0.25">
      <c r="D737" s="56" t="s">
        <v>3442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AA737" s="57" t="s">
        <v>264</v>
      </c>
      <c r="AB737" s="53"/>
      <c r="AC737" s="53"/>
      <c r="AD737" s="53"/>
      <c r="AE737" s="53"/>
      <c r="AF737" s="53"/>
      <c r="AG737" s="53"/>
      <c r="AH737" s="53"/>
      <c r="AI737" s="53"/>
      <c r="AJ737" s="53"/>
      <c r="AK737" s="53"/>
      <c r="AL737" s="53"/>
      <c r="AM737" s="53"/>
    </row>
    <row r="738" spans="4:39" x14ac:dyDescent="0.25">
      <c r="AA738" s="57" t="s">
        <v>358</v>
      </c>
      <c r="AB738" s="53"/>
      <c r="AC738" s="53"/>
      <c r="AD738" s="53"/>
      <c r="AE738" s="53"/>
      <c r="AF738" s="53"/>
      <c r="AG738" s="53"/>
      <c r="AH738" s="53"/>
      <c r="AI738" s="53"/>
      <c r="AJ738" s="53"/>
      <c r="AK738" s="53"/>
      <c r="AL738" s="53"/>
      <c r="AM738" s="53"/>
    </row>
    <row r="739" spans="4:39" x14ac:dyDescent="0.25">
      <c r="D739" s="285" t="s">
        <v>3456</v>
      </c>
    </row>
    <row r="801" spans="2:4" x14ac:dyDescent="0.25">
      <c r="B801" s="50">
        <v>0</v>
      </c>
      <c r="D801" s="51" t="s">
        <v>3438</v>
      </c>
    </row>
    <row r="802" spans="2:4" x14ac:dyDescent="0.25">
      <c r="D802" s="59" t="s">
        <v>304</v>
      </c>
    </row>
    <row r="804" spans="2:4" x14ac:dyDescent="0.25">
      <c r="D804" s="285" t="s">
        <v>36</v>
      </c>
    </row>
    <row r="805" spans="2:4" x14ac:dyDescent="0.25">
      <c r="D805" s="54" t="s">
        <v>3457</v>
      </c>
    </row>
    <row r="807" spans="2:4" x14ac:dyDescent="0.25">
      <c r="D807" s="285" t="s">
        <v>3434</v>
      </c>
    </row>
    <row r="837" spans="4:96" x14ac:dyDescent="0.25">
      <c r="M837" s="285" t="s">
        <v>274</v>
      </c>
      <c r="AH837" s="285" t="s">
        <v>275</v>
      </c>
    </row>
    <row r="838" spans="4:96" x14ac:dyDescent="0.25">
      <c r="D838" s="51" t="s">
        <v>309</v>
      </c>
      <c r="M838" s="51" t="s">
        <v>495</v>
      </c>
      <c r="V838" s="51" t="s">
        <v>496</v>
      </c>
      <c r="AB838" s="51" t="s">
        <v>316</v>
      </c>
      <c r="AH838" s="51" t="s">
        <v>495</v>
      </c>
      <c r="AP838" s="51" t="s">
        <v>496</v>
      </c>
      <c r="AV838" s="51" t="s">
        <v>316</v>
      </c>
    </row>
    <row r="839" spans="4:96" x14ac:dyDescent="0.25">
      <c r="D839" s="285" t="s">
        <v>3458</v>
      </c>
      <c r="M839" s="285" t="s">
        <v>3459</v>
      </c>
      <c r="V839" s="285" t="s">
        <v>3460</v>
      </c>
      <c r="AB839" s="285" t="s">
        <v>3461</v>
      </c>
      <c r="AH839" s="285" t="s">
        <v>3459</v>
      </c>
      <c r="AP839" s="285" t="s">
        <v>3460</v>
      </c>
    </row>
    <row r="841" spans="4:96" x14ac:dyDescent="0.25">
      <c r="D841" s="56" t="s">
        <v>380</v>
      </c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  <c r="AA841" s="52"/>
      <c r="AB841" s="52"/>
      <c r="AC841" s="52"/>
      <c r="AD841" s="52"/>
      <c r="AE841" s="52"/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52"/>
      <c r="AT841" s="52"/>
      <c r="AU841" s="52"/>
      <c r="AV841" s="52"/>
      <c r="AW841" s="52"/>
      <c r="AX841" s="52"/>
      <c r="AY841" s="52"/>
      <c r="AZ841" s="52"/>
      <c r="BA841" s="52"/>
      <c r="BB841" s="52"/>
      <c r="BC841" s="52"/>
      <c r="BD841" s="52"/>
      <c r="BE841" s="52"/>
      <c r="BF841" s="52"/>
      <c r="BG841" s="52"/>
      <c r="BH841" s="52"/>
      <c r="BI841" s="52"/>
      <c r="BJ841" s="52"/>
      <c r="BK841" s="52"/>
      <c r="BL841" s="52"/>
      <c r="BM841" s="52"/>
      <c r="BN841" s="52"/>
      <c r="BO841" s="52"/>
      <c r="BP841" s="52"/>
      <c r="BQ841" s="52"/>
      <c r="BR841" s="52"/>
      <c r="BS841" s="52"/>
      <c r="BT841" s="52"/>
      <c r="BU841" s="52"/>
      <c r="BV841" s="52"/>
      <c r="BW841" s="52"/>
      <c r="BX841" s="52"/>
      <c r="BY841" s="52"/>
      <c r="BZ841" s="52"/>
      <c r="CA841" s="52"/>
      <c r="CB841" s="52"/>
      <c r="CC841" s="52"/>
      <c r="CD841" s="52"/>
      <c r="CE841" s="52"/>
      <c r="CF841" s="52"/>
      <c r="CG841" s="52"/>
      <c r="CH841" s="52"/>
      <c r="CI841" s="52"/>
      <c r="CJ841" s="52"/>
      <c r="CK841" s="52"/>
      <c r="CL841" s="52"/>
      <c r="CM841" s="52"/>
      <c r="CN841" s="52"/>
      <c r="CO841" s="52"/>
      <c r="CP841" s="52"/>
      <c r="CQ841" s="52"/>
      <c r="CR841" s="52"/>
    </row>
    <row r="842" spans="4:96" x14ac:dyDescent="0.25">
      <c r="D842" s="56" t="s">
        <v>350</v>
      </c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  <c r="AA842" s="52"/>
      <c r="AB842" s="52"/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  <c r="AX842" s="52"/>
      <c r="AY842" s="52"/>
      <c r="AZ842" s="52"/>
      <c r="BA842" s="52"/>
      <c r="BB842" s="52"/>
      <c r="BC842" s="52"/>
      <c r="BD842" s="52"/>
      <c r="BE842" s="52"/>
      <c r="BF842" s="52"/>
      <c r="BG842" s="52"/>
      <c r="BH842" s="52"/>
      <c r="BI842" s="52"/>
      <c r="BJ842" s="52"/>
      <c r="BK842" s="52"/>
      <c r="BL842" s="52"/>
      <c r="BM842" s="52"/>
      <c r="BN842" s="52"/>
      <c r="BO842" s="52"/>
      <c r="BP842" s="52"/>
      <c r="BQ842" s="52"/>
      <c r="BR842" s="52"/>
      <c r="BS842" s="52"/>
      <c r="BT842" s="52"/>
      <c r="BU842" s="52"/>
      <c r="BV842" s="52"/>
      <c r="BW842" s="52"/>
      <c r="BX842" s="52"/>
      <c r="BY842" s="52"/>
      <c r="BZ842" s="52"/>
      <c r="CA842" s="52"/>
      <c r="CB842" s="52"/>
      <c r="CC842" s="52"/>
      <c r="CD842" s="52"/>
      <c r="CE842" s="52"/>
      <c r="CF842" s="52"/>
      <c r="CG842" s="52"/>
      <c r="CH842" s="52"/>
      <c r="CI842" s="52"/>
      <c r="CJ842" s="52"/>
      <c r="CK842" s="52"/>
      <c r="CL842" s="52"/>
      <c r="CM842" s="52"/>
      <c r="CN842" s="52"/>
      <c r="CO842" s="52"/>
      <c r="CP842" s="52"/>
      <c r="CQ842" s="52"/>
      <c r="CR842" s="52"/>
    </row>
    <row r="843" spans="4:96" x14ac:dyDescent="0.25">
      <c r="D843" s="57" t="str">
        <f>"select '" &amp; TRIM(D839) &amp; "' AgreementNumber, '" &amp; TRIM(M839) &amp; "' bChassisNumber, '" &amp; TRIM(V839) &amp; "' bEngineNumber, '" &amp; TRIM(AH839) &amp; "' aChassisNumber, '" &amp; TRIM(AP839) &amp; "' aEngineNumber union all"</f>
        <v>select '0001060/4/01/06/2022' AgreementNumber, 'MHKT3BA1JNK051192' bChassisNumber, 'K3MJ13352' bEngineNumber, 'MHKT3BA1JNK051192' aChassisNumber, 'K3MJ13352' aEngineNumber union all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3"/>
      <c r="AN843" s="53"/>
      <c r="AO843" s="53"/>
      <c r="AP843" s="53"/>
      <c r="AQ843" s="53"/>
      <c r="AR843" s="53"/>
      <c r="AS843" s="53"/>
      <c r="AT843" s="53"/>
      <c r="AU843" s="53"/>
      <c r="AV843" s="53"/>
      <c r="AW843" s="53"/>
      <c r="AX843" s="53"/>
      <c r="AY843" s="53"/>
      <c r="AZ843" s="53"/>
      <c r="BA843" s="53"/>
      <c r="BB843" s="53"/>
      <c r="BC843" s="53"/>
      <c r="BD843" s="53"/>
      <c r="BE843" s="53"/>
      <c r="BF843" s="53"/>
      <c r="BG843" s="53"/>
      <c r="BH843" s="53"/>
      <c r="BI843" s="53"/>
      <c r="BJ843" s="53"/>
      <c r="BK843" s="53"/>
      <c r="BL843" s="53"/>
      <c r="BM843" s="53"/>
      <c r="BN843" s="53"/>
      <c r="BO843" s="53"/>
      <c r="BP843" s="53"/>
      <c r="BQ843" s="53"/>
      <c r="BR843" s="53"/>
      <c r="BS843" s="53"/>
      <c r="BT843" s="53"/>
      <c r="BU843" s="53"/>
      <c r="BV843" s="53"/>
      <c r="BW843" s="53"/>
      <c r="BX843" s="53"/>
      <c r="BY843" s="53"/>
      <c r="BZ843" s="53"/>
      <c r="CA843" s="53"/>
      <c r="CB843" s="53"/>
      <c r="CC843" s="52"/>
      <c r="CD843" s="52"/>
      <c r="CE843" s="52"/>
      <c r="CF843" s="52"/>
      <c r="CG843" s="52"/>
      <c r="CH843" s="52"/>
      <c r="CI843" s="52"/>
      <c r="CJ843" s="52"/>
      <c r="CK843" s="52"/>
      <c r="CL843" s="52"/>
      <c r="CM843" s="52"/>
      <c r="CN843" s="52"/>
      <c r="CO843" s="52"/>
      <c r="CP843" s="52"/>
      <c r="CQ843" s="52"/>
      <c r="CR843" s="52"/>
    </row>
    <row r="844" spans="4:96" x14ac:dyDescent="0.25">
      <c r="D844" s="56" t="s">
        <v>351</v>
      </c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  <c r="AA844" s="52"/>
      <c r="AB844" s="52"/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  <c r="AX844" s="52"/>
      <c r="AY844" s="52"/>
      <c r="AZ844" s="52"/>
      <c r="BA844" s="52"/>
      <c r="BB844" s="52"/>
      <c r="BC844" s="52"/>
      <c r="BD844" s="52"/>
      <c r="BE844" s="52"/>
      <c r="BF844" s="52"/>
      <c r="BG844" s="52"/>
      <c r="BH844" s="52"/>
      <c r="BI844" s="52"/>
      <c r="BJ844" s="52"/>
      <c r="BK844" s="52"/>
      <c r="BL844" s="52"/>
      <c r="BM844" s="52"/>
      <c r="BN844" s="52"/>
      <c r="BO844" s="52"/>
      <c r="BP844" s="52"/>
      <c r="BQ844" s="52"/>
      <c r="BR844" s="52"/>
      <c r="BS844" s="52"/>
      <c r="BT844" s="52"/>
      <c r="BU844" s="52"/>
      <c r="BV844" s="52"/>
      <c r="BW844" s="52"/>
      <c r="BX844" s="52"/>
      <c r="BY844" s="52"/>
      <c r="BZ844" s="52"/>
      <c r="CA844" s="52"/>
      <c r="CB844" s="52"/>
      <c r="CC844" s="52"/>
      <c r="CD844" s="52"/>
      <c r="CE844" s="52"/>
      <c r="CF844" s="52"/>
      <c r="CG844" s="52"/>
      <c r="CH844" s="52"/>
      <c r="CI844" s="52"/>
      <c r="CJ844" s="52"/>
      <c r="CK844" s="52"/>
      <c r="CL844" s="52"/>
      <c r="CM844" s="52"/>
      <c r="CN844" s="52"/>
      <c r="CO844" s="52"/>
      <c r="CP844" s="52"/>
      <c r="CQ844" s="52"/>
      <c r="CR844" s="52"/>
    </row>
    <row r="845" spans="4:96" x14ac:dyDescent="0.25">
      <c r="D845" s="56" t="s">
        <v>367</v>
      </c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  <c r="AA845" s="52"/>
      <c r="AB845" s="52"/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/>
      <c r="AN845" s="52"/>
      <c r="AO845" s="52"/>
      <c r="AP845" s="52"/>
      <c r="AQ845" s="52"/>
      <c r="AR845" s="52"/>
      <c r="AS845" s="52"/>
      <c r="AT845" s="52"/>
      <c r="AU845" s="52"/>
      <c r="AV845" s="52"/>
      <c r="AW845" s="52"/>
      <c r="AX845" s="52"/>
      <c r="AY845" s="52"/>
      <c r="AZ845" s="52"/>
      <c r="BA845" s="52"/>
      <c r="BB845" s="52"/>
      <c r="BC845" s="52"/>
      <c r="BD845" s="52"/>
      <c r="BE845" s="52"/>
      <c r="BF845" s="52"/>
      <c r="BG845" s="52"/>
      <c r="BH845" s="52"/>
      <c r="BI845" s="52"/>
      <c r="BJ845" s="52"/>
      <c r="BK845" s="52"/>
      <c r="BL845" s="52"/>
      <c r="BM845" s="52"/>
      <c r="BN845" s="52"/>
      <c r="BO845" s="52"/>
      <c r="BP845" s="52"/>
      <c r="BQ845" s="52"/>
      <c r="BR845" s="52"/>
      <c r="BS845" s="52"/>
      <c r="BT845" s="52"/>
      <c r="BU845" s="52"/>
      <c r="BV845" s="52"/>
      <c r="BW845" s="52"/>
      <c r="BX845" s="52"/>
      <c r="BY845" s="52"/>
      <c r="BZ845" s="52"/>
      <c r="CA845" s="52"/>
      <c r="CB845" s="52"/>
      <c r="CC845" s="52"/>
      <c r="CD845" s="52"/>
      <c r="CE845" s="52"/>
      <c r="CF845" s="52"/>
      <c r="CG845" s="52"/>
      <c r="CH845" s="52"/>
      <c r="CI845" s="52"/>
      <c r="CJ845" s="52"/>
      <c r="CK845" s="52"/>
      <c r="CL845" s="52"/>
      <c r="CM845" s="52"/>
      <c r="CN845" s="52"/>
      <c r="CO845" s="52"/>
      <c r="CP845" s="52"/>
      <c r="CQ845" s="52"/>
      <c r="CR845" s="52"/>
    </row>
    <row r="846" spans="4:96" x14ac:dyDescent="0.25">
      <c r="D846" s="57" t="s">
        <v>354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  <c r="AK846" s="53"/>
      <c r="AL846" s="53"/>
      <c r="AM846" s="53"/>
      <c r="AN846" s="53"/>
      <c r="AO846" s="53"/>
      <c r="AP846" s="53"/>
      <c r="AQ846" s="53"/>
      <c r="AR846" s="53"/>
      <c r="AS846" s="53"/>
      <c r="AT846" s="53"/>
      <c r="AU846" s="53"/>
      <c r="AV846" s="53"/>
      <c r="AW846" s="53"/>
      <c r="AX846" s="53"/>
      <c r="AY846" s="53"/>
      <c r="AZ846" s="53"/>
      <c r="BA846" s="53"/>
      <c r="BB846" s="53"/>
      <c r="BC846" s="53"/>
      <c r="BD846" s="53"/>
      <c r="BE846" s="53"/>
      <c r="BF846" s="53"/>
      <c r="BG846" s="53"/>
      <c r="BH846" s="53"/>
      <c r="BI846" s="53"/>
      <c r="BJ846" s="53"/>
      <c r="BK846" s="53"/>
      <c r="BL846" s="53"/>
      <c r="BM846" s="53"/>
      <c r="BN846" s="53"/>
      <c r="BO846" s="53"/>
      <c r="BP846" s="53"/>
      <c r="BQ846" s="53"/>
      <c r="BR846" s="53"/>
      <c r="BS846" s="53"/>
      <c r="BT846" s="53"/>
      <c r="BU846" s="53"/>
      <c r="BV846" s="53"/>
      <c r="BW846" s="53"/>
      <c r="BX846" s="53"/>
      <c r="BY846" s="53"/>
      <c r="BZ846" s="53"/>
      <c r="CA846" s="53"/>
      <c r="CB846" s="53"/>
      <c r="CC846" s="53"/>
      <c r="CD846" s="53"/>
      <c r="CE846" s="53"/>
      <c r="CF846" s="53"/>
      <c r="CG846" s="53"/>
      <c r="CH846" s="53"/>
      <c r="CI846" s="53"/>
      <c r="CJ846" s="53"/>
      <c r="CK846" s="53"/>
      <c r="CL846" s="53"/>
      <c r="CM846" s="53"/>
      <c r="CN846" s="53"/>
      <c r="CO846" s="53"/>
      <c r="CP846" s="53"/>
      <c r="CQ846" s="53"/>
      <c r="CR846" s="53"/>
    </row>
    <row r="847" spans="4:96" x14ac:dyDescent="0.25">
      <c r="D847" s="57" t="s">
        <v>445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  <c r="AK847" s="53"/>
      <c r="AL847" s="53"/>
      <c r="AM847" s="53"/>
      <c r="AN847" s="53"/>
      <c r="AO847" s="53"/>
      <c r="AP847" s="53"/>
      <c r="AQ847" s="53"/>
      <c r="AR847" s="53"/>
      <c r="AS847" s="53"/>
      <c r="AT847" s="53"/>
      <c r="AU847" s="53"/>
      <c r="AV847" s="53"/>
      <c r="AW847" s="53"/>
      <c r="AX847" s="53"/>
      <c r="AY847" s="53"/>
      <c r="AZ847" s="53"/>
      <c r="BA847" s="53"/>
      <c r="BB847" s="53"/>
      <c r="BC847" s="53"/>
      <c r="BD847" s="53"/>
      <c r="BE847" s="53"/>
      <c r="BF847" s="53"/>
      <c r="BG847" s="53"/>
      <c r="BH847" s="53"/>
      <c r="BI847" s="53"/>
      <c r="BJ847" s="53"/>
      <c r="BK847" s="53"/>
      <c r="BL847" s="53"/>
      <c r="BM847" s="53"/>
      <c r="BN847" s="53"/>
      <c r="BO847" s="53"/>
      <c r="BP847" s="53"/>
      <c r="BQ847" s="53"/>
      <c r="BR847" s="53"/>
      <c r="BS847" s="53"/>
      <c r="BT847" s="53"/>
      <c r="BU847" s="53"/>
      <c r="BV847" s="53"/>
      <c r="BW847" s="53"/>
      <c r="BX847" s="53"/>
      <c r="BY847" s="53"/>
      <c r="BZ847" s="53"/>
      <c r="CA847" s="53"/>
      <c r="CB847" s="53"/>
      <c r="CC847" s="53"/>
      <c r="CD847" s="53"/>
      <c r="CE847" s="53"/>
      <c r="CF847" s="53"/>
      <c r="CG847" s="53"/>
      <c r="CH847" s="53"/>
      <c r="CI847" s="53"/>
      <c r="CJ847" s="53"/>
      <c r="CK847" s="53"/>
      <c r="CL847" s="53"/>
      <c r="CM847" s="53"/>
      <c r="CN847" s="53"/>
      <c r="CO847" s="53"/>
      <c r="CP847" s="53"/>
      <c r="CQ847" s="53"/>
      <c r="CR847" s="53"/>
    </row>
    <row r="848" spans="4:96" x14ac:dyDescent="0.25">
      <c r="D848" s="57" t="s">
        <v>461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53"/>
      <c r="AL848" s="53"/>
      <c r="AM848" s="53"/>
      <c r="AN848" s="53"/>
      <c r="AO848" s="53"/>
      <c r="AP848" s="53"/>
      <c r="AQ848" s="53"/>
      <c r="AR848" s="53"/>
      <c r="AS848" s="53"/>
      <c r="AT848" s="53"/>
      <c r="AU848" s="53"/>
      <c r="AV848" s="53"/>
      <c r="AW848" s="53"/>
      <c r="AX848" s="53"/>
      <c r="AY848" s="53"/>
      <c r="AZ848" s="53"/>
      <c r="BA848" s="53"/>
      <c r="BB848" s="53"/>
      <c r="BC848" s="53"/>
      <c r="BD848" s="53"/>
      <c r="BE848" s="53"/>
      <c r="BF848" s="53"/>
      <c r="BG848" s="53"/>
      <c r="BH848" s="53"/>
      <c r="BI848" s="53"/>
      <c r="BJ848" s="53"/>
      <c r="BK848" s="53"/>
      <c r="BL848" s="53"/>
      <c r="BM848" s="53"/>
      <c r="BN848" s="53"/>
      <c r="BO848" s="53"/>
      <c r="BP848" s="53"/>
      <c r="BQ848" s="53"/>
      <c r="BR848" s="53"/>
      <c r="BS848" s="53"/>
      <c r="BT848" s="53"/>
      <c r="BU848" s="53"/>
      <c r="BV848" s="53"/>
      <c r="BW848" s="53"/>
      <c r="BX848" s="53"/>
      <c r="BY848" s="53"/>
      <c r="BZ848" s="53"/>
      <c r="CA848" s="53"/>
      <c r="CB848" s="53"/>
      <c r="CC848" s="53"/>
      <c r="CD848" s="53"/>
      <c r="CE848" s="53"/>
      <c r="CF848" s="53"/>
      <c r="CG848" s="53"/>
      <c r="CH848" s="53"/>
      <c r="CI848" s="53"/>
      <c r="CJ848" s="53"/>
      <c r="CK848" s="53"/>
      <c r="CL848" s="53"/>
      <c r="CM848" s="53"/>
      <c r="CN848" s="53"/>
      <c r="CO848" s="53"/>
      <c r="CP848" s="53"/>
      <c r="CQ848" s="53"/>
      <c r="CR848" s="53"/>
    </row>
    <row r="849" spans="4:96" x14ac:dyDescent="0.25">
      <c r="D849" s="57" t="s">
        <v>353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  <c r="AK849" s="53"/>
      <c r="AL849" s="53"/>
      <c r="AM849" s="53"/>
      <c r="AN849" s="53"/>
      <c r="AO849" s="53"/>
      <c r="AP849" s="53"/>
      <c r="AQ849" s="53"/>
      <c r="AR849" s="53"/>
      <c r="AS849" s="53"/>
      <c r="AT849" s="53"/>
      <c r="AU849" s="53"/>
      <c r="AV849" s="53"/>
      <c r="AW849" s="53"/>
      <c r="AX849" s="53"/>
      <c r="AY849" s="53"/>
      <c r="AZ849" s="53"/>
      <c r="BA849" s="53"/>
      <c r="BB849" s="53"/>
      <c r="BC849" s="53"/>
      <c r="BD849" s="53"/>
      <c r="BE849" s="53"/>
      <c r="BF849" s="53"/>
      <c r="BG849" s="53"/>
      <c r="BH849" s="53"/>
      <c r="BI849" s="53"/>
      <c r="BJ849" s="53"/>
      <c r="BK849" s="53"/>
      <c r="BL849" s="53"/>
      <c r="BM849" s="53"/>
      <c r="BN849" s="53"/>
      <c r="BO849" s="53"/>
      <c r="BP849" s="53"/>
      <c r="BQ849" s="53"/>
      <c r="BR849" s="53"/>
      <c r="BS849" s="53"/>
      <c r="BT849" s="53"/>
      <c r="BU849" s="53"/>
      <c r="BV849" s="53"/>
      <c r="BW849" s="53"/>
      <c r="BX849" s="53"/>
      <c r="BY849" s="53"/>
      <c r="BZ849" s="53"/>
      <c r="CA849" s="53"/>
      <c r="CB849" s="53"/>
      <c r="CC849" s="53"/>
      <c r="CD849" s="53"/>
      <c r="CE849" s="53"/>
      <c r="CF849" s="53"/>
      <c r="CG849" s="53"/>
      <c r="CH849" s="53"/>
      <c r="CI849" s="53"/>
      <c r="CJ849" s="53"/>
      <c r="CK849" s="53"/>
      <c r="CL849" s="53"/>
      <c r="CM849" s="53"/>
      <c r="CN849" s="53"/>
      <c r="CO849" s="53"/>
      <c r="CP849" s="53"/>
      <c r="CQ849" s="53"/>
      <c r="CR849" s="53"/>
    </row>
    <row r="850" spans="4:96" x14ac:dyDescent="0.25">
      <c r="D850" s="57" t="s">
        <v>452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3"/>
      <c r="AN850" s="53"/>
      <c r="AO850" s="53"/>
      <c r="AP850" s="53"/>
      <c r="AQ850" s="53"/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/>
      <c r="BE850" s="53"/>
      <c r="BF850" s="53"/>
      <c r="BG850" s="53"/>
      <c r="BH850" s="53"/>
      <c r="BI850" s="53"/>
      <c r="BJ850" s="53"/>
      <c r="BK850" s="53"/>
      <c r="BL850" s="53"/>
      <c r="BM850" s="53"/>
      <c r="BN850" s="53"/>
      <c r="BO850" s="53"/>
      <c r="BP850" s="53"/>
      <c r="BQ850" s="53"/>
      <c r="BR850" s="53"/>
      <c r="BS850" s="53"/>
      <c r="BT850" s="53"/>
      <c r="BU850" s="53"/>
      <c r="BV850" s="53"/>
      <c r="BW850" s="53"/>
      <c r="BX850" s="53"/>
      <c r="BY850" s="53"/>
      <c r="BZ850" s="53"/>
      <c r="CA850" s="53"/>
      <c r="CB850" s="53"/>
      <c r="CC850" s="53"/>
      <c r="CD850" s="53"/>
      <c r="CE850" s="53"/>
      <c r="CF850" s="53"/>
      <c r="CG850" s="53"/>
      <c r="CH850" s="53"/>
      <c r="CI850" s="53"/>
      <c r="CJ850" s="53"/>
      <c r="CK850" s="53"/>
      <c r="CL850" s="53"/>
      <c r="CM850" s="53"/>
      <c r="CN850" s="53"/>
      <c r="CO850" s="53"/>
      <c r="CP850" s="53"/>
      <c r="CQ850" s="53"/>
      <c r="CR850" s="53"/>
    </row>
    <row r="851" spans="4:96" x14ac:dyDescent="0.25">
      <c r="D851" s="37" t="s">
        <v>524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3"/>
      <c r="AN851" s="53"/>
      <c r="AO851" s="53"/>
      <c r="AP851" s="53"/>
      <c r="AQ851" s="53"/>
      <c r="AR851" s="53"/>
      <c r="AS851" s="53"/>
      <c r="AT851" s="53"/>
      <c r="AU851" s="53"/>
      <c r="AV851" s="53"/>
      <c r="AW851" s="53"/>
      <c r="AX851" s="53"/>
      <c r="AY851" s="53"/>
      <c r="AZ851" s="53"/>
      <c r="BA851" s="53"/>
      <c r="BB851" s="53"/>
      <c r="BC851" s="53"/>
      <c r="BD851" s="53"/>
      <c r="BE851" s="53"/>
      <c r="BF851" s="53"/>
      <c r="BG851" s="53"/>
      <c r="BH851" s="53"/>
      <c r="BI851" s="53"/>
      <c r="BJ851" s="53"/>
      <c r="BK851" s="53"/>
      <c r="BL851" s="53"/>
      <c r="BM851" s="53"/>
      <c r="BN851" s="53"/>
      <c r="BO851" s="53"/>
      <c r="BP851" s="53"/>
      <c r="BQ851" s="53"/>
      <c r="BR851" s="53"/>
      <c r="BS851" s="53"/>
      <c r="BT851" s="53"/>
      <c r="BU851" s="53"/>
      <c r="BV851" s="53"/>
      <c r="BW851" s="53"/>
      <c r="BX851" s="53"/>
      <c r="BY851" s="53"/>
      <c r="BZ851" s="53"/>
      <c r="CA851" s="53"/>
      <c r="CB851" s="53"/>
      <c r="CC851" s="53"/>
      <c r="CD851" s="53"/>
      <c r="CE851" s="53"/>
      <c r="CF851" s="53"/>
      <c r="CG851" s="53"/>
      <c r="CH851" s="53"/>
      <c r="CI851" s="53"/>
      <c r="CJ851" s="53"/>
      <c r="CK851" s="53"/>
      <c r="CL851" s="53"/>
      <c r="CM851" s="53"/>
      <c r="CN851" s="53"/>
      <c r="CO851" s="53"/>
      <c r="CP851" s="53"/>
      <c r="CQ851" s="53"/>
      <c r="CR851" s="53"/>
    </row>
    <row r="852" spans="4:96" x14ac:dyDescent="0.25">
      <c r="D852" s="57" t="s">
        <v>257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3"/>
      <c r="AN852" s="53"/>
      <c r="AO852" s="53"/>
      <c r="AP852" s="53"/>
      <c r="AQ852" s="53"/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/>
      <c r="BF852" s="53"/>
      <c r="BG852" s="53"/>
      <c r="BH852" s="53"/>
      <c r="BI852" s="53"/>
      <c r="BJ852" s="53"/>
      <c r="BK852" s="53"/>
      <c r="BL852" s="53"/>
      <c r="BM852" s="53"/>
      <c r="BN852" s="53"/>
      <c r="BO852" s="53"/>
      <c r="BP852" s="53"/>
      <c r="BQ852" s="53"/>
      <c r="BR852" s="53"/>
      <c r="BS852" s="53"/>
      <c r="BT852" s="53"/>
      <c r="BU852" s="53"/>
      <c r="BV852" s="53"/>
      <c r="BW852" s="53"/>
      <c r="BX852" s="53"/>
      <c r="BY852" s="53"/>
      <c r="BZ852" s="53"/>
      <c r="CA852" s="53"/>
      <c r="CB852" s="53"/>
      <c r="CC852" s="53"/>
      <c r="CD852" s="53"/>
      <c r="CE852" s="53"/>
      <c r="CF852" s="53"/>
      <c r="CG852" s="53"/>
      <c r="CH852" s="53"/>
      <c r="CI852" s="53"/>
      <c r="CJ852" s="53"/>
      <c r="CK852" s="53"/>
      <c r="CL852" s="53"/>
      <c r="CM852" s="53"/>
      <c r="CN852" s="53"/>
      <c r="CO852" s="53"/>
      <c r="CP852" s="53"/>
      <c r="CQ852" s="53"/>
      <c r="CR852" s="53"/>
    </row>
    <row r="853" spans="4:96" x14ac:dyDescent="0.25">
      <c r="D853" s="57" t="s">
        <v>329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3"/>
      <c r="AN853" s="53"/>
      <c r="AO853" s="53"/>
      <c r="AP853" s="53"/>
      <c r="AQ853" s="53"/>
      <c r="AR853" s="53"/>
      <c r="AS853" s="53"/>
      <c r="AT853" s="53"/>
      <c r="AU853" s="53"/>
      <c r="AV853" s="53"/>
      <c r="AW853" s="53"/>
      <c r="AX853" s="53"/>
      <c r="AY853" s="53"/>
      <c r="AZ853" s="53"/>
      <c r="BA853" s="53"/>
      <c r="BB853" s="53"/>
      <c r="BC853" s="53"/>
      <c r="BD853" s="53"/>
      <c r="BE853" s="53"/>
      <c r="BF853" s="53"/>
      <c r="BG853" s="53"/>
      <c r="BH853" s="53"/>
      <c r="BI853" s="53"/>
      <c r="BJ853" s="53"/>
      <c r="BK853" s="53"/>
      <c r="BL853" s="53"/>
      <c r="BM853" s="53"/>
      <c r="BN853" s="53"/>
      <c r="BO853" s="53"/>
      <c r="BP853" s="53"/>
      <c r="BQ853" s="53"/>
      <c r="BR853" s="53"/>
      <c r="BS853" s="53"/>
      <c r="BT853" s="53"/>
      <c r="BU853" s="53"/>
      <c r="BV853" s="53"/>
      <c r="BW853" s="53"/>
      <c r="BX853" s="53"/>
      <c r="BY853" s="53"/>
      <c r="BZ853" s="53"/>
      <c r="CA853" s="53"/>
      <c r="CB853" s="53"/>
      <c r="CC853" s="53"/>
      <c r="CD853" s="53"/>
      <c r="CE853" s="53"/>
      <c r="CF853" s="53"/>
      <c r="CG853" s="53"/>
      <c r="CH853" s="53"/>
      <c r="CI853" s="53"/>
      <c r="CJ853" s="53"/>
      <c r="CK853" s="53"/>
      <c r="CL853" s="53"/>
      <c r="CM853" s="53"/>
      <c r="CN853" s="53"/>
      <c r="CO853" s="53"/>
      <c r="CP853" s="53"/>
      <c r="CQ853" s="53"/>
      <c r="CR853" s="53"/>
    </row>
    <row r="854" spans="4:96" x14ac:dyDescent="0.25">
      <c r="D854" s="57" t="s">
        <v>279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3"/>
      <c r="AN854" s="53"/>
      <c r="AO854" s="53"/>
      <c r="AP854" s="53"/>
      <c r="AQ854" s="53"/>
      <c r="AR854" s="53"/>
      <c r="AS854" s="53"/>
      <c r="AT854" s="53"/>
      <c r="AU854" s="53"/>
      <c r="AV854" s="53"/>
      <c r="AW854" s="53"/>
      <c r="AX854" s="53"/>
      <c r="AY854" s="53"/>
      <c r="AZ854" s="53"/>
      <c r="BA854" s="53"/>
      <c r="BB854" s="53"/>
      <c r="BC854" s="53"/>
      <c r="BD854" s="53"/>
      <c r="BE854" s="53"/>
      <c r="BF854" s="53"/>
      <c r="BG854" s="53"/>
      <c r="BH854" s="53"/>
      <c r="BI854" s="53"/>
      <c r="BJ854" s="53"/>
      <c r="BK854" s="53"/>
      <c r="BL854" s="53"/>
      <c r="BM854" s="53"/>
      <c r="BN854" s="53"/>
      <c r="BO854" s="53"/>
      <c r="BP854" s="53"/>
      <c r="BQ854" s="53"/>
      <c r="BR854" s="53"/>
      <c r="BS854" s="53"/>
      <c r="BT854" s="53"/>
      <c r="BU854" s="53"/>
      <c r="BV854" s="53"/>
      <c r="BW854" s="53"/>
      <c r="BX854" s="53"/>
      <c r="BY854" s="53"/>
      <c r="BZ854" s="53"/>
      <c r="CA854" s="53"/>
      <c r="CB854" s="53"/>
      <c r="CC854" s="53"/>
      <c r="CD854" s="53"/>
      <c r="CE854" s="53"/>
      <c r="CF854" s="53"/>
      <c r="CG854" s="53"/>
      <c r="CH854" s="53"/>
      <c r="CI854" s="53"/>
      <c r="CJ854" s="53"/>
      <c r="CK854" s="53"/>
      <c r="CL854" s="53"/>
      <c r="CM854" s="53"/>
      <c r="CN854" s="53"/>
      <c r="CO854" s="53"/>
      <c r="CP854" s="53"/>
      <c r="CQ854" s="53"/>
      <c r="CR854" s="53"/>
    </row>
    <row r="855" spans="4:96" x14ac:dyDescent="0.25">
      <c r="D855" s="57" t="s">
        <v>332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3"/>
      <c r="AN855" s="53"/>
      <c r="AO855" s="53"/>
      <c r="AP855" s="53"/>
      <c r="AQ855" s="53"/>
      <c r="AR855" s="53"/>
      <c r="AS855" s="53"/>
      <c r="AT855" s="53"/>
      <c r="AU855" s="53"/>
      <c r="AV855" s="53"/>
      <c r="AW855" s="53"/>
      <c r="AX855" s="53"/>
      <c r="AY855" s="53"/>
      <c r="AZ855" s="53"/>
      <c r="BA855" s="53"/>
      <c r="BB855" s="53"/>
      <c r="BC855" s="53"/>
      <c r="BD855" s="53"/>
      <c r="BE855" s="53"/>
      <c r="BF855" s="53"/>
      <c r="BG855" s="53"/>
      <c r="BH855" s="53"/>
      <c r="BI855" s="53"/>
      <c r="BJ855" s="53"/>
      <c r="BK855" s="53"/>
      <c r="BL855" s="53"/>
      <c r="BM855" s="53"/>
      <c r="BN855" s="53"/>
      <c r="BO855" s="53"/>
      <c r="BP855" s="53"/>
      <c r="BQ855" s="53"/>
      <c r="BR855" s="53"/>
      <c r="BS855" s="53"/>
      <c r="BT855" s="53"/>
      <c r="BU855" s="53"/>
      <c r="BV855" s="53"/>
      <c r="BW855" s="53"/>
      <c r="BX855" s="53"/>
      <c r="BY855" s="53"/>
      <c r="BZ855" s="53"/>
      <c r="CA855" s="53"/>
      <c r="CB855" s="53"/>
      <c r="CC855" s="53"/>
      <c r="CD855" s="53"/>
      <c r="CE855" s="53"/>
      <c r="CF855" s="53"/>
      <c r="CG855" s="53"/>
      <c r="CH855" s="53"/>
      <c r="CI855" s="53"/>
      <c r="CJ855" s="53"/>
      <c r="CK855" s="53"/>
      <c r="CL855" s="53"/>
      <c r="CM855" s="53"/>
      <c r="CN855" s="53"/>
      <c r="CO855" s="53"/>
      <c r="CP855" s="53"/>
      <c r="CQ855" s="53"/>
      <c r="CR855" s="53"/>
    </row>
    <row r="856" spans="4:96" x14ac:dyDescent="0.25">
      <c r="D856" s="57" t="s">
        <v>333</v>
      </c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N856" s="53"/>
      <c r="AO856" s="53"/>
      <c r="AP856" s="53"/>
      <c r="AQ856" s="53"/>
      <c r="AR856" s="53"/>
      <c r="AS856" s="53"/>
      <c r="AT856" s="53"/>
      <c r="AU856" s="53"/>
      <c r="AV856" s="53"/>
      <c r="AW856" s="53"/>
      <c r="AX856" s="53"/>
      <c r="AY856" s="53"/>
      <c r="AZ856" s="53"/>
      <c r="BA856" s="53"/>
      <c r="BB856" s="53"/>
      <c r="BC856" s="53"/>
      <c r="BD856" s="53"/>
      <c r="BE856" s="53"/>
      <c r="BF856" s="53"/>
      <c r="BG856" s="53"/>
      <c r="BH856" s="53"/>
      <c r="BI856" s="53"/>
      <c r="BJ856" s="53"/>
      <c r="BK856" s="53"/>
      <c r="BL856" s="53"/>
      <c r="BM856" s="53"/>
      <c r="BN856" s="53"/>
      <c r="BO856" s="53"/>
      <c r="BP856" s="53"/>
      <c r="BQ856" s="53"/>
      <c r="BR856" s="53"/>
      <c r="BS856" s="53"/>
      <c r="BT856" s="53"/>
      <c r="BU856" s="53"/>
      <c r="BV856" s="53"/>
      <c r="BW856" s="53"/>
      <c r="BX856" s="53"/>
      <c r="BY856" s="53"/>
      <c r="BZ856" s="53"/>
      <c r="CA856" s="53"/>
      <c r="CB856" s="53"/>
      <c r="CC856" s="53"/>
      <c r="CD856" s="53"/>
      <c r="CE856" s="53"/>
      <c r="CF856" s="53"/>
      <c r="CG856" s="53"/>
      <c r="CH856" s="53"/>
      <c r="CI856" s="53"/>
      <c r="CJ856" s="53"/>
      <c r="CK856" s="53"/>
      <c r="CL856" s="53"/>
      <c r="CM856" s="53"/>
      <c r="CN856" s="53"/>
      <c r="CO856" s="53"/>
      <c r="CP856" s="53"/>
      <c r="CQ856" s="53"/>
      <c r="CR856" s="53"/>
    </row>
    <row r="857" spans="4:96" x14ac:dyDescent="0.25">
      <c r="D857" s="56" t="s">
        <v>368</v>
      </c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  <c r="AA857" s="52"/>
      <c r="AB857" s="52"/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/>
      <c r="AU857" s="52"/>
      <c r="AV857" s="52"/>
      <c r="AW857" s="52"/>
      <c r="AX857" s="52"/>
      <c r="AY857" s="52"/>
      <c r="AZ857" s="52"/>
      <c r="BA857" s="52"/>
      <c r="BB857" s="52"/>
      <c r="BC857" s="52"/>
      <c r="BD857" s="52"/>
      <c r="BE857" s="52"/>
      <c r="BF857" s="52"/>
      <c r="BG857" s="52"/>
      <c r="BH857" s="52"/>
      <c r="BI857" s="52"/>
      <c r="BJ857" s="52"/>
      <c r="BK857" s="52"/>
      <c r="BL857" s="52"/>
      <c r="BM857" s="52"/>
      <c r="BN857" s="52"/>
      <c r="BO857" s="52"/>
      <c r="BP857" s="52"/>
      <c r="BQ857" s="52"/>
      <c r="BR857" s="52"/>
      <c r="BS857" s="52"/>
      <c r="BT857" s="52"/>
      <c r="BU857" s="52"/>
      <c r="BV857" s="52"/>
      <c r="BW857" s="52"/>
      <c r="BX857" s="52"/>
      <c r="BY857" s="52"/>
      <c r="BZ857" s="52"/>
      <c r="CA857" s="52"/>
      <c r="CB857" s="52"/>
      <c r="CC857" s="52"/>
      <c r="CD857" s="52"/>
      <c r="CE857" s="52"/>
      <c r="CF857" s="52"/>
      <c r="CG857" s="52"/>
      <c r="CH857" s="52"/>
      <c r="CI857" s="52"/>
      <c r="CJ857" s="52"/>
      <c r="CK857" s="52"/>
      <c r="CL857" s="52"/>
      <c r="CM857" s="52"/>
      <c r="CN857" s="52"/>
      <c r="CO857" s="52"/>
      <c r="CP857" s="52"/>
      <c r="CQ857" s="52"/>
      <c r="CR857" s="52"/>
    </row>
    <row r="858" spans="4:96" x14ac:dyDescent="0.25">
      <c r="D858" s="56" t="s">
        <v>508</v>
      </c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  <c r="AA858" s="52"/>
      <c r="AB858" s="52"/>
      <c r="AC858" s="52"/>
      <c r="AD858" s="52"/>
      <c r="AE858" s="52"/>
      <c r="AF858" s="52"/>
      <c r="AG858" s="52"/>
      <c r="AH858" s="52"/>
      <c r="AI858" s="52"/>
      <c r="AJ858" s="52"/>
      <c r="AK858" s="52"/>
      <c r="AL858" s="52"/>
      <c r="AM858" s="52"/>
      <c r="AN858" s="52"/>
      <c r="AO858" s="52"/>
      <c r="AP858" s="52"/>
      <c r="AQ858" s="52"/>
      <c r="AR858" s="52"/>
      <c r="AS858" s="52"/>
      <c r="AT858" s="52"/>
      <c r="AU858" s="52"/>
      <c r="AV858" s="52"/>
      <c r="AW858" s="52"/>
      <c r="AX858" s="52"/>
      <c r="AY858" s="52"/>
      <c r="AZ858" s="52"/>
      <c r="BA858" s="52"/>
      <c r="BB858" s="52"/>
      <c r="BC858" s="52"/>
      <c r="BD858" s="52"/>
      <c r="BE858" s="52"/>
      <c r="BF858" s="52"/>
      <c r="BG858" s="52"/>
      <c r="BH858" s="52"/>
      <c r="BI858" s="52"/>
      <c r="BJ858" s="52"/>
      <c r="BK858" s="52"/>
      <c r="BL858" s="52"/>
      <c r="BM858" s="52"/>
      <c r="BN858" s="52"/>
      <c r="BO858" s="52"/>
      <c r="BP858" s="52"/>
      <c r="BQ858" s="52"/>
      <c r="BR858" s="52"/>
      <c r="BS858" s="52"/>
      <c r="BT858" s="52"/>
      <c r="BU858" s="52"/>
      <c r="BV858" s="52"/>
      <c r="BW858" s="52"/>
      <c r="BX858" s="52"/>
      <c r="BY858" s="52"/>
      <c r="BZ858" s="52"/>
      <c r="CA858" s="52"/>
      <c r="CB858" s="52"/>
      <c r="CC858" s="52"/>
      <c r="CD858" s="52"/>
      <c r="CE858" s="52"/>
      <c r="CF858" s="52"/>
      <c r="CG858" s="52"/>
      <c r="CH858" s="52"/>
      <c r="CI858" s="52"/>
      <c r="CJ858" s="52"/>
      <c r="CK858" s="52"/>
      <c r="CL858" s="52"/>
      <c r="CM858" s="52"/>
      <c r="CN858" s="52"/>
      <c r="CO858" s="52"/>
      <c r="CP858" s="52"/>
      <c r="CQ858" s="52"/>
      <c r="CR858" s="52"/>
    </row>
    <row r="859" spans="4:96" x14ac:dyDescent="0.25">
      <c r="D859" s="56" t="s">
        <v>509</v>
      </c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  <c r="AA859" s="52"/>
      <c r="AB859" s="52"/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52"/>
      <c r="AT859" s="52"/>
      <c r="AU859" s="52"/>
      <c r="AV859" s="52"/>
      <c r="AW859" s="52"/>
      <c r="AX859" s="52"/>
      <c r="AY859" s="52"/>
      <c r="AZ859" s="52"/>
      <c r="BA859" s="52"/>
      <c r="BB859" s="52"/>
      <c r="BC859" s="52"/>
      <c r="BD859" s="52"/>
      <c r="BE859" s="52"/>
      <c r="BF859" s="52"/>
      <c r="BG859" s="52"/>
      <c r="BH859" s="52"/>
      <c r="BI859" s="52"/>
      <c r="BJ859" s="52"/>
      <c r="BK859" s="52"/>
      <c r="BL859" s="52"/>
      <c r="BM859" s="52"/>
      <c r="BN859" s="52"/>
      <c r="BO859" s="52"/>
      <c r="BP859" s="52"/>
      <c r="BQ859" s="52"/>
      <c r="BR859" s="52"/>
      <c r="BS859" s="52"/>
      <c r="BT859" s="52"/>
      <c r="BU859" s="52"/>
      <c r="BV859" s="52"/>
      <c r="BW859" s="52"/>
      <c r="BX859" s="52"/>
      <c r="BY859" s="52"/>
      <c r="BZ859" s="52"/>
      <c r="CA859" s="52"/>
      <c r="CB859" s="52"/>
      <c r="CC859" s="52"/>
      <c r="CD859" s="52"/>
      <c r="CE859" s="52"/>
      <c r="CF859" s="52"/>
      <c r="CG859" s="52"/>
      <c r="CH859" s="52"/>
      <c r="CI859" s="52"/>
      <c r="CJ859" s="52"/>
      <c r="CK859" s="52"/>
      <c r="CL859" s="52"/>
      <c r="CM859" s="52"/>
      <c r="CN859" s="52"/>
      <c r="CO859" s="52"/>
      <c r="CP859" s="52"/>
      <c r="CQ859" s="52"/>
      <c r="CR859" s="52"/>
    </row>
    <row r="860" spans="4:96" x14ac:dyDescent="0.25">
      <c r="D860" s="56" t="s">
        <v>510</v>
      </c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  <c r="AA860" s="52"/>
      <c r="AB860" s="52"/>
      <c r="AC860" s="52"/>
      <c r="AD860" s="52"/>
      <c r="AE860" s="52"/>
      <c r="AF860" s="52"/>
      <c r="AG860" s="52"/>
      <c r="AH860" s="52"/>
      <c r="AI860" s="52"/>
      <c r="AJ860" s="52"/>
      <c r="AK860" s="52"/>
      <c r="AL860" s="52"/>
      <c r="AM860" s="52"/>
      <c r="AN860" s="52"/>
      <c r="AO860" s="52"/>
      <c r="AP860" s="52"/>
      <c r="AQ860" s="52"/>
      <c r="AR860" s="52"/>
      <c r="AS860" s="52"/>
      <c r="AT860" s="52"/>
      <c r="AU860" s="52"/>
      <c r="AV860" s="52"/>
      <c r="AW860" s="52"/>
      <c r="AX860" s="52"/>
      <c r="AY860" s="52"/>
      <c r="AZ860" s="52"/>
      <c r="BA860" s="52"/>
      <c r="BB860" s="52"/>
      <c r="BC860" s="52"/>
      <c r="BD860" s="52"/>
      <c r="BE860" s="52"/>
      <c r="BF860" s="52"/>
      <c r="BG860" s="52"/>
      <c r="BH860" s="52"/>
      <c r="BI860" s="52"/>
      <c r="BJ860" s="52"/>
      <c r="BK860" s="52"/>
      <c r="BL860" s="52"/>
      <c r="BM860" s="52"/>
      <c r="BN860" s="52"/>
      <c r="BO860" s="52"/>
      <c r="BP860" s="52"/>
      <c r="BQ860" s="52"/>
      <c r="BR860" s="52"/>
      <c r="BS860" s="52"/>
      <c r="BT860" s="52"/>
      <c r="BU860" s="52"/>
      <c r="BV860" s="52"/>
      <c r="BW860" s="52"/>
      <c r="BX860" s="52"/>
      <c r="BY860" s="52"/>
      <c r="BZ860" s="52"/>
      <c r="CA860" s="52"/>
      <c r="CB860" s="52"/>
      <c r="CC860" s="52"/>
      <c r="CD860" s="52"/>
      <c r="CE860" s="52"/>
      <c r="CF860" s="52"/>
      <c r="CG860" s="52"/>
      <c r="CH860" s="52"/>
      <c r="CI860" s="52"/>
      <c r="CJ860" s="52"/>
      <c r="CK860" s="52"/>
      <c r="CL860" s="52"/>
      <c r="CM860" s="52"/>
      <c r="CN860" s="52"/>
      <c r="CO860" s="52"/>
      <c r="CP860" s="52"/>
      <c r="CQ860" s="52"/>
      <c r="CR860" s="52"/>
    </row>
    <row r="862" spans="4:96" x14ac:dyDescent="0.25">
      <c r="D862" s="51" t="s">
        <v>309</v>
      </c>
      <c r="E862" s="51" t="s">
        <v>561</v>
      </c>
      <c r="F862" s="51" t="s">
        <v>562</v>
      </c>
      <c r="G862" s="51" t="s">
        <v>564</v>
      </c>
      <c r="H862" s="51" t="s">
        <v>565</v>
      </c>
      <c r="I862" s="51" t="s">
        <v>309</v>
      </c>
      <c r="J862" s="51" t="s">
        <v>567</v>
      </c>
      <c r="K862" s="51" t="s">
        <v>568</v>
      </c>
      <c r="L862" s="51" t="s">
        <v>569</v>
      </c>
      <c r="M862" s="51" t="s">
        <v>570</v>
      </c>
      <c r="N862" s="51" t="s">
        <v>571</v>
      </c>
      <c r="O862" s="51" t="s">
        <v>572</v>
      </c>
      <c r="P862" s="51">
        <v>1</v>
      </c>
    </row>
    <row r="863" spans="4:96" x14ac:dyDescent="0.25">
      <c r="D863" s="285" t="s">
        <v>3420</v>
      </c>
      <c r="E863" s="285" t="s">
        <v>3416</v>
      </c>
      <c r="F863" s="285" t="s">
        <v>3417</v>
      </c>
      <c r="G863" s="285" t="s">
        <v>3418</v>
      </c>
      <c r="H863" s="285" t="s">
        <v>3419</v>
      </c>
      <c r="I863" s="285" t="s">
        <v>3420</v>
      </c>
      <c r="J863" s="285">
        <v>19352</v>
      </c>
      <c r="K863" s="285" t="s">
        <v>3416</v>
      </c>
      <c r="L863" s="285" t="s">
        <v>3417</v>
      </c>
      <c r="M863" s="285">
        <v>17475</v>
      </c>
      <c r="N863" s="285" t="s">
        <v>3416</v>
      </c>
      <c r="O863" s="285" t="s">
        <v>3417</v>
      </c>
      <c r="P863" s="285">
        <v>1</v>
      </c>
    </row>
    <row r="865" spans="4:50" x14ac:dyDescent="0.25">
      <c r="D865" s="57" t="s">
        <v>357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N865" s="53"/>
      <c r="AO865" s="53"/>
      <c r="AP865" s="53"/>
      <c r="AQ865" s="53"/>
      <c r="AR865" s="53"/>
      <c r="AS865" s="53"/>
      <c r="AT865" s="53"/>
      <c r="AU865" s="53"/>
      <c r="AV865" s="53"/>
      <c r="AW865" s="53"/>
      <c r="AX865" s="53"/>
    </row>
    <row r="866" spans="4:50" x14ac:dyDescent="0.25">
      <c r="D866" s="57" t="s">
        <v>322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N866" s="53"/>
      <c r="AO866" s="53"/>
      <c r="AP866" s="53"/>
      <c r="AQ866" s="53"/>
      <c r="AR866" s="53"/>
      <c r="AS866" s="53"/>
      <c r="AT866" s="53"/>
      <c r="AU866" s="53"/>
      <c r="AV866" s="53"/>
      <c r="AW866" s="53"/>
      <c r="AX866" s="53"/>
    </row>
    <row r="867" spans="4:50" x14ac:dyDescent="0.25">
      <c r="D867" s="57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N867" s="53"/>
      <c r="AO867" s="53"/>
      <c r="AP867" s="53"/>
      <c r="AQ867" s="53"/>
      <c r="AR867" s="53"/>
      <c r="AS867" s="53"/>
      <c r="AT867" s="53"/>
      <c r="AU867" s="53"/>
      <c r="AV867" s="53"/>
      <c r="AW867" s="53"/>
      <c r="AX867" s="53"/>
    </row>
    <row r="868" spans="4:50" x14ac:dyDescent="0.25">
      <c r="D868" s="56" t="str">
        <f>"update Tb_OPL_Unit set ChassisNumber = '" &amp; TRIM(G863) &amp; "', EngineNumber = '" &amp; TRIM(H863) &amp; "' where IdTb_OPL_Unit = " &amp; M863 &amp; ";"</f>
        <v>update Tb_OPL_Unit set ChassisNumber = 'MHRRV3830NJ200506', EngineNumber = 'L15ZF1316733' where IdTb_OPL_Unit = 17475;</v>
      </c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  <c r="AA868" s="52"/>
      <c r="AB868" s="52"/>
      <c r="AC868" s="52"/>
      <c r="AD868" s="52"/>
      <c r="AE868" s="52"/>
      <c r="AF868" s="52"/>
      <c r="AG868" s="52"/>
      <c r="AH868" s="52"/>
      <c r="AI868" s="52"/>
      <c r="AJ868" s="52"/>
      <c r="AK868" s="52"/>
      <c r="AL868" s="52"/>
      <c r="AM868" s="52"/>
      <c r="AN868" s="52"/>
      <c r="AO868" s="52"/>
      <c r="AP868" s="52"/>
      <c r="AQ868" s="52"/>
      <c r="AR868" s="52"/>
      <c r="AS868" s="52"/>
      <c r="AT868" s="52"/>
      <c r="AU868" s="52"/>
      <c r="AV868" s="52"/>
      <c r="AW868" s="52"/>
      <c r="AX868" s="52"/>
    </row>
    <row r="869" spans="4:50" x14ac:dyDescent="0.25">
      <c r="D869" s="57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N869" s="53"/>
      <c r="AO869" s="53"/>
      <c r="AP869" s="53"/>
      <c r="AQ869" s="53"/>
      <c r="AR869" s="53"/>
      <c r="AS869" s="53"/>
      <c r="AT869" s="53"/>
      <c r="AU869" s="53"/>
      <c r="AV869" s="53"/>
      <c r="AW869" s="53"/>
      <c r="AX869" s="53"/>
    </row>
    <row r="870" spans="4:50" x14ac:dyDescent="0.25">
      <c r="D870" s="56" t="str">
        <f>"update OPLUObjectLease set Remarks = '" &amp; TRIM(G863) &amp; "', EngineNumber = '" &amp; TRIM(H863) &amp; "' where IdUObjLease = " &amp; J863 &amp; ";"</f>
        <v>update OPLUObjectLease set Remarks = 'MHRRV3830NJ200506', EngineNumber = 'L15ZF1316733' where IdUObjLease = 19352;</v>
      </c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  <c r="AA870" s="52"/>
      <c r="AB870" s="52"/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52"/>
      <c r="AQ870" s="52"/>
      <c r="AR870" s="52"/>
      <c r="AS870" s="52"/>
      <c r="AT870" s="52"/>
      <c r="AU870" s="52"/>
      <c r="AV870" s="52"/>
      <c r="AW870" s="52"/>
      <c r="AX870" s="52"/>
    </row>
    <row r="871" spans="4:50" x14ac:dyDescent="0.25">
      <c r="D871" s="57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53"/>
      <c r="AP871" s="53"/>
      <c r="AQ871" s="53"/>
      <c r="AR871" s="53"/>
      <c r="AS871" s="53"/>
      <c r="AT871" s="53"/>
      <c r="AU871" s="53"/>
      <c r="AV871" s="53"/>
      <c r="AW871" s="53"/>
      <c r="AX871" s="53"/>
    </row>
    <row r="872" spans="4:50" x14ac:dyDescent="0.25">
      <c r="D872" s="57" t="s">
        <v>263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  <c r="AW872" s="53"/>
      <c r="AX872" s="53"/>
    </row>
    <row r="873" spans="4:50" x14ac:dyDescent="0.25">
      <c r="D873" s="57" t="s">
        <v>264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  <c r="AW873" s="53"/>
      <c r="AX873" s="53"/>
    </row>
    <row r="874" spans="4:50" x14ac:dyDescent="0.25">
      <c r="D874" s="57" t="s">
        <v>358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  <c r="AW874" s="53"/>
      <c r="AX874" s="53"/>
    </row>
    <row r="876" spans="4:50" x14ac:dyDescent="0.25">
      <c r="D876" s="285" t="s">
        <v>3462</v>
      </c>
    </row>
    <row r="905" spans="4:4" x14ac:dyDescent="0.25">
      <c r="D905" s="51" t="s">
        <v>3786</v>
      </c>
    </row>
    <row r="907" spans="4:4" x14ac:dyDescent="0.25">
      <c r="D907" s="285" t="s">
        <v>3462</v>
      </c>
    </row>
    <row r="947" spans="2:4" x14ac:dyDescent="0.25">
      <c r="B947" s="48">
        <v>0</v>
      </c>
      <c r="D947" s="51" t="s">
        <v>2226</v>
      </c>
    </row>
    <row r="948" spans="2:4" x14ac:dyDescent="0.25">
      <c r="D948" s="59" t="s">
        <v>305</v>
      </c>
    </row>
    <row r="1070" spans="4:4" x14ac:dyDescent="0.25">
      <c r="D1070" s="285" t="s">
        <v>309</v>
      </c>
    </row>
    <row r="1071" spans="4:4" x14ac:dyDescent="0.25">
      <c r="D1071" s="36" t="s">
        <v>3098</v>
      </c>
    </row>
    <row r="1094" spans="2:4" x14ac:dyDescent="0.25">
      <c r="B1094" s="50">
        <v>0</v>
      </c>
      <c r="D1094" s="51" t="s">
        <v>474</v>
      </c>
    </row>
    <row r="1095" spans="2:4" x14ac:dyDescent="0.25">
      <c r="D1095" s="59" t="s">
        <v>304</v>
      </c>
    </row>
    <row r="1096" spans="2:4" x14ac:dyDescent="0.25">
      <c r="D1096" s="55" t="s">
        <v>3463</v>
      </c>
    </row>
    <row r="1098" spans="2:4" x14ac:dyDescent="0.25">
      <c r="D1098" s="285" t="s">
        <v>3463</v>
      </c>
    </row>
    <row r="1134" spans="4:12" x14ac:dyDescent="0.25">
      <c r="D1134" s="285" t="s">
        <v>309</v>
      </c>
    </row>
    <row r="1135" spans="4:12" x14ac:dyDescent="0.25">
      <c r="D1135" s="51" t="s">
        <v>3464</v>
      </c>
      <c r="L1135" s="51" t="s">
        <v>3465</v>
      </c>
    </row>
    <row r="1137" spans="4:4" x14ac:dyDescent="0.25">
      <c r="D1137" s="285" t="s">
        <v>3463</v>
      </c>
    </row>
    <row r="1169" spans="4:34" x14ac:dyDescent="0.25">
      <c r="D1169" s="285" t="s">
        <v>309</v>
      </c>
    </row>
    <row r="1170" spans="4:34" x14ac:dyDescent="0.25">
      <c r="D1170" s="51" t="s">
        <v>3467</v>
      </c>
    </row>
    <row r="1172" spans="4:34" x14ac:dyDescent="0.25">
      <c r="D1172" s="56" t="s">
        <v>357</v>
      </c>
      <c r="E1172" s="52"/>
      <c r="F1172" s="52"/>
      <c r="G1172" s="52"/>
      <c r="H1172" s="52"/>
      <c r="I1172" s="52"/>
      <c r="J1172" s="52"/>
      <c r="K1172" s="52"/>
      <c r="L1172" s="52"/>
      <c r="M1172" s="52"/>
      <c r="N1172" s="52"/>
      <c r="O1172" s="52"/>
      <c r="P1172" s="52"/>
      <c r="Q1172" s="52"/>
      <c r="R1172" s="52"/>
      <c r="S1172" s="52"/>
      <c r="T1172" s="52"/>
      <c r="U1172" s="52"/>
      <c r="V1172" s="52"/>
      <c r="W1172" s="52"/>
      <c r="X1172" s="52"/>
      <c r="Y1172" s="52"/>
      <c r="Z1172" s="52"/>
      <c r="AA1172" s="52"/>
      <c r="AB1172" s="52"/>
      <c r="AC1172" s="52"/>
      <c r="AD1172" s="52"/>
      <c r="AE1172" s="52"/>
      <c r="AF1172" s="52"/>
      <c r="AG1172" s="52"/>
      <c r="AH1172" s="52"/>
    </row>
    <row r="1173" spans="4:34" x14ac:dyDescent="0.25">
      <c r="D1173" s="56" t="s">
        <v>322</v>
      </c>
      <c r="E1173" s="52"/>
      <c r="F1173" s="52"/>
      <c r="G1173" s="52"/>
      <c r="H1173" s="52"/>
      <c r="I1173" s="52"/>
      <c r="J1173" s="52"/>
      <c r="K1173" s="52"/>
      <c r="L1173" s="52"/>
      <c r="M1173" s="52"/>
      <c r="N1173" s="52"/>
      <c r="O1173" s="52"/>
      <c r="P1173" s="52"/>
      <c r="Q1173" s="52"/>
      <c r="R1173" s="52"/>
      <c r="S1173" s="52"/>
      <c r="T1173" s="52"/>
      <c r="U1173" s="52"/>
      <c r="V1173" s="52"/>
      <c r="W1173" s="52"/>
      <c r="X1173" s="52"/>
      <c r="Y1173" s="52"/>
      <c r="Z1173" s="52"/>
      <c r="AA1173" s="52"/>
      <c r="AB1173" s="52"/>
      <c r="AC1173" s="52"/>
      <c r="AD1173" s="52"/>
      <c r="AE1173" s="52"/>
      <c r="AF1173" s="52"/>
      <c r="AG1173" s="52"/>
      <c r="AH1173" s="52"/>
    </row>
    <row r="1174" spans="4:34" x14ac:dyDescent="0.25">
      <c r="D1174" s="56"/>
      <c r="E1174" s="52"/>
      <c r="F1174" s="52"/>
      <c r="G1174" s="52"/>
      <c r="H1174" s="52"/>
      <c r="I1174" s="52"/>
      <c r="J1174" s="52"/>
      <c r="K1174" s="52"/>
      <c r="L1174" s="52"/>
      <c r="M1174" s="52"/>
      <c r="N1174" s="52"/>
      <c r="O1174" s="52"/>
      <c r="P1174" s="52"/>
      <c r="Q1174" s="52"/>
      <c r="R1174" s="52"/>
      <c r="S1174" s="52"/>
      <c r="T1174" s="52"/>
      <c r="U1174" s="52"/>
      <c r="V1174" s="52"/>
      <c r="W1174" s="52"/>
      <c r="X1174" s="52"/>
      <c r="Y1174" s="52"/>
      <c r="Z1174" s="52"/>
      <c r="AA1174" s="52"/>
      <c r="AB1174" s="52"/>
      <c r="AC1174" s="52"/>
      <c r="AD1174" s="52"/>
      <c r="AE1174" s="52"/>
      <c r="AF1174" s="52"/>
      <c r="AG1174" s="52"/>
      <c r="AH1174" s="52"/>
    </row>
    <row r="1175" spans="4:34" x14ac:dyDescent="0.25">
      <c r="D1175" s="56" t="s">
        <v>280</v>
      </c>
      <c r="E1175" s="52"/>
      <c r="F1175" s="52"/>
      <c r="G1175" s="52"/>
      <c r="H1175" s="52"/>
      <c r="I1175" s="52"/>
      <c r="J1175" s="52"/>
      <c r="K1175" s="52"/>
      <c r="L1175" s="52"/>
      <c r="M1175" s="52"/>
      <c r="N1175" s="52"/>
      <c r="O1175" s="52"/>
      <c r="P1175" s="52"/>
      <c r="Q1175" s="52"/>
      <c r="R1175" s="52"/>
      <c r="S1175" s="52"/>
      <c r="T1175" s="52"/>
      <c r="U1175" s="52"/>
      <c r="V1175" s="52"/>
      <c r="W1175" s="52"/>
      <c r="X1175" s="52"/>
      <c r="Y1175" s="52"/>
      <c r="Z1175" s="52"/>
      <c r="AA1175" s="52"/>
      <c r="AB1175" s="52"/>
      <c r="AC1175" s="52"/>
      <c r="AD1175" s="52"/>
      <c r="AE1175" s="52"/>
      <c r="AF1175" s="52"/>
      <c r="AG1175" s="52"/>
      <c r="AH1175" s="52"/>
    </row>
    <row r="1176" spans="4:34" x14ac:dyDescent="0.25">
      <c r="D1176" s="56" t="s">
        <v>3468</v>
      </c>
      <c r="E1176" s="52"/>
      <c r="F1176" s="52"/>
      <c r="G1176" s="52"/>
      <c r="H1176" s="52"/>
      <c r="I1176" s="52"/>
      <c r="J1176" s="52"/>
      <c r="K1176" s="52"/>
      <c r="L1176" s="52"/>
      <c r="M1176" s="52"/>
      <c r="N1176" s="52"/>
      <c r="O1176" s="52"/>
      <c r="P1176" s="52"/>
      <c r="Q1176" s="52"/>
      <c r="R1176" s="52"/>
      <c r="S1176" s="52"/>
      <c r="T1176" s="52"/>
      <c r="U1176" s="52"/>
      <c r="V1176" s="52"/>
      <c r="W1176" s="52"/>
      <c r="X1176" s="52"/>
      <c r="Y1176" s="52"/>
      <c r="Z1176" s="52"/>
      <c r="AA1176" s="52"/>
      <c r="AB1176" s="52"/>
      <c r="AC1176" s="52"/>
      <c r="AD1176" s="52"/>
      <c r="AE1176" s="52"/>
      <c r="AF1176" s="52"/>
      <c r="AG1176" s="52"/>
      <c r="AH1176" s="52"/>
    </row>
    <row r="1177" spans="4:34" x14ac:dyDescent="0.25">
      <c r="D1177" s="56" t="s">
        <v>3469</v>
      </c>
      <c r="E1177" s="52"/>
      <c r="F1177" s="52"/>
      <c r="G1177" s="52"/>
      <c r="H1177" s="52"/>
      <c r="I1177" s="52"/>
      <c r="J1177" s="52"/>
      <c r="K1177" s="52"/>
      <c r="L1177" s="52"/>
      <c r="M1177" s="52"/>
      <c r="N1177" s="52"/>
      <c r="O1177" s="52"/>
      <c r="P1177" s="52"/>
      <c r="Q1177" s="52"/>
      <c r="R1177" s="52"/>
      <c r="S1177" s="52"/>
      <c r="T1177" s="52"/>
      <c r="U1177" s="52"/>
      <c r="V1177" s="52"/>
      <c r="W1177" s="52"/>
      <c r="X1177" s="52"/>
      <c r="Y1177" s="52"/>
      <c r="Z1177" s="52"/>
      <c r="AA1177" s="52"/>
      <c r="AB1177" s="52"/>
      <c r="AC1177" s="52"/>
      <c r="AD1177" s="52"/>
      <c r="AE1177" s="52"/>
      <c r="AF1177" s="52"/>
      <c r="AG1177" s="52"/>
      <c r="AH1177" s="52"/>
    </row>
    <row r="1178" spans="4:34" x14ac:dyDescent="0.25">
      <c r="D1178" s="56"/>
      <c r="E1178" s="52"/>
      <c r="F1178" s="52"/>
      <c r="G1178" s="52"/>
      <c r="H1178" s="52"/>
      <c r="I1178" s="52"/>
      <c r="J1178" s="52"/>
      <c r="K1178" s="52"/>
      <c r="L1178" s="52"/>
      <c r="M1178" s="52"/>
      <c r="N1178" s="52"/>
      <c r="O1178" s="52"/>
      <c r="P1178" s="52"/>
      <c r="Q1178" s="52"/>
      <c r="R1178" s="52"/>
      <c r="S1178" s="52"/>
      <c r="T1178" s="52"/>
      <c r="U1178" s="52"/>
      <c r="V1178" s="52"/>
      <c r="W1178" s="52"/>
      <c r="X1178" s="52"/>
      <c r="Y1178" s="52"/>
      <c r="Z1178" s="52"/>
      <c r="AA1178" s="52"/>
      <c r="AB1178" s="52"/>
      <c r="AC1178" s="52"/>
      <c r="AD1178" s="52"/>
      <c r="AE1178" s="52"/>
      <c r="AF1178" s="52"/>
      <c r="AG1178" s="52"/>
      <c r="AH1178" s="52"/>
    </row>
    <row r="1179" spans="4:34" x14ac:dyDescent="0.25">
      <c r="D1179" s="56" t="s">
        <v>263</v>
      </c>
      <c r="E1179" s="52"/>
      <c r="F1179" s="52"/>
      <c r="G1179" s="52"/>
      <c r="H1179" s="52"/>
      <c r="I1179" s="52"/>
      <c r="J1179" s="52"/>
      <c r="K1179" s="52"/>
      <c r="L1179" s="52"/>
      <c r="M1179" s="52"/>
      <c r="N1179" s="52"/>
      <c r="O1179" s="52"/>
      <c r="P1179" s="52"/>
      <c r="Q1179" s="52"/>
      <c r="R1179" s="52"/>
      <c r="S1179" s="52"/>
      <c r="T1179" s="52"/>
      <c r="U1179" s="52"/>
      <c r="V1179" s="52"/>
      <c r="W1179" s="52"/>
      <c r="X1179" s="52"/>
      <c r="Y1179" s="52"/>
      <c r="Z1179" s="52"/>
      <c r="AA1179" s="52"/>
      <c r="AB1179" s="52"/>
      <c r="AC1179" s="52"/>
      <c r="AD1179" s="52"/>
      <c r="AE1179" s="52"/>
      <c r="AF1179" s="52"/>
      <c r="AG1179" s="52"/>
      <c r="AH1179" s="52"/>
    </row>
    <row r="1180" spans="4:34" x14ac:dyDescent="0.25">
      <c r="D1180" s="56" t="s">
        <v>264</v>
      </c>
      <c r="E1180" s="52"/>
      <c r="F1180" s="52"/>
      <c r="G1180" s="52"/>
      <c r="H1180" s="52"/>
      <c r="I1180" s="52"/>
      <c r="J1180" s="52"/>
      <c r="K1180" s="52"/>
      <c r="L1180" s="52"/>
      <c r="M1180" s="52"/>
      <c r="N1180" s="52"/>
      <c r="O1180" s="52"/>
      <c r="P1180" s="52"/>
      <c r="Q1180" s="52"/>
      <c r="R1180" s="52"/>
      <c r="S1180" s="52"/>
      <c r="T1180" s="52"/>
      <c r="U1180" s="52"/>
      <c r="V1180" s="52"/>
      <c r="W1180" s="52"/>
      <c r="X1180" s="52"/>
      <c r="Y1180" s="52"/>
      <c r="Z1180" s="52"/>
      <c r="AA1180" s="52"/>
      <c r="AB1180" s="52"/>
      <c r="AC1180" s="52"/>
      <c r="AD1180" s="52"/>
      <c r="AE1180" s="52"/>
      <c r="AF1180" s="52"/>
      <c r="AG1180" s="52"/>
      <c r="AH1180" s="52"/>
    </row>
    <row r="1181" spans="4:34" x14ac:dyDescent="0.25">
      <c r="D1181" s="56" t="s">
        <v>358</v>
      </c>
      <c r="E1181" s="52"/>
      <c r="F1181" s="52"/>
      <c r="G1181" s="52"/>
      <c r="H1181" s="52"/>
      <c r="I1181" s="52"/>
      <c r="J1181" s="52"/>
      <c r="K1181" s="52"/>
      <c r="L1181" s="52"/>
      <c r="M1181" s="52"/>
      <c r="N1181" s="52"/>
      <c r="O1181" s="52"/>
      <c r="P1181" s="52"/>
      <c r="Q1181" s="52"/>
      <c r="R1181" s="52"/>
      <c r="S1181" s="52"/>
      <c r="T1181" s="52"/>
      <c r="U1181" s="52"/>
      <c r="V1181" s="52"/>
      <c r="W1181" s="52"/>
      <c r="X1181" s="52"/>
      <c r="Y1181" s="52"/>
      <c r="Z1181" s="52"/>
      <c r="AA1181" s="52"/>
      <c r="AB1181" s="52"/>
      <c r="AC1181" s="52"/>
      <c r="AD1181" s="52"/>
      <c r="AE1181" s="52"/>
      <c r="AF1181" s="52"/>
      <c r="AG1181" s="52"/>
      <c r="AH1181" s="52"/>
    </row>
    <row r="1183" spans="4:34" x14ac:dyDescent="0.25">
      <c r="D1183" s="285" t="s">
        <v>3463</v>
      </c>
    </row>
    <row r="1233" spans="2:4" x14ac:dyDescent="0.25">
      <c r="B1233" s="48">
        <v>0</v>
      </c>
      <c r="D1233" s="51" t="s">
        <v>3479</v>
      </c>
    </row>
    <row r="1234" spans="2:4" x14ac:dyDescent="0.25">
      <c r="D1234" s="59" t="s">
        <v>305</v>
      </c>
    </row>
    <row r="1235" spans="2:4" x14ac:dyDescent="0.25">
      <c r="D1235" s="55" t="s">
        <v>35</v>
      </c>
    </row>
    <row r="1289" spans="2:4" x14ac:dyDescent="0.25">
      <c r="B1289" s="48">
        <v>0</v>
      </c>
      <c r="D1289" s="51" t="s">
        <v>3482</v>
      </c>
    </row>
    <row r="1290" spans="2:4" x14ac:dyDescent="0.25">
      <c r="D1290" s="59" t="s">
        <v>305</v>
      </c>
    </row>
    <row r="1291" spans="2:4" x14ac:dyDescent="0.25">
      <c r="D1291" s="55" t="s">
        <v>35</v>
      </c>
    </row>
    <row r="1353" spans="2:4" x14ac:dyDescent="0.25">
      <c r="B1353" s="50">
        <v>0</v>
      </c>
      <c r="D1353" s="51" t="s">
        <v>3478</v>
      </c>
    </row>
    <row r="1354" spans="2:4" x14ac:dyDescent="0.25">
      <c r="D1354" s="59" t="s">
        <v>304</v>
      </c>
    </row>
    <row r="1356" spans="2:4" x14ac:dyDescent="0.25">
      <c r="D1356" s="285" t="s">
        <v>3475</v>
      </c>
    </row>
    <row r="1404" spans="4:4" x14ac:dyDescent="0.25">
      <c r="D1404" s="285" t="s">
        <v>3483</v>
      </c>
    </row>
    <row r="1422" spans="4:13" x14ac:dyDescent="0.25">
      <c r="D1422" s="285" t="s">
        <v>309</v>
      </c>
      <c r="M1422" s="285" t="s">
        <v>365</v>
      </c>
    </row>
    <row r="1423" spans="4:13" x14ac:dyDescent="0.25">
      <c r="D1423" s="51" t="s">
        <v>1913</v>
      </c>
      <c r="M1423" s="51" t="s">
        <v>3484</v>
      </c>
    </row>
    <row r="1425" spans="4:4" x14ac:dyDescent="0.25">
      <c r="D1425" s="285" t="s">
        <v>3485</v>
      </c>
    </row>
    <row r="1453" spans="4:4" x14ac:dyDescent="0.25">
      <c r="D1453" s="51" t="s">
        <v>3372</v>
      </c>
    </row>
    <row r="1455" spans="4:4" x14ac:dyDescent="0.25">
      <c r="D1455" s="285" t="s">
        <v>3483</v>
      </c>
    </row>
    <row r="1487" spans="2:4" x14ac:dyDescent="0.25">
      <c r="B1487" s="48">
        <v>0</v>
      </c>
      <c r="D1487" s="51" t="s">
        <v>3269</v>
      </c>
    </row>
    <row r="1488" spans="2:4" x14ac:dyDescent="0.25">
      <c r="D1488" s="59" t="s">
        <v>305</v>
      </c>
    </row>
    <row r="1489" spans="4:4" x14ac:dyDescent="0.25">
      <c r="D1489" s="55" t="s">
        <v>35</v>
      </c>
    </row>
    <row r="1510" spans="2:4" x14ac:dyDescent="0.25">
      <c r="B1510" s="48">
        <v>0</v>
      </c>
      <c r="D1510" s="51" t="s">
        <v>3495</v>
      </c>
    </row>
    <row r="1511" spans="2:4" x14ac:dyDescent="0.25">
      <c r="D1511" s="59" t="s">
        <v>305</v>
      </c>
    </row>
    <row r="1512" spans="2:4" x14ac:dyDescent="0.25">
      <c r="D1512" s="55" t="s">
        <v>35</v>
      </c>
    </row>
    <row r="1553" spans="2:4" x14ac:dyDescent="0.25">
      <c r="B1553" s="48">
        <v>0</v>
      </c>
      <c r="D1553" s="51" t="s">
        <v>2226</v>
      </c>
    </row>
    <row r="1554" spans="2:4" x14ac:dyDescent="0.25">
      <c r="D1554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B2955-8915-49DF-B4DB-4C9F3F439F02}">
  <sheetPr codeName="Sheet66"/>
  <dimension ref="A2:J28"/>
  <sheetViews>
    <sheetView topLeftCell="A16" workbookViewId="0">
      <selection activeCell="C15" sqref="C15"/>
    </sheetView>
  </sheetViews>
  <sheetFormatPr defaultColWidth="2.85546875" defaultRowHeight="15" x14ac:dyDescent="0.25"/>
  <cols>
    <col min="1" max="1" width="9.140625" style="302" bestFit="1" customWidth="1"/>
    <col min="2" max="2" width="30.7109375" style="302" customWidth="1"/>
    <col min="3" max="3" width="15.85546875" style="302" bestFit="1" customWidth="1"/>
    <col min="4" max="4" width="17" style="302" bestFit="1" customWidth="1"/>
    <col min="5" max="5" width="17.5703125" style="302" bestFit="1" customWidth="1"/>
    <col min="6" max="7" width="10.7109375" style="302" bestFit="1" customWidth="1"/>
    <col min="8" max="8" width="8.5703125" style="302" bestFit="1" customWidth="1"/>
    <col min="9" max="9" width="7.5703125" style="302" bestFit="1" customWidth="1"/>
    <col min="10" max="10" width="10.7109375" style="302" bestFit="1" customWidth="1"/>
    <col min="11" max="16384" width="2.85546875" style="302"/>
  </cols>
  <sheetData>
    <row r="2" spans="1:10" ht="18.75" x14ac:dyDescent="0.25">
      <c r="A2" s="463" t="s">
        <v>3389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3390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05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05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07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09" t="s">
        <v>3258</v>
      </c>
      <c r="B15" s="309" t="s">
        <v>3257</v>
      </c>
      <c r="C15" s="309" t="s">
        <v>925</v>
      </c>
      <c r="D15" s="309" t="s">
        <v>330</v>
      </c>
      <c r="E15" s="309" t="s">
        <v>276</v>
      </c>
      <c r="F15" s="310">
        <v>44953.638194444</v>
      </c>
      <c r="G15" s="310">
        <v>45392.601388889001</v>
      </c>
      <c r="H15" s="309" t="s">
        <v>23</v>
      </c>
      <c r="I15" s="309" t="s">
        <v>18</v>
      </c>
      <c r="J15" s="309" t="s">
        <v>255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20" spans="1:10" ht="30" x14ac:dyDescent="0.25">
      <c r="A20" s="316" t="s">
        <v>3396</v>
      </c>
      <c r="B20" s="316" t="s">
        <v>3388</v>
      </c>
      <c r="C20" s="316"/>
      <c r="D20" s="316"/>
      <c r="E20" s="316"/>
      <c r="F20" s="317"/>
      <c r="G20" s="317"/>
      <c r="H20" s="316"/>
      <c r="I20" s="316"/>
      <c r="J20" s="318" t="s">
        <v>346</v>
      </c>
    </row>
    <row r="21" spans="1:10" ht="45" x14ac:dyDescent="0.25">
      <c r="A21" s="316" t="s">
        <v>3413</v>
      </c>
      <c r="B21" s="316" t="s">
        <v>3415</v>
      </c>
      <c r="C21" s="316"/>
      <c r="D21" s="316"/>
      <c r="E21" s="316"/>
      <c r="F21" s="317"/>
      <c r="G21" s="317"/>
      <c r="H21" s="316"/>
      <c r="I21" s="316"/>
      <c r="J21" s="318" t="s">
        <v>346</v>
      </c>
    </row>
    <row r="22" spans="1:10" x14ac:dyDescent="0.25">
      <c r="A22" s="319" t="s">
        <v>3431</v>
      </c>
      <c r="B22" s="319" t="s">
        <v>3432</v>
      </c>
      <c r="C22" s="319"/>
      <c r="D22" s="319"/>
      <c r="E22" s="319"/>
      <c r="F22" s="320"/>
      <c r="G22" s="320"/>
      <c r="H22" s="319"/>
      <c r="I22" s="319"/>
      <c r="J22" s="321" t="s">
        <v>346</v>
      </c>
    </row>
    <row r="23" spans="1:10" x14ac:dyDescent="0.25">
      <c r="A23" s="316" t="s">
        <v>3436</v>
      </c>
      <c r="B23" s="316" t="s">
        <v>3437</v>
      </c>
      <c r="C23" s="316"/>
      <c r="D23" s="316"/>
      <c r="E23" s="316"/>
      <c r="F23" s="317"/>
      <c r="G23" s="317"/>
      <c r="H23" s="316"/>
      <c r="I23" s="316"/>
      <c r="J23" s="318" t="s">
        <v>346</v>
      </c>
    </row>
    <row r="24" spans="1:10" ht="30" x14ac:dyDescent="0.25">
      <c r="A24" s="316" t="s">
        <v>3476</v>
      </c>
      <c r="B24" s="318" t="s">
        <v>3475</v>
      </c>
      <c r="C24" s="316"/>
      <c r="D24" s="316"/>
      <c r="E24" s="316"/>
      <c r="F24" s="317"/>
      <c r="G24" s="317"/>
      <c r="H24" s="316"/>
      <c r="I24" s="316"/>
      <c r="J24" s="318" t="s">
        <v>346</v>
      </c>
    </row>
    <row r="25" spans="1:10" ht="30" x14ac:dyDescent="0.25">
      <c r="A25" s="313" t="s">
        <v>3473</v>
      </c>
      <c r="B25" s="313" t="s">
        <v>3477</v>
      </c>
      <c r="C25" s="313"/>
      <c r="D25" s="313"/>
      <c r="E25" s="313"/>
      <c r="F25" s="314"/>
      <c r="G25" s="314"/>
      <c r="H25" s="313"/>
      <c r="I25" s="313"/>
      <c r="J25" s="315" t="s">
        <v>346</v>
      </c>
    </row>
    <row r="26" spans="1:10" ht="30" x14ac:dyDescent="0.25">
      <c r="A26" s="313" t="s">
        <v>3480</v>
      </c>
      <c r="B26" s="313" t="s">
        <v>3481</v>
      </c>
      <c r="C26" s="313"/>
      <c r="D26" s="313"/>
      <c r="E26" s="313"/>
      <c r="F26" s="314"/>
      <c r="G26" s="314"/>
      <c r="H26" s="313"/>
      <c r="I26" s="313"/>
      <c r="J26" s="315"/>
    </row>
    <row r="27" spans="1:10" x14ac:dyDescent="0.25">
      <c r="A27" s="313"/>
      <c r="B27" s="313"/>
      <c r="C27" s="313"/>
      <c r="D27" s="313"/>
      <c r="E27" s="313"/>
      <c r="F27" s="314"/>
      <c r="G27" s="314"/>
      <c r="H27" s="313"/>
      <c r="I27" s="313"/>
      <c r="J27" s="315"/>
    </row>
    <row r="28" spans="1:10" x14ac:dyDescent="0.25">
      <c r="A28" s="313"/>
      <c r="B28" s="313"/>
      <c r="C28" s="313"/>
      <c r="D28" s="313"/>
      <c r="E28" s="313"/>
      <c r="F28" s="314"/>
      <c r="G28" s="314"/>
      <c r="H28" s="313"/>
      <c r="I28" s="313"/>
      <c r="J28" s="315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8EB37-83FF-4536-868A-181AE8210628}">
  <sheetPr codeName="Sheet67"/>
  <dimension ref="B2:CR1533"/>
  <sheetViews>
    <sheetView topLeftCell="A544" workbookViewId="0">
      <selection activeCell="D544" sqref="D544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3372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3373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3374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3375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3269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3270</v>
      </c>
    </row>
    <row r="61" spans="2:4" x14ac:dyDescent="0.25">
      <c r="D61" s="285" t="s">
        <v>3251</v>
      </c>
    </row>
    <row r="108" spans="4:4" x14ac:dyDescent="0.25">
      <c r="D108" s="51" t="s">
        <v>3013</v>
      </c>
    </row>
    <row r="110" spans="4:4" x14ac:dyDescent="0.25">
      <c r="D110" s="285" t="s">
        <v>3271</v>
      </c>
    </row>
    <row r="122" spans="4:4" x14ac:dyDescent="0.25">
      <c r="D122" s="51" t="s">
        <v>3220</v>
      </c>
    </row>
    <row r="124" spans="4:4" x14ac:dyDescent="0.25">
      <c r="D124" s="285" t="s">
        <v>3354</v>
      </c>
    </row>
    <row r="136" spans="4:4" x14ac:dyDescent="0.25">
      <c r="D136" s="51" t="s">
        <v>3261</v>
      </c>
    </row>
    <row r="138" spans="4:4" x14ac:dyDescent="0.25">
      <c r="D138" s="285" t="s">
        <v>3354</v>
      </c>
    </row>
    <row r="145" spans="4:43" x14ac:dyDescent="0.25">
      <c r="AQ145" s="290"/>
    </row>
    <row r="153" spans="4:43" x14ac:dyDescent="0.25">
      <c r="D153" s="285" t="s">
        <v>316</v>
      </c>
    </row>
    <row r="154" spans="4:43" x14ac:dyDescent="0.25">
      <c r="D154" s="51" t="s">
        <v>3486</v>
      </c>
    </row>
    <row r="155" spans="4:43" x14ac:dyDescent="0.25">
      <c r="D155" s="51" t="s">
        <v>3487</v>
      </c>
    </row>
    <row r="156" spans="4:43" x14ac:dyDescent="0.25">
      <c r="D156" s="51" t="s">
        <v>3488</v>
      </c>
    </row>
    <row r="158" spans="4:43" x14ac:dyDescent="0.25">
      <c r="D158" s="51" t="s">
        <v>3372</v>
      </c>
    </row>
    <row r="160" spans="4:43" x14ac:dyDescent="0.25">
      <c r="D160" s="285" t="s">
        <v>3354</v>
      </c>
    </row>
    <row r="184" spans="4:4" x14ac:dyDescent="0.25">
      <c r="D184" s="51" t="s">
        <v>3786</v>
      </c>
    </row>
    <row r="186" spans="4:4" x14ac:dyDescent="0.25">
      <c r="D186" s="285" t="s">
        <v>3354</v>
      </c>
    </row>
    <row r="234" spans="2:4" x14ac:dyDescent="0.25">
      <c r="B234" s="50">
        <v>0</v>
      </c>
      <c r="D234" s="51" t="s">
        <v>3498</v>
      </c>
    </row>
    <row r="235" spans="2:4" x14ac:dyDescent="0.25">
      <c r="D235" s="59" t="s">
        <v>304</v>
      </c>
    </row>
    <row r="237" spans="2:4" x14ac:dyDescent="0.25">
      <c r="D237" s="285" t="s">
        <v>36</v>
      </c>
    </row>
    <row r="238" spans="2:4" x14ac:dyDescent="0.25">
      <c r="D238" s="54" t="s">
        <v>3499</v>
      </c>
    </row>
    <row r="240" spans="2:4" x14ac:dyDescent="0.25">
      <c r="D240" s="285" t="s">
        <v>3494</v>
      </c>
    </row>
    <row r="262" spans="4:23" x14ac:dyDescent="0.25">
      <c r="D262" s="285" t="s">
        <v>309</v>
      </c>
    </row>
    <row r="263" spans="4:23" x14ac:dyDescent="0.25">
      <c r="D263" s="51" t="s">
        <v>3098</v>
      </c>
    </row>
    <row r="265" spans="4:23" x14ac:dyDescent="0.25">
      <c r="D265" s="56" t="s">
        <v>342</v>
      </c>
      <c r="E265" s="260"/>
      <c r="F265" s="260"/>
      <c r="G265" s="260"/>
      <c r="H265" s="260"/>
      <c r="I265" s="260"/>
      <c r="J265" s="260"/>
      <c r="K265" s="260"/>
      <c r="L265" s="260"/>
      <c r="M265" s="260"/>
      <c r="N265" s="260"/>
      <c r="O265" s="260"/>
      <c r="P265" s="260"/>
      <c r="Q265" s="260"/>
      <c r="R265" s="260"/>
      <c r="S265" s="260"/>
      <c r="T265" s="260"/>
      <c r="U265" s="260"/>
      <c r="V265" s="260"/>
      <c r="W265" s="260"/>
    </row>
    <row r="266" spans="4:23" x14ac:dyDescent="0.25">
      <c r="D266" s="56" t="s">
        <v>3504</v>
      </c>
      <c r="E266" s="260"/>
      <c r="F266" s="260"/>
      <c r="G266" s="260"/>
      <c r="H266" s="260"/>
      <c r="I266" s="260"/>
      <c r="J266" s="260"/>
      <c r="K266" s="260"/>
      <c r="L266" s="260"/>
      <c r="M266" s="260"/>
      <c r="N266" s="260"/>
      <c r="O266" s="260"/>
      <c r="P266" s="260"/>
      <c r="Q266" s="260"/>
      <c r="R266" s="260"/>
      <c r="S266" s="260"/>
      <c r="T266" s="260"/>
      <c r="U266" s="260"/>
      <c r="V266" s="260"/>
      <c r="W266" s="260"/>
    </row>
    <row r="267" spans="4:23" x14ac:dyDescent="0.25">
      <c r="D267" s="56" t="s">
        <v>257</v>
      </c>
      <c r="E267" s="260"/>
      <c r="F267" s="260"/>
      <c r="G267" s="260"/>
      <c r="H267" s="260"/>
      <c r="I267" s="260"/>
      <c r="J267" s="260"/>
      <c r="K267" s="260"/>
      <c r="L267" s="260"/>
      <c r="M267" s="260"/>
      <c r="N267" s="260"/>
      <c r="O267" s="260"/>
      <c r="P267" s="260"/>
      <c r="Q267" s="260"/>
      <c r="R267" s="260"/>
      <c r="S267" s="260"/>
      <c r="T267" s="260"/>
      <c r="U267" s="260"/>
      <c r="V267" s="260"/>
      <c r="W267" s="260"/>
    </row>
    <row r="268" spans="4:23" x14ac:dyDescent="0.25">
      <c r="D268" s="56" t="s">
        <v>3505</v>
      </c>
      <c r="E268" s="260"/>
      <c r="F268" s="260"/>
      <c r="G268" s="260"/>
      <c r="H268" s="260"/>
      <c r="I268" s="260"/>
      <c r="J268" s="260"/>
      <c r="K268" s="260"/>
      <c r="L268" s="260"/>
      <c r="M268" s="260"/>
      <c r="N268" s="260"/>
      <c r="O268" s="260"/>
      <c r="P268" s="260"/>
      <c r="Q268" s="260"/>
      <c r="R268" s="260"/>
      <c r="S268" s="260"/>
      <c r="T268" s="260"/>
      <c r="U268" s="260"/>
      <c r="V268" s="260"/>
      <c r="W268" s="260"/>
    </row>
    <row r="270" spans="4:23" x14ac:dyDescent="0.25">
      <c r="D270" s="57" t="s">
        <v>357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</row>
    <row r="271" spans="4:23" x14ac:dyDescent="0.25">
      <c r="D271" s="57" t="s">
        <v>322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</row>
    <row r="272" spans="4:23" x14ac:dyDescent="0.25">
      <c r="D272" s="57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</row>
    <row r="273" spans="4:15" x14ac:dyDescent="0.25">
      <c r="D273" s="57" t="s">
        <v>280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</row>
    <row r="274" spans="4:15" x14ac:dyDescent="0.25">
      <c r="D274" s="57" t="s">
        <v>282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</row>
    <row r="275" spans="4:15" x14ac:dyDescent="0.25">
      <c r="D275" s="57" t="s">
        <v>3506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</row>
    <row r="276" spans="4:15" x14ac:dyDescent="0.25">
      <c r="D276" s="57" t="s">
        <v>3507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</row>
    <row r="277" spans="4:15" x14ac:dyDescent="0.25">
      <c r="D277" s="57" t="s">
        <v>3508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</row>
    <row r="278" spans="4:15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</row>
    <row r="279" spans="4:15" x14ac:dyDescent="0.25">
      <c r="D279" s="57" t="s">
        <v>263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</row>
    <row r="280" spans="4:15" x14ac:dyDescent="0.25">
      <c r="D280" s="57" t="s">
        <v>264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</row>
    <row r="281" spans="4:15" x14ac:dyDescent="0.25">
      <c r="D281" s="57" t="s">
        <v>358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</row>
    <row r="283" spans="4:15" x14ac:dyDescent="0.25">
      <c r="D283" s="285" t="s">
        <v>3509</v>
      </c>
    </row>
    <row r="311" spans="4:4" x14ac:dyDescent="0.25">
      <c r="D311" s="51" t="s">
        <v>3786</v>
      </c>
    </row>
    <row r="313" spans="4:4" x14ac:dyDescent="0.25">
      <c r="D313" s="285" t="s">
        <v>3509</v>
      </c>
    </row>
    <row r="353" spans="2:4" x14ac:dyDescent="0.25">
      <c r="B353" s="50">
        <v>0</v>
      </c>
      <c r="D353" s="51" t="s">
        <v>3479</v>
      </c>
    </row>
    <row r="354" spans="2:4" x14ac:dyDescent="0.25">
      <c r="D354" s="59" t="s">
        <v>304</v>
      </c>
    </row>
    <row r="356" spans="2:4" x14ac:dyDescent="0.25">
      <c r="D356" s="285" t="s">
        <v>36</v>
      </c>
    </row>
    <row r="357" spans="2:4" x14ac:dyDescent="0.25">
      <c r="D357" s="54" t="s">
        <v>3515</v>
      </c>
    </row>
    <row r="359" spans="2:4" x14ac:dyDescent="0.25">
      <c r="D359" s="285" t="s">
        <v>3471</v>
      </c>
    </row>
    <row r="390" spans="4:39" x14ac:dyDescent="0.25">
      <c r="D390" s="285" t="s">
        <v>269</v>
      </c>
    </row>
    <row r="391" spans="4:39" x14ac:dyDescent="0.25">
      <c r="D391" s="51" t="s">
        <v>3510</v>
      </c>
    </row>
    <row r="393" spans="4:39" x14ac:dyDescent="0.25">
      <c r="D393" s="56" t="s">
        <v>575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AA393" s="57" t="s">
        <v>357</v>
      </c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</row>
    <row r="394" spans="4:39" x14ac:dyDescent="0.25">
      <c r="D394" s="38" t="s">
        <v>554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AA394" s="57" t="s">
        <v>322</v>
      </c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</row>
    <row r="395" spans="4:39" x14ac:dyDescent="0.25">
      <c r="D395" s="38" t="s">
        <v>555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AA395" s="57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</row>
    <row r="396" spans="4:39" x14ac:dyDescent="0.25">
      <c r="D396" s="56" t="s">
        <v>3323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AA396" s="57" t="s">
        <v>267</v>
      </c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</row>
    <row r="397" spans="4:39" x14ac:dyDescent="0.25">
      <c r="D397" s="56" t="s">
        <v>375</v>
      </c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AA397" s="57" t="s">
        <v>282</v>
      </c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</row>
    <row r="398" spans="4:39" x14ac:dyDescent="0.25">
      <c r="D398" s="56" t="s">
        <v>3028</v>
      </c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AA398" s="57" t="s">
        <v>3514</v>
      </c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</row>
    <row r="399" spans="4:39" x14ac:dyDescent="0.25">
      <c r="D399" s="38" t="s">
        <v>3196</v>
      </c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AA399" s="57" t="s">
        <v>3513</v>
      </c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</row>
    <row r="400" spans="4:39" x14ac:dyDescent="0.25">
      <c r="D400" s="38" t="s">
        <v>3443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AA400" s="57" t="s">
        <v>3512</v>
      </c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</row>
    <row r="401" spans="4:39" x14ac:dyDescent="0.25">
      <c r="D401" s="38" t="s">
        <v>3444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AA401" s="57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</row>
    <row r="402" spans="4:39" x14ac:dyDescent="0.25">
      <c r="D402" s="38" t="s">
        <v>3445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AA402" s="57" t="s">
        <v>263</v>
      </c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</row>
    <row r="403" spans="4:39" x14ac:dyDescent="0.25">
      <c r="D403" s="56" t="s">
        <v>524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AA403" s="57" t="s">
        <v>264</v>
      </c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</row>
    <row r="404" spans="4:39" x14ac:dyDescent="0.25">
      <c r="D404" s="56" t="s">
        <v>266</v>
      </c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AA404" s="57" t="s">
        <v>358</v>
      </c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</row>
    <row r="405" spans="4:39" x14ac:dyDescent="0.25">
      <c r="D405" s="56" t="s">
        <v>277</v>
      </c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</row>
    <row r="406" spans="4:39" x14ac:dyDescent="0.25">
      <c r="D406" s="56" t="s">
        <v>273</v>
      </c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</row>
    <row r="407" spans="4:39" x14ac:dyDescent="0.25">
      <c r="D407" s="38" t="s">
        <v>3446</v>
      </c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</row>
    <row r="408" spans="4:39" x14ac:dyDescent="0.25">
      <c r="D408" s="38" t="s">
        <v>3447</v>
      </c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</row>
    <row r="409" spans="4:39" x14ac:dyDescent="0.25">
      <c r="D409" s="56" t="s">
        <v>544</v>
      </c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</row>
    <row r="410" spans="4:39" x14ac:dyDescent="0.25">
      <c r="D410" s="56" t="s">
        <v>545</v>
      </c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</row>
    <row r="411" spans="4:39" x14ac:dyDescent="0.25">
      <c r="D411" s="38" t="s">
        <v>3448</v>
      </c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</row>
    <row r="412" spans="4:39" x14ac:dyDescent="0.25">
      <c r="D412" s="38" t="s">
        <v>3449</v>
      </c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</row>
    <row r="413" spans="4:39" x14ac:dyDescent="0.25">
      <c r="D413" s="38" t="s">
        <v>3450</v>
      </c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</row>
    <row r="414" spans="4:39" x14ac:dyDescent="0.25">
      <c r="D414" s="38" t="s">
        <v>3451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</row>
    <row r="415" spans="4:39" x14ac:dyDescent="0.25">
      <c r="D415" s="38" t="s">
        <v>3452</v>
      </c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</row>
    <row r="416" spans="4:39" x14ac:dyDescent="0.25">
      <c r="D416" s="56" t="s">
        <v>3511</v>
      </c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</row>
    <row r="418" spans="4:4" x14ac:dyDescent="0.25">
      <c r="D418" s="285" t="s">
        <v>3521</v>
      </c>
    </row>
    <row r="434" spans="4:4" x14ac:dyDescent="0.25">
      <c r="D434" s="51" t="s">
        <v>3786</v>
      </c>
    </row>
    <row r="436" spans="4:4" x14ac:dyDescent="0.25">
      <c r="D436" s="285" t="s">
        <v>3521</v>
      </c>
    </row>
    <row r="484" spans="2:4" x14ac:dyDescent="0.25">
      <c r="B484" s="50">
        <v>0</v>
      </c>
      <c r="D484" s="51" t="s">
        <v>3482</v>
      </c>
    </row>
    <row r="485" spans="2:4" x14ac:dyDescent="0.25">
      <c r="D485" s="59" t="s">
        <v>304</v>
      </c>
    </row>
    <row r="487" spans="2:4" x14ac:dyDescent="0.25">
      <c r="D487" s="285" t="s">
        <v>36</v>
      </c>
    </row>
    <row r="488" spans="2:4" x14ac:dyDescent="0.25">
      <c r="D488" s="54" t="s">
        <v>3522</v>
      </c>
    </row>
    <row r="490" spans="2:4" x14ac:dyDescent="0.25">
      <c r="D490" s="285" t="s">
        <v>3472</v>
      </c>
    </row>
    <row r="514" spans="4:4" x14ac:dyDescent="0.25">
      <c r="D514" s="285" t="s">
        <v>309</v>
      </c>
    </row>
    <row r="515" spans="4:4" x14ac:dyDescent="0.25">
      <c r="D515" s="51" t="s">
        <v>3523</v>
      </c>
    </row>
    <row r="516" spans="4:4" x14ac:dyDescent="0.25">
      <c r="D516" s="51" t="s">
        <v>3524</v>
      </c>
    </row>
    <row r="518" spans="4:4" x14ac:dyDescent="0.25">
      <c r="D518" s="285" t="s">
        <v>3474</v>
      </c>
    </row>
    <row r="532" spans="4:38" x14ac:dyDescent="0.25">
      <c r="D532" s="56" t="s">
        <v>34</v>
      </c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</row>
    <row r="533" spans="4:38" x14ac:dyDescent="0.25">
      <c r="D533" s="56" t="s">
        <v>871</v>
      </c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</row>
    <row r="534" spans="4:38" x14ac:dyDescent="0.25">
      <c r="D534" s="56" t="s">
        <v>872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</row>
    <row r="535" spans="4:38" x14ac:dyDescent="0.25">
      <c r="D535" s="56" t="s">
        <v>869</v>
      </c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</row>
    <row r="536" spans="4:38" x14ac:dyDescent="0.25">
      <c r="D536" s="56" t="s">
        <v>873</v>
      </c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</row>
    <row r="537" spans="4:38" x14ac:dyDescent="0.25">
      <c r="D537" s="56" t="s">
        <v>870</v>
      </c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</row>
    <row r="540" spans="4:38" x14ac:dyDescent="0.25">
      <c r="D540" s="56" t="s">
        <v>33</v>
      </c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Z540" s="57" t="s">
        <v>357</v>
      </c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  <c r="AK540" s="53"/>
      <c r="AL540" s="53"/>
    </row>
    <row r="541" spans="4:38" x14ac:dyDescent="0.25">
      <c r="D541" s="56" t="s">
        <v>627</v>
      </c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Z541" s="57" t="s">
        <v>322</v>
      </c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  <c r="AK541" s="53"/>
      <c r="AL541" s="53"/>
    </row>
    <row r="542" spans="4:38" x14ac:dyDescent="0.25">
      <c r="D542" s="56" t="s">
        <v>882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Z542" s="57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  <c r="AK542" s="53"/>
      <c r="AL542" s="53"/>
    </row>
    <row r="543" spans="4:38" x14ac:dyDescent="0.25">
      <c r="D543" s="56" t="s">
        <v>832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Z543" s="57" t="s">
        <v>836</v>
      </c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53"/>
      <c r="AL543" s="53"/>
    </row>
    <row r="544" spans="4:38" x14ac:dyDescent="0.25">
      <c r="D544" s="38" t="s">
        <v>874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Z544" s="57" t="s">
        <v>282</v>
      </c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  <c r="AK544" s="53"/>
      <c r="AL544" s="53"/>
    </row>
    <row r="545" spans="4:38" x14ac:dyDescent="0.25">
      <c r="D545" s="38" t="s">
        <v>875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Z545" s="57" t="s">
        <v>885</v>
      </c>
      <c r="AA545" s="53"/>
      <c r="AB545" s="53"/>
      <c r="AC545" s="53"/>
      <c r="AD545" s="53"/>
      <c r="AE545" s="53"/>
      <c r="AF545" s="53"/>
      <c r="AG545" s="53"/>
      <c r="AH545" s="53"/>
      <c r="AI545" s="53"/>
      <c r="AJ545" s="53"/>
      <c r="AK545" s="53"/>
      <c r="AL545" s="53"/>
    </row>
    <row r="546" spans="4:38" x14ac:dyDescent="0.25">
      <c r="D546" s="38" t="s">
        <v>876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Z546" s="57" t="s">
        <v>3548</v>
      </c>
      <c r="AA546" s="53"/>
      <c r="AB546" s="53"/>
      <c r="AC546" s="53"/>
      <c r="AD546" s="53"/>
      <c r="AE546" s="53"/>
      <c r="AF546" s="53"/>
      <c r="AG546" s="53"/>
      <c r="AH546" s="53"/>
      <c r="AI546" s="53"/>
      <c r="AJ546" s="53"/>
      <c r="AK546" s="53"/>
      <c r="AL546" s="53"/>
    </row>
    <row r="547" spans="4:38" x14ac:dyDescent="0.25">
      <c r="D547" s="38" t="s">
        <v>877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Z547" s="57"/>
      <c r="AA547" s="53"/>
      <c r="AB547" s="53"/>
      <c r="AC547" s="53"/>
      <c r="AD547" s="53"/>
      <c r="AE547" s="53"/>
      <c r="AF547" s="53"/>
      <c r="AG547" s="53"/>
      <c r="AH547" s="53"/>
      <c r="AI547" s="53"/>
      <c r="AJ547" s="53"/>
      <c r="AK547" s="53"/>
      <c r="AL547" s="53"/>
    </row>
    <row r="548" spans="4:38" x14ac:dyDescent="0.25">
      <c r="D548" s="38" t="s">
        <v>878</v>
      </c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Z548" s="57" t="s">
        <v>263</v>
      </c>
      <c r="AA548" s="53"/>
      <c r="AB548" s="53"/>
      <c r="AC548" s="53"/>
      <c r="AD548" s="53"/>
      <c r="AE548" s="53"/>
      <c r="AF548" s="53"/>
      <c r="AG548" s="53"/>
      <c r="AH548" s="53"/>
      <c r="AI548" s="53"/>
      <c r="AJ548" s="53"/>
      <c r="AK548" s="53"/>
      <c r="AL548" s="53"/>
    </row>
    <row r="549" spans="4:38" x14ac:dyDescent="0.25">
      <c r="D549" s="38" t="s">
        <v>879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Z549" s="57" t="s">
        <v>264</v>
      </c>
      <c r="AA549" s="53"/>
      <c r="AB549" s="53"/>
      <c r="AC549" s="53"/>
      <c r="AD549" s="53"/>
      <c r="AE549" s="53"/>
      <c r="AF549" s="53"/>
      <c r="AG549" s="53"/>
      <c r="AH549" s="53"/>
      <c r="AI549" s="53"/>
      <c r="AJ549" s="53"/>
      <c r="AK549" s="53"/>
      <c r="AL549" s="53"/>
    </row>
    <row r="550" spans="4:38" x14ac:dyDescent="0.25">
      <c r="D550" s="56" t="s">
        <v>857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Z550" s="57" t="s">
        <v>358</v>
      </c>
      <c r="AA550" s="53"/>
      <c r="AB550" s="53"/>
      <c r="AC550" s="53"/>
      <c r="AD550" s="53"/>
      <c r="AE550" s="53"/>
      <c r="AF550" s="53"/>
      <c r="AG550" s="53"/>
      <c r="AH550" s="53"/>
      <c r="AI550" s="53"/>
      <c r="AJ550" s="53"/>
      <c r="AK550" s="53"/>
      <c r="AL550" s="53"/>
    </row>
    <row r="551" spans="4:38" x14ac:dyDescent="0.25">
      <c r="D551" s="56" t="s">
        <v>377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</row>
    <row r="552" spans="4:38" x14ac:dyDescent="0.25">
      <c r="D552" s="56" t="s">
        <v>858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</row>
    <row r="553" spans="4:38" x14ac:dyDescent="0.25">
      <c r="D553" s="56" t="s">
        <v>378</v>
      </c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</row>
    <row r="554" spans="4:38" x14ac:dyDescent="0.25">
      <c r="D554" s="38" t="s">
        <v>880</v>
      </c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</row>
    <row r="555" spans="4:38" x14ac:dyDescent="0.25">
      <c r="D555" s="38" t="s">
        <v>881</v>
      </c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</row>
    <row r="556" spans="4:38" x14ac:dyDescent="0.25">
      <c r="D556" s="38" t="s">
        <v>884</v>
      </c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</row>
    <row r="557" spans="4:38" x14ac:dyDescent="0.25">
      <c r="D557" s="38" t="s">
        <v>883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</row>
    <row r="558" spans="4:38" x14ac:dyDescent="0.25">
      <c r="D558" s="56" t="s">
        <v>3545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</row>
    <row r="559" spans="4:38" x14ac:dyDescent="0.25">
      <c r="D559" s="38" t="s">
        <v>3546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</row>
    <row r="560" spans="4:38" x14ac:dyDescent="0.25">
      <c r="D560" s="38" t="s">
        <v>3547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</row>
    <row r="561" spans="4:24" x14ac:dyDescent="0.25">
      <c r="D561" s="56" t="s">
        <v>259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</row>
    <row r="563" spans="4:24" x14ac:dyDescent="0.25">
      <c r="D563" s="285" t="s">
        <v>3549</v>
      </c>
    </row>
    <row r="579" spans="4:4" x14ac:dyDescent="0.25">
      <c r="D579" s="51" t="s">
        <v>3786</v>
      </c>
    </row>
    <row r="581" spans="4:4" x14ac:dyDescent="0.25">
      <c r="D581" s="285" t="s">
        <v>3549</v>
      </c>
    </row>
    <row r="621" spans="2:4" x14ac:dyDescent="0.25">
      <c r="B621" s="50">
        <v>0</v>
      </c>
      <c r="D621" s="51" t="s">
        <v>3495</v>
      </c>
    </row>
    <row r="622" spans="2:4" x14ac:dyDescent="0.25">
      <c r="D622" s="59" t="s">
        <v>304</v>
      </c>
    </row>
    <row r="624" spans="2:4" x14ac:dyDescent="0.25">
      <c r="D624" s="285" t="s">
        <v>36</v>
      </c>
    </row>
    <row r="625" spans="4:4" x14ac:dyDescent="0.25">
      <c r="D625" s="54" t="s">
        <v>3577</v>
      </c>
    </row>
    <row r="627" spans="4:4" x14ac:dyDescent="0.25">
      <c r="D627" s="285" t="s">
        <v>3489</v>
      </c>
    </row>
    <row r="649" spans="4:48" x14ac:dyDescent="0.25">
      <c r="D649" s="285" t="s">
        <v>3578</v>
      </c>
      <c r="P649" s="285" t="s">
        <v>3582</v>
      </c>
    </row>
    <row r="650" spans="4:48" x14ac:dyDescent="0.25">
      <c r="D650" s="285" t="s">
        <v>3579</v>
      </c>
      <c r="P650" s="285" t="s">
        <v>3583</v>
      </c>
    </row>
    <row r="651" spans="4:48" x14ac:dyDescent="0.25">
      <c r="D651" s="285" t="s">
        <v>3580</v>
      </c>
      <c r="P651" s="285" t="s">
        <v>3584</v>
      </c>
    </row>
    <row r="652" spans="4:48" x14ac:dyDescent="0.25">
      <c r="D652" s="285" t="s">
        <v>3581</v>
      </c>
      <c r="P652" s="285" t="s">
        <v>3585</v>
      </c>
    </row>
    <row r="654" spans="4:48" x14ac:dyDescent="0.25">
      <c r="M654" s="285" t="s">
        <v>274</v>
      </c>
      <c r="AH654" s="285" t="s">
        <v>275</v>
      </c>
    </row>
    <row r="655" spans="4:48" x14ac:dyDescent="0.25">
      <c r="D655" s="51" t="s">
        <v>309</v>
      </c>
      <c r="M655" s="51" t="s">
        <v>495</v>
      </c>
      <c r="V655" s="51" t="s">
        <v>496</v>
      </c>
      <c r="AB655" s="51" t="s">
        <v>316</v>
      </c>
      <c r="AH655" s="51" t="s">
        <v>495</v>
      </c>
      <c r="AP655" s="51" t="s">
        <v>496</v>
      </c>
      <c r="AV655" s="51" t="s">
        <v>316</v>
      </c>
    </row>
    <row r="656" spans="4:48" x14ac:dyDescent="0.25">
      <c r="M656" s="285" t="s">
        <v>3586</v>
      </c>
      <c r="V656" s="285" t="s">
        <v>3587</v>
      </c>
      <c r="AH656" s="285" t="s">
        <v>3588</v>
      </c>
      <c r="AP656" s="285" t="s">
        <v>3589</v>
      </c>
    </row>
    <row r="658" spans="4:96" x14ac:dyDescent="0.25">
      <c r="D658" s="56" t="s">
        <v>380</v>
      </c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  <c r="AA658" s="52"/>
      <c r="AB658" s="52"/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/>
      <c r="AT658" s="52"/>
      <c r="AU658" s="52"/>
      <c r="AV658" s="52"/>
      <c r="AW658" s="52"/>
      <c r="AX658" s="52"/>
      <c r="AY658" s="52"/>
      <c r="AZ658" s="52"/>
      <c r="BA658" s="52"/>
      <c r="BB658" s="52"/>
      <c r="BC658" s="52"/>
      <c r="BD658" s="52"/>
      <c r="BE658" s="52"/>
      <c r="BF658" s="52"/>
      <c r="BG658" s="52"/>
      <c r="BH658" s="52"/>
      <c r="BI658" s="52"/>
      <c r="BJ658" s="52"/>
      <c r="BK658" s="52"/>
      <c r="BL658" s="52"/>
      <c r="BM658" s="52"/>
      <c r="BN658" s="52"/>
      <c r="BO658" s="52"/>
      <c r="BP658" s="52"/>
      <c r="BQ658" s="52"/>
      <c r="BR658" s="52"/>
      <c r="BS658" s="52"/>
      <c r="BT658" s="52"/>
      <c r="BU658" s="52"/>
      <c r="BV658" s="52"/>
      <c r="BW658" s="52"/>
      <c r="BX658" s="52"/>
      <c r="BY658" s="52"/>
      <c r="BZ658" s="52"/>
      <c r="CA658" s="52"/>
      <c r="CB658" s="52"/>
      <c r="CC658" s="52"/>
      <c r="CD658" s="52"/>
      <c r="CE658" s="52"/>
      <c r="CF658" s="52"/>
      <c r="CG658" s="52"/>
      <c r="CH658" s="52"/>
      <c r="CI658" s="52"/>
      <c r="CJ658" s="52"/>
      <c r="CK658" s="52"/>
      <c r="CL658" s="52"/>
      <c r="CM658" s="52"/>
      <c r="CN658" s="52"/>
      <c r="CO658" s="52"/>
      <c r="CP658" s="52"/>
      <c r="CQ658" s="52"/>
      <c r="CR658" s="52"/>
    </row>
    <row r="659" spans="4:96" x14ac:dyDescent="0.25">
      <c r="D659" s="56" t="s">
        <v>350</v>
      </c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  <c r="AA659" s="52"/>
      <c r="AB659" s="52"/>
      <c r="AC659" s="52"/>
      <c r="AD659" s="52"/>
      <c r="AE659" s="52"/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/>
      <c r="AT659" s="52"/>
      <c r="AU659" s="52"/>
      <c r="AV659" s="52"/>
      <c r="AW659" s="52"/>
      <c r="AX659" s="52"/>
      <c r="AY659" s="52"/>
      <c r="AZ659" s="52"/>
      <c r="BA659" s="52"/>
      <c r="BB659" s="52"/>
      <c r="BC659" s="52"/>
      <c r="BD659" s="52"/>
      <c r="BE659" s="52"/>
      <c r="BF659" s="52"/>
      <c r="BG659" s="52"/>
      <c r="BH659" s="52"/>
      <c r="BI659" s="52"/>
      <c r="BJ659" s="52"/>
      <c r="BK659" s="52"/>
      <c r="BL659" s="52"/>
      <c r="BM659" s="52"/>
      <c r="BN659" s="52"/>
      <c r="BO659" s="52"/>
      <c r="BP659" s="52"/>
      <c r="BQ659" s="52"/>
      <c r="BR659" s="52"/>
      <c r="BS659" s="52"/>
      <c r="BT659" s="52"/>
      <c r="BU659" s="52"/>
      <c r="BV659" s="52"/>
      <c r="BW659" s="52"/>
      <c r="BX659" s="52"/>
      <c r="BY659" s="52"/>
      <c r="BZ659" s="52"/>
      <c r="CA659" s="52"/>
      <c r="CB659" s="52"/>
      <c r="CC659" s="52"/>
      <c r="CD659" s="52"/>
      <c r="CE659" s="52"/>
      <c r="CF659" s="52"/>
      <c r="CG659" s="52"/>
      <c r="CH659" s="52"/>
      <c r="CI659" s="52"/>
      <c r="CJ659" s="52"/>
      <c r="CK659" s="52"/>
      <c r="CL659" s="52"/>
      <c r="CM659" s="52"/>
      <c r="CN659" s="52"/>
      <c r="CO659" s="52"/>
      <c r="CP659" s="52"/>
      <c r="CQ659" s="52"/>
      <c r="CR659" s="52"/>
    </row>
    <row r="660" spans="4:96" x14ac:dyDescent="0.25">
      <c r="D660" s="57" t="str">
        <f>"select '" &amp; TRIM(D656) &amp; "' AgreementNumber, '" &amp; TRIM(M656) &amp; "' bChassisNumber, '" &amp; TRIM(V656) &amp; "' bEngineNumber, '" &amp; TRIM(AH656) &amp; "' aChassisNumber, '" &amp; TRIM(AP656) &amp; "' aEngineNumber union all"</f>
        <v>select '' AgreementNumber, 'MK2GAWP2TJK000696GS' bChassisNumber, '4B11XQ9143GS' bEngineNumber, 'MK2NCXTATNJ - 011139' aChassisNumber, '4A91KBG0065' aEngineNumber union all</v>
      </c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  <c r="AE660" s="53"/>
      <c r="AF660" s="53"/>
      <c r="AG660" s="53"/>
      <c r="AH660" s="53"/>
      <c r="AI660" s="53"/>
      <c r="AJ660" s="53"/>
      <c r="AK660" s="53"/>
      <c r="AL660" s="53"/>
      <c r="AM660" s="53"/>
      <c r="AN660" s="53"/>
      <c r="AO660" s="53"/>
      <c r="AP660" s="53"/>
      <c r="AQ660" s="53"/>
      <c r="AR660" s="53"/>
      <c r="AS660" s="53"/>
      <c r="AT660" s="53"/>
      <c r="AU660" s="53"/>
      <c r="AV660" s="53"/>
      <c r="AW660" s="53"/>
      <c r="AX660" s="53"/>
      <c r="AY660" s="53"/>
      <c r="AZ660" s="53"/>
      <c r="BA660" s="53"/>
      <c r="BB660" s="53"/>
      <c r="BC660" s="53"/>
      <c r="BD660" s="53"/>
      <c r="BE660" s="53"/>
      <c r="BF660" s="53"/>
      <c r="BG660" s="53"/>
      <c r="BH660" s="53"/>
      <c r="BI660" s="53"/>
      <c r="BJ660" s="53"/>
      <c r="BK660" s="53"/>
      <c r="BL660" s="53"/>
      <c r="BM660" s="53"/>
      <c r="BN660" s="53"/>
      <c r="BO660" s="53"/>
      <c r="BP660" s="53"/>
      <c r="BQ660" s="53"/>
      <c r="BR660" s="53"/>
      <c r="BS660" s="53"/>
      <c r="BT660" s="53"/>
      <c r="BU660" s="53"/>
      <c r="BV660" s="53"/>
      <c r="BW660" s="53"/>
      <c r="BX660" s="53"/>
      <c r="BY660" s="53"/>
      <c r="BZ660" s="53"/>
      <c r="CA660" s="53"/>
      <c r="CB660" s="53"/>
      <c r="CC660" s="52"/>
      <c r="CD660" s="52"/>
      <c r="CE660" s="52"/>
      <c r="CF660" s="52"/>
      <c r="CG660" s="52"/>
      <c r="CH660" s="52"/>
      <c r="CI660" s="52"/>
      <c r="CJ660" s="52"/>
      <c r="CK660" s="52"/>
      <c r="CL660" s="52"/>
      <c r="CM660" s="52"/>
      <c r="CN660" s="52"/>
      <c r="CO660" s="52"/>
      <c r="CP660" s="52"/>
      <c r="CQ660" s="52"/>
      <c r="CR660" s="52"/>
    </row>
    <row r="661" spans="4:96" x14ac:dyDescent="0.25">
      <c r="D661" s="56" t="s">
        <v>351</v>
      </c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  <c r="AA661" s="52"/>
      <c r="AB661" s="52"/>
      <c r="AC661" s="52"/>
      <c r="AD661" s="52"/>
      <c r="AE661" s="52"/>
      <c r="AF661" s="52"/>
      <c r="AG661" s="52"/>
      <c r="AH661" s="52"/>
      <c r="AI661" s="52"/>
      <c r="AJ661" s="52"/>
      <c r="AK661" s="52"/>
      <c r="AL661" s="52"/>
      <c r="AM661" s="52"/>
      <c r="AN661" s="52"/>
      <c r="AO661" s="52"/>
      <c r="AP661" s="52"/>
      <c r="AQ661" s="52"/>
      <c r="AR661" s="52"/>
      <c r="AS661" s="52"/>
      <c r="AT661" s="52"/>
      <c r="AU661" s="52"/>
      <c r="AV661" s="52"/>
      <c r="AW661" s="52"/>
      <c r="AX661" s="52"/>
      <c r="AY661" s="52"/>
      <c r="AZ661" s="52"/>
      <c r="BA661" s="52"/>
      <c r="BB661" s="52"/>
      <c r="BC661" s="52"/>
      <c r="BD661" s="52"/>
      <c r="BE661" s="52"/>
      <c r="BF661" s="52"/>
      <c r="BG661" s="52"/>
      <c r="BH661" s="52"/>
      <c r="BI661" s="52"/>
      <c r="BJ661" s="52"/>
      <c r="BK661" s="52"/>
      <c r="BL661" s="52"/>
      <c r="BM661" s="52"/>
      <c r="BN661" s="52"/>
      <c r="BO661" s="52"/>
      <c r="BP661" s="52"/>
      <c r="BQ661" s="52"/>
      <c r="BR661" s="52"/>
      <c r="BS661" s="52"/>
      <c r="BT661" s="52"/>
      <c r="BU661" s="52"/>
      <c r="BV661" s="52"/>
      <c r="BW661" s="52"/>
      <c r="BX661" s="52"/>
      <c r="BY661" s="52"/>
      <c r="BZ661" s="52"/>
      <c r="CA661" s="52"/>
      <c r="CB661" s="52"/>
      <c r="CC661" s="52"/>
      <c r="CD661" s="52"/>
      <c r="CE661" s="52"/>
      <c r="CF661" s="52"/>
      <c r="CG661" s="52"/>
      <c r="CH661" s="52"/>
      <c r="CI661" s="52"/>
      <c r="CJ661" s="52"/>
      <c r="CK661" s="52"/>
      <c r="CL661" s="52"/>
      <c r="CM661" s="52"/>
      <c r="CN661" s="52"/>
      <c r="CO661" s="52"/>
      <c r="CP661" s="52"/>
      <c r="CQ661" s="52"/>
      <c r="CR661" s="52"/>
    </row>
    <row r="662" spans="4:96" x14ac:dyDescent="0.25">
      <c r="D662" s="56" t="s">
        <v>367</v>
      </c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  <c r="AA662" s="52"/>
      <c r="AB662" s="52"/>
      <c r="AC662" s="52"/>
      <c r="AD662" s="52"/>
      <c r="AE662" s="52"/>
      <c r="AF662" s="52"/>
      <c r="AG662" s="52"/>
      <c r="AH662" s="52"/>
      <c r="AI662" s="52"/>
      <c r="AJ662" s="52"/>
      <c r="AK662" s="52"/>
      <c r="AL662" s="52"/>
      <c r="AM662" s="52"/>
      <c r="AN662" s="52"/>
      <c r="AO662" s="52"/>
      <c r="AP662" s="52"/>
      <c r="AQ662" s="52"/>
      <c r="AR662" s="52"/>
      <c r="AS662" s="52"/>
      <c r="AT662" s="52"/>
      <c r="AU662" s="52"/>
      <c r="AV662" s="52"/>
      <c r="AW662" s="52"/>
      <c r="AX662" s="52"/>
      <c r="AY662" s="52"/>
      <c r="AZ662" s="52"/>
      <c r="BA662" s="52"/>
      <c r="BB662" s="52"/>
      <c r="BC662" s="52"/>
      <c r="BD662" s="52"/>
      <c r="BE662" s="52"/>
      <c r="BF662" s="52"/>
      <c r="BG662" s="52"/>
      <c r="BH662" s="52"/>
      <c r="BI662" s="52"/>
      <c r="BJ662" s="52"/>
      <c r="BK662" s="52"/>
      <c r="BL662" s="52"/>
      <c r="BM662" s="52"/>
      <c r="BN662" s="52"/>
      <c r="BO662" s="52"/>
      <c r="BP662" s="52"/>
      <c r="BQ662" s="52"/>
      <c r="BR662" s="52"/>
      <c r="BS662" s="52"/>
      <c r="BT662" s="52"/>
      <c r="BU662" s="52"/>
      <c r="BV662" s="52"/>
      <c r="BW662" s="52"/>
      <c r="BX662" s="52"/>
      <c r="BY662" s="52"/>
      <c r="BZ662" s="52"/>
      <c r="CA662" s="52"/>
      <c r="CB662" s="52"/>
      <c r="CC662" s="52"/>
      <c r="CD662" s="52"/>
      <c r="CE662" s="52"/>
      <c r="CF662" s="52"/>
      <c r="CG662" s="52"/>
      <c r="CH662" s="52"/>
      <c r="CI662" s="52"/>
      <c r="CJ662" s="52"/>
      <c r="CK662" s="52"/>
      <c r="CL662" s="52"/>
      <c r="CM662" s="52"/>
      <c r="CN662" s="52"/>
      <c r="CO662" s="52"/>
      <c r="CP662" s="52"/>
      <c r="CQ662" s="52"/>
      <c r="CR662" s="52"/>
    </row>
    <row r="663" spans="4:96" x14ac:dyDescent="0.25">
      <c r="D663" s="57" t="s">
        <v>354</v>
      </c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  <c r="AE663" s="53"/>
      <c r="AF663" s="53"/>
      <c r="AG663" s="53"/>
      <c r="AH663" s="53"/>
      <c r="AI663" s="53"/>
      <c r="AJ663" s="53"/>
      <c r="AK663" s="53"/>
      <c r="AL663" s="53"/>
      <c r="AM663" s="53"/>
      <c r="AN663" s="53"/>
      <c r="AO663" s="53"/>
      <c r="AP663" s="53"/>
      <c r="AQ663" s="53"/>
      <c r="AR663" s="53"/>
      <c r="AS663" s="53"/>
      <c r="AT663" s="53"/>
      <c r="AU663" s="53"/>
      <c r="AV663" s="53"/>
      <c r="AW663" s="53"/>
      <c r="AX663" s="53"/>
      <c r="AY663" s="53"/>
      <c r="AZ663" s="53"/>
      <c r="BA663" s="53"/>
      <c r="BB663" s="53"/>
      <c r="BC663" s="53"/>
      <c r="BD663" s="53"/>
      <c r="BE663" s="53"/>
      <c r="BF663" s="53"/>
      <c r="BG663" s="53"/>
      <c r="BH663" s="53"/>
      <c r="BI663" s="53"/>
      <c r="BJ663" s="53"/>
      <c r="BK663" s="53"/>
      <c r="BL663" s="53"/>
      <c r="BM663" s="53"/>
      <c r="BN663" s="53"/>
      <c r="BO663" s="53"/>
      <c r="BP663" s="53"/>
      <c r="BQ663" s="53"/>
      <c r="BR663" s="53"/>
      <c r="BS663" s="53"/>
      <c r="BT663" s="53"/>
      <c r="BU663" s="53"/>
      <c r="BV663" s="53"/>
      <c r="BW663" s="53"/>
      <c r="BX663" s="53"/>
      <c r="BY663" s="53"/>
      <c r="BZ663" s="53"/>
      <c r="CA663" s="53"/>
      <c r="CB663" s="53"/>
      <c r="CC663" s="53"/>
      <c r="CD663" s="53"/>
      <c r="CE663" s="53"/>
      <c r="CF663" s="53"/>
      <c r="CG663" s="53"/>
      <c r="CH663" s="53"/>
      <c r="CI663" s="53"/>
      <c r="CJ663" s="53"/>
      <c r="CK663" s="53"/>
      <c r="CL663" s="53"/>
      <c r="CM663" s="53"/>
      <c r="CN663" s="53"/>
      <c r="CO663" s="53"/>
      <c r="CP663" s="53"/>
      <c r="CQ663" s="53"/>
      <c r="CR663" s="53"/>
    </row>
    <row r="664" spans="4:96" x14ac:dyDescent="0.25">
      <c r="D664" s="57" t="s">
        <v>445</v>
      </c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  <c r="AE664" s="53"/>
      <c r="AF664" s="53"/>
      <c r="AG664" s="53"/>
      <c r="AH664" s="53"/>
      <c r="AI664" s="53"/>
      <c r="AJ664" s="53"/>
      <c r="AK664" s="53"/>
      <c r="AL664" s="53"/>
      <c r="AM664" s="53"/>
      <c r="AN664" s="53"/>
      <c r="AO664" s="53"/>
      <c r="AP664" s="53"/>
      <c r="AQ664" s="53"/>
      <c r="AR664" s="53"/>
      <c r="AS664" s="53"/>
      <c r="AT664" s="53"/>
      <c r="AU664" s="53"/>
      <c r="AV664" s="53"/>
      <c r="AW664" s="53"/>
      <c r="AX664" s="53"/>
      <c r="AY664" s="53"/>
      <c r="AZ664" s="53"/>
      <c r="BA664" s="53"/>
      <c r="BB664" s="53"/>
      <c r="BC664" s="53"/>
      <c r="BD664" s="53"/>
      <c r="BE664" s="53"/>
      <c r="BF664" s="53"/>
      <c r="BG664" s="53"/>
      <c r="BH664" s="53"/>
      <c r="BI664" s="53"/>
      <c r="BJ664" s="53"/>
      <c r="BK664" s="53"/>
      <c r="BL664" s="53"/>
      <c r="BM664" s="53"/>
      <c r="BN664" s="53"/>
      <c r="BO664" s="53"/>
      <c r="BP664" s="53"/>
      <c r="BQ664" s="53"/>
      <c r="BR664" s="53"/>
      <c r="BS664" s="53"/>
      <c r="BT664" s="53"/>
      <c r="BU664" s="53"/>
      <c r="BV664" s="53"/>
      <c r="BW664" s="53"/>
      <c r="BX664" s="53"/>
      <c r="BY664" s="53"/>
      <c r="BZ664" s="53"/>
      <c r="CA664" s="53"/>
      <c r="CB664" s="53"/>
      <c r="CC664" s="53"/>
      <c r="CD664" s="53"/>
      <c r="CE664" s="53"/>
      <c r="CF664" s="53"/>
      <c r="CG664" s="53"/>
      <c r="CH664" s="53"/>
      <c r="CI664" s="53"/>
      <c r="CJ664" s="53"/>
      <c r="CK664" s="53"/>
      <c r="CL664" s="53"/>
      <c r="CM664" s="53"/>
      <c r="CN664" s="53"/>
      <c r="CO664" s="53"/>
      <c r="CP664" s="53"/>
      <c r="CQ664" s="53"/>
      <c r="CR664" s="53"/>
    </row>
    <row r="665" spans="4:96" x14ac:dyDescent="0.25">
      <c r="D665" s="57" t="s">
        <v>461</v>
      </c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  <c r="AE665" s="53"/>
      <c r="AF665" s="53"/>
      <c r="AG665" s="53"/>
      <c r="AH665" s="53"/>
      <c r="AI665" s="53"/>
      <c r="AJ665" s="53"/>
      <c r="AK665" s="53"/>
      <c r="AL665" s="53"/>
      <c r="AM665" s="53"/>
      <c r="AN665" s="53"/>
      <c r="AO665" s="53"/>
      <c r="AP665" s="53"/>
      <c r="AQ665" s="53"/>
      <c r="AR665" s="53"/>
      <c r="AS665" s="53"/>
      <c r="AT665" s="53"/>
      <c r="AU665" s="53"/>
      <c r="AV665" s="53"/>
      <c r="AW665" s="53"/>
      <c r="AX665" s="53"/>
      <c r="AY665" s="53"/>
      <c r="AZ665" s="53"/>
      <c r="BA665" s="53"/>
      <c r="BB665" s="53"/>
      <c r="BC665" s="53"/>
      <c r="BD665" s="53"/>
      <c r="BE665" s="53"/>
      <c r="BF665" s="53"/>
      <c r="BG665" s="53"/>
      <c r="BH665" s="53"/>
      <c r="BI665" s="53"/>
      <c r="BJ665" s="53"/>
      <c r="BK665" s="53"/>
      <c r="BL665" s="53"/>
      <c r="BM665" s="53"/>
      <c r="BN665" s="53"/>
      <c r="BO665" s="53"/>
      <c r="BP665" s="53"/>
      <c r="BQ665" s="53"/>
      <c r="BR665" s="53"/>
      <c r="BS665" s="53"/>
      <c r="BT665" s="53"/>
      <c r="BU665" s="53"/>
      <c r="BV665" s="53"/>
      <c r="BW665" s="53"/>
      <c r="BX665" s="53"/>
      <c r="BY665" s="53"/>
      <c r="BZ665" s="53"/>
      <c r="CA665" s="53"/>
      <c r="CB665" s="53"/>
      <c r="CC665" s="53"/>
      <c r="CD665" s="53"/>
      <c r="CE665" s="53"/>
      <c r="CF665" s="53"/>
      <c r="CG665" s="53"/>
      <c r="CH665" s="53"/>
      <c r="CI665" s="53"/>
      <c r="CJ665" s="53"/>
      <c r="CK665" s="53"/>
      <c r="CL665" s="53"/>
      <c r="CM665" s="53"/>
      <c r="CN665" s="53"/>
      <c r="CO665" s="53"/>
      <c r="CP665" s="53"/>
      <c r="CQ665" s="53"/>
      <c r="CR665" s="53"/>
    </row>
    <row r="666" spans="4:96" x14ac:dyDescent="0.25">
      <c r="D666" s="57" t="s">
        <v>353</v>
      </c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  <c r="AE666" s="53"/>
      <c r="AF666" s="53"/>
      <c r="AG666" s="53"/>
      <c r="AH666" s="53"/>
      <c r="AI666" s="53"/>
      <c r="AJ666" s="53"/>
      <c r="AK666" s="53"/>
      <c r="AL666" s="53"/>
      <c r="AM666" s="53"/>
      <c r="AN666" s="53"/>
      <c r="AO666" s="53"/>
      <c r="AP666" s="53"/>
      <c r="AQ666" s="53"/>
      <c r="AR666" s="53"/>
      <c r="AS666" s="53"/>
      <c r="AT666" s="53"/>
      <c r="AU666" s="53"/>
      <c r="AV666" s="53"/>
      <c r="AW666" s="53"/>
      <c r="AX666" s="53"/>
      <c r="AY666" s="53"/>
      <c r="AZ666" s="53"/>
      <c r="BA666" s="53"/>
      <c r="BB666" s="53"/>
      <c r="BC666" s="53"/>
      <c r="BD666" s="53"/>
      <c r="BE666" s="53"/>
      <c r="BF666" s="53"/>
      <c r="BG666" s="53"/>
      <c r="BH666" s="53"/>
      <c r="BI666" s="53"/>
      <c r="BJ666" s="53"/>
      <c r="BK666" s="53"/>
      <c r="BL666" s="53"/>
      <c r="BM666" s="53"/>
      <c r="BN666" s="53"/>
      <c r="BO666" s="53"/>
      <c r="BP666" s="53"/>
      <c r="BQ666" s="53"/>
      <c r="BR666" s="53"/>
      <c r="BS666" s="53"/>
      <c r="BT666" s="53"/>
      <c r="BU666" s="53"/>
      <c r="BV666" s="53"/>
      <c r="BW666" s="53"/>
      <c r="BX666" s="53"/>
      <c r="BY666" s="53"/>
      <c r="BZ666" s="53"/>
      <c r="CA666" s="53"/>
      <c r="CB666" s="53"/>
      <c r="CC666" s="53"/>
      <c r="CD666" s="53"/>
      <c r="CE666" s="53"/>
      <c r="CF666" s="53"/>
      <c r="CG666" s="53"/>
      <c r="CH666" s="53"/>
      <c r="CI666" s="53"/>
      <c r="CJ666" s="53"/>
      <c r="CK666" s="53"/>
      <c r="CL666" s="53"/>
      <c r="CM666" s="53"/>
      <c r="CN666" s="53"/>
      <c r="CO666" s="53"/>
      <c r="CP666" s="53"/>
      <c r="CQ666" s="53"/>
      <c r="CR666" s="53"/>
    </row>
    <row r="667" spans="4:96" x14ac:dyDescent="0.25">
      <c r="D667" s="57" t="s">
        <v>452</v>
      </c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  <c r="AE667" s="53"/>
      <c r="AF667" s="53"/>
      <c r="AG667" s="53"/>
      <c r="AH667" s="53"/>
      <c r="AI667" s="53"/>
      <c r="AJ667" s="53"/>
      <c r="AK667" s="53"/>
      <c r="AL667" s="53"/>
      <c r="AM667" s="53"/>
      <c r="AN667" s="53"/>
      <c r="AO667" s="53"/>
      <c r="AP667" s="53"/>
      <c r="AQ667" s="53"/>
      <c r="AR667" s="53"/>
      <c r="AS667" s="53"/>
      <c r="AT667" s="53"/>
      <c r="AU667" s="53"/>
      <c r="AV667" s="53"/>
      <c r="AW667" s="53"/>
      <c r="AX667" s="53"/>
      <c r="AY667" s="53"/>
      <c r="AZ667" s="53"/>
      <c r="BA667" s="53"/>
      <c r="BB667" s="53"/>
      <c r="BC667" s="53"/>
      <c r="BD667" s="53"/>
      <c r="BE667" s="53"/>
      <c r="BF667" s="53"/>
      <c r="BG667" s="53"/>
      <c r="BH667" s="53"/>
      <c r="BI667" s="53"/>
      <c r="BJ667" s="53"/>
      <c r="BK667" s="53"/>
      <c r="BL667" s="53"/>
      <c r="BM667" s="53"/>
      <c r="BN667" s="53"/>
      <c r="BO667" s="53"/>
      <c r="BP667" s="53"/>
      <c r="BQ667" s="53"/>
      <c r="BR667" s="53"/>
      <c r="BS667" s="53"/>
      <c r="BT667" s="53"/>
      <c r="BU667" s="53"/>
      <c r="BV667" s="53"/>
      <c r="BW667" s="53"/>
      <c r="BX667" s="53"/>
      <c r="BY667" s="53"/>
      <c r="BZ667" s="53"/>
      <c r="CA667" s="53"/>
      <c r="CB667" s="53"/>
      <c r="CC667" s="53"/>
      <c r="CD667" s="53"/>
      <c r="CE667" s="53"/>
      <c r="CF667" s="53"/>
      <c r="CG667" s="53"/>
      <c r="CH667" s="53"/>
      <c r="CI667" s="53"/>
      <c r="CJ667" s="53"/>
      <c r="CK667" s="53"/>
      <c r="CL667" s="53"/>
      <c r="CM667" s="53"/>
      <c r="CN667" s="53"/>
      <c r="CO667" s="53"/>
      <c r="CP667" s="53"/>
      <c r="CQ667" s="53"/>
      <c r="CR667" s="53"/>
    </row>
    <row r="668" spans="4:96" x14ac:dyDescent="0.25">
      <c r="D668" s="37" t="s">
        <v>524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  <c r="AE668" s="53"/>
      <c r="AF668" s="53"/>
      <c r="AG668" s="53"/>
      <c r="AH668" s="53"/>
      <c r="AI668" s="53"/>
      <c r="AJ668" s="53"/>
      <c r="AK668" s="53"/>
      <c r="AL668" s="53"/>
      <c r="AM668" s="53"/>
      <c r="AN668" s="53"/>
      <c r="AO668" s="53"/>
      <c r="AP668" s="53"/>
      <c r="AQ668" s="53"/>
      <c r="AR668" s="53"/>
      <c r="AS668" s="53"/>
      <c r="AT668" s="53"/>
      <c r="AU668" s="53"/>
      <c r="AV668" s="53"/>
      <c r="AW668" s="53"/>
      <c r="AX668" s="53"/>
      <c r="AY668" s="53"/>
      <c r="AZ668" s="53"/>
      <c r="BA668" s="53"/>
      <c r="BB668" s="53"/>
      <c r="BC668" s="53"/>
      <c r="BD668" s="53"/>
      <c r="BE668" s="53"/>
      <c r="BF668" s="53"/>
      <c r="BG668" s="53"/>
      <c r="BH668" s="53"/>
      <c r="BI668" s="53"/>
      <c r="BJ668" s="53"/>
      <c r="BK668" s="53"/>
      <c r="BL668" s="53"/>
      <c r="BM668" s="53"/>
      <c r="BN668" s="53"/>
      <c r="BO668" s="53"/>
      <c r="BP668" s="53"/>
      <c r="BQ668" s="53"/>
      <c r="BR668" s="53"/>
      <c r="BS668" s="53"/>
      <c r="BT668" s="53"/>
      <c r="BU668" s="53"/>
      <c r="BV668" s="53"/>
      <c r="BW668" s="53"/>
      <c r="BX668" s="53"/>
      <c r="BY668" s="53"/>
      <c r="BZ668" s="53"/>
      <c r="CA668" s="53"/>
      <c r="CB668" s="53"/>
      <c r="CC668" s="53"/>
      <c r="CD668" s="53"/>
      <c r="CE668" s="53"/>
      <c r="CF668" s="53"/>
      <c r="CG668" s="53"/>
      <c r="CH668" s="53"/>
      <c r="CI668" s="53"/>
      <c r="CJ668" s="53"/>
      <c r="CK668" s="53"/>
      <c r="CL668" s="53"/>
      <c r="CM668" s="53"/>
      <c r="CN668" s="53"/>
      <c r="CO668" s="53"/>
      <c r="CP668" s="53"/>
      <c r="CQ668" s="53"/>
      <c r="CR668" s="53"/>
    </row>
    <row r="669" spans="4:96" x14ac:dyDescent="0.25">
      <c r="D669" s="57" t="s">
        <v>257</v>
      </c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  <c r="AE669" s="53"/>
      <c r="AF669" s="53"/>
      <c r="AG669" s="53"/>
      <c r="AH669" s="53"/>
      <c r="AI669" s="53"/>
      <c r="AJ669" s="53"/>
      <c r="AK669" s="53"/>
      <c r="AL669" s="53"/>
      <c r="AM669" s="53"/>
      <c r="AN669" s="53"/>
      <c r="AO669" s="53"/>
      <c r="AP669" s="53"/>
      <c r="AQ669" s="53"/>
      <c r="AR669" s="53"/>
      <c r="AS669" s="53"/>
      <c r="AT669" s="53"/>
      <c r="AU669" s="53"/>
      <c r="AV669" s="53"/>
      <c r="AW669" s="53"/>
      <c r="AX669" s="53"/>
      <c r="AY669" s="53"/>
      <c r="AZ669" s="53"/>
      <c r="BA669" s="53"/>
      <c r="BB669" s="53"/>
      <c r="BC669" s="53"/>
      <c r="BD669" s="53"/>
      <c r="BE669" s="53"/>
      <c r="BF669" s="53"/>
      <c r="BG669" s="53"/>
      <c r="BH669" s="53"/>
      <c r="BI669" s="53"/>
      <c r="BJ669" s="53"/>
      <c r="BK669" s="53"/>
      <c r="BL669" s="53"/>
      <c r="BM669" s="53"/>
      <c r="BN669" s="53"/>
      <c r="BO669" s="53"/>
      <c r="BP669" s="53"/>
      <c r="BQ669" s="53"/>
      <c r="BR669" s="53"/>
      <c r="BS669" s="53"/>
      <c r="BT669" s="53"/>
      <c r="BU669" s="53"/>
      <c r="BV669" s="53"/>
      <c r="BW669" s="53"/>
      <c r="BX669" s="53"/>
      <c r="BY669" s="53"/>
      <c r="BZ669" s="53"/>
      <c r="CA669" s="53"/>
      <c r="CB669" s="53"/>
      <c r="CC669" s="53"/>
      <c r="CD669" s="53"/>
      <c r="CE669" s="53"/>
      <c r="CF669" s="53"/>
      <c r="CG669" s="53"/>
      <c r="CH669" s="53"/>
      <c r="CI669" s="53"/>
      <c r="CJ669" s="53"/>
      <c r="CK669" s="53"/>
      <c r="CL669" s="53"/>
      <c r="CM669" s="53"/>
      <c r="CN669" s="53"/>
      <c r="CO669" s="53"/>
      <c r="CP669" s="53"/>
      <c r="CQ669" s="53"/>
      <c r="CR669" s="53"/>
    </row>
    <row r="670" spans="4:96" x14ac:dyDescent="0.25">
      <c r="D670" s="57" t="s">
        <v>329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  <c r="AK670" s="53"/>
      <c r="AL670" s="53"/>
      <c r="AM670" s="53"/>
      <c r="AN670" s="53"/>
      <c r="AO670" s="53"/>
      <c r="AP670" s="53"/>
      <c r="AQ670" s="53"/>
      <c r="AR670" s="53"/>
      <c r="AS670" s="53"/>
      <c r="AT670" s="53"/>
      <c r="AU670" s="53"/>
      <c r="AV670" s="53"/>
      <c r="AW670" s="53"/>
      <c r="AX670" s="53"/>
      <c r="AY670" s="53"/>
      <c r="AZ670" s="53"/>
      <c r="BA670" s="53"/>
      <c r="BB670" s="53"/>
      <c r="BC670" s="53"/>
      <c r="BD670" s="53"/>
      <c r="BE670" s="53"/>
      <c r="BF670" s="53"/>
      <c r="BG670" s="53"/>
      <c r="BH670" s="53"/>
      <c r="BI670" s="53"/>
      <c r="BJ670" s="53"/>
      <c r="BK670" s="53"/>
      <c r="BL670" s="53"/>
      <c r="BM670" s="53"/>
      <c r="BN670" s="53"/>
      <c r="BO670" s="53"/>
      <c r="BP670" s="53"/>
      <c r="BQ670" s="53"/>
      <c r="BR670" s="53"/>
      <c r="BS670" s="53"/>
      <c r="BT670" s="53"/>
      <c r="BU670" s="53"/>
      <c r="BV670" s="53"/>
      <c r="BW670" s="53"/>
      <c r="BX670" s="53"/>
      <c r="BY670" s="53"/>
      <c r="BZ670" s="53"/>
      <c r="CA670" s="53"/>
      <c r="CB670" s="53"/>
      <c r="CC670" s="53"/>
      <c r="CD670" s="53"/>
      <c r="CE670" s="53"/>
      <c r="CF670" s="53"/>
      <c r="CG670" s="53"/>
      <c r="CH670" s="53"/>
      <c r="CI670" s="53"/>
      <c r="CJ670" s="53"/>
      <c r="CK670" s="53"/>
      <c r="CL670" s="53"/>
      <c r="CM670" s="53"/>
      <c r="CN670" s="53"/>
      <c r="CO670" s="53"/>
      <c r="CP670" s="53"/>
      <c r="CQ670" s="53"/>
      <c r="CR670" s="53"/>
    </row>
    <row r="671" spans="4:96" x14ac:dyDescent="0.25">
      <c r="D671" s="57" t="s">
        <v>279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  <c r="AM671" s="53"/>
      <c r="AN671" s="53"/>
      <c r="AO671" s="53"/>
      <c r="AP671" s="53"/>
      <c r="AQ671" s="53"/>
      <c r="AR671" s="53"/>
      <c r="AS671" s="53"/>
      <c r="AT671" s="53"/>
      <c r="AU671" s="53"/>
      <c r="AV671" s="53"/>
      <c r="AW671" s="53"/>
      <c r="AX671" s="53"/>
      <c r="AY671" s="53"/>
      <c r="AZ671" s="53"/>
      <c r="BA671" s="53"/>
      <c r="BB671" s="53"/>
      <c r="BC671" s="53"/>
      <c r="BD671" s="53"/>
      <c r="BE671" s="53"/>
      <c r="BF671" s="53"/>
      <c r="BG671" s="53"/>
      <c r="BH671" s="53"/>
      <c r="BI671" s="53"/>
      <c r="BJ671" s="53"/>
      <c r="BK671" s="53"/>
      <c r="BL671" s="53"/>
      <c r="BM671" s="53"/>
      <c r="BN671" s="53"/>
      <c r="BO671" s="53"/>
      <c r="BP671" s="53"/>
      <c r="BQ671" s="53"/>
      <c r="BR671" s="53"/>
      <c r="BS671" s="53"/>
      <c r="BT671" s="53"/>
      <c r="BU671" s="53"/>
      <c r="BV671" s="53"/>
      <c r="BW671" s="53"/>
      <c r="BX671" s="53"/>
      <c r="BY671" s="53"/>
      <c r="BZ671" s="53"/>
      <c r="CA671" s="53"/>
      <c r="CB671" s="53"/>
      <c r="CC671" s="53"/>
      <c r="CD671" s="53"/>
      <c r="CE671" s="53"/>
      <c r="CF671" s="53"/>
      <c r="CG671" s="53"/>
      <c r="CH671" s="53"/>
      <c r="CI671" s="53"/>
      <c r="CJ671" s="53"/>
      <c r="CK671" s="53"/>
      <c r="CL671" s="53"/>
      <c r="CM671" s="53"/>
      <c r="CN671" s="53"/>
      <c r="CO671" s="53"/>
      <c r="CP671" s="53"/>
      <c r="CQ671" s="53"/>
      <c r="CR671" s="53"/>
    </row>
    <row r="672" spans="4:96" x14ac:dyDescent="0.25">
      <c r="D672" s="57" t="s">
        <v>332</v>
      </c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  <c r="AM672" s="53"/>
      <c r="AN672" s="53"/>
      <c r="AO672" s="53"/>
      <c r="AP672" s="53"/>
      <c r="AQ672" s="53"/>
      <c r="AR672" s="53"/>
      <c r="AS672" s="53"/>
      <c r="AT672" s="53"/>
      <c r="AU672" s="53"/>
      <c r="AV672" s="53"/>
      <c r="AW672" s="53"/>
      <c r="AX672" s="53"/>
      <c r="AY672" s="53"/>
      <c r="AZ672" s="53"/>
      <c r="BA672" s="53"/>
      <c r="BB672" s="53"/>
      <c r="BC672" s="53"/>
      <c r="BD672" s="53"/>
      <c r="BE672" s="53"/>
      <c r="BF672" s="53"/>
      <c r="BG672" s="53"/>
      <c r="BH672" s="53"/>
      <c r="BI672" s="53"/>
      <c r="BJ672" s="53"/>
      <c r="BK672" s="53"/>
      <c r="BL672" s="53"/>
      <c r="BM672" s="53"/>
      <c r="BN672" s="53"/>
      <c r="BO672" s="53"/>
      <c r="BP672" s="53"/>
      <c r="BQ672" s="53"/>
      <c r="BR672" s="53"/>
      <c r="BS672" s="53"/>
      <c r="BT672" s="53"/>
      <c r="BU672" s="53"/>
      <c r="BV672" s="53"/>
      <c r="BW672" s="53"/>
      <c r="BX672" s="53"/>
      <c r="BY672" s="53"/>
      <c r="BZ672" s="53"/>
      <c r="CA672" s="53"/>
      <c r="CB672" s="53"/>
      <c r="CC672" s="53"/>
      <c r="CD672" s="53"/>
      <c r="CE672" s="53"/>
      <c r="CF672" s="53"/>
      <c r="CG672" s="53"/>
      <c r="CH672" s="53"/>
      <c r="CI672" s="53"/>
      <c r="CJ672" s="53"/>
      <c r="CK672" s="53"/>
      <c r="CL672" s="53"/>
      <c r="CM672" s="53"/>
      <c r="CN672" s="53"/>
      <c r="CO672" s="53"/>
      <c r="CP672" s="53"/>
      <c r="CQ672" s="53"/>
      <c r="CR672" s="53"/>
    </row>
    <row r="673" spans="4:96" x14ac:dyDescent="0.25">
      <c r="D673" s="57" t="s">
        <v>333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  <c r="AM673" s="53"/>
      <c r="AN673" s="53"/>
      <c r="AO673" s="53"/>
      <c r="AP673" s="53"/>
      <c r="AQ673" s="53"/>
      <c r="AR673" s="53"/>
      <c r="AS673" s="53"/>
      <c r="AT673" s="53"/>
      <c r="AU673" s="53"/>
      <c r="AV673" s="53"/>
      <c r="AW673" s="53"/>
      <c r="AX673" s="53"/>
      <c r="AY673" s="53"/>
      <c r="AZ673" s="53"/>
      <c r="BA673" s="53"/>
      <c r="BB673" s="53"/>
      <c r="BC673" s="53"/>
      <c r="BD673" s="53"/>
      <c r="BE673" s="53"/>
      <c r="BF673" s="53"/>
      <c r="BG673" s="53"/>
      <c r="BH673" s="53"/>
      <c r="BI673" s="53"/>
      <c r="BJ673" s="53"/>
      <c r="BK673" s="53"/>
      <c r="BL673" s="53"/>
      <c r="BM673" s="53"/>
      <c r="BN673" s="53"/>
      <c r="BO673" s="53"/>
      <c r="BP673" s="53"/>
      <c r="BQ673" s="53"/>
      <c r="BR673" s="53"/>
      <c r="BS673" s="53"/>
      <c r="BT673" s="53"/>
      <c r="BU673" s="53"/>
      <c r="BV673" s="53"/>
      <c r="BW673" s="53"/>
      <c r="BX673" s="53"/>
      <c r="BY673" s="53"/>
      <c r="BZ673" s="53"/>
      <c r="CA673" s="53"/>
      <c r="CB673" s="53"/>
      <c r="CC673" s="53"/>
      <c r="CD673" s="53"/>
      <c r="CE673" s="53"/>
      <c r="CF673" s="53"/>
      <c r="CG673" s="53"/>
      <c r="CH673" s="53"/>
      <c r="CI673" s="53"/>
      <c r="CJ673" s="53"/>
      <c r="CK673" s="53"/>
      <c r="CL673" s="53"/>
      <c r="CM673" s="53"/>
      <c r="CN673" s="53"/>
      <c r="CO673" s="53"/>
      <c r="CP673" s="53"/>
      <c r="CQ673" s="53"/>
      <c r="CR673" s="53"/>
    </row>
    <row r="674" spans="4:96" x14ac:dyDescent="0.25">
      <c r="D674" s="56" t="s">
        <v>368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  <c r="AG674" s="52"/>
      <c r="AH674" s="52"/>
      <c r="AI674" s="52"/>
      <c r="AJ674" s="52"/>
      <c r="AK674" s="52"/>
      <c r="AL674" s="52"/>
      <c r="AM674" s="52"/>
      <c r="AN674" s="52"/>
      <c r="AO674" s="52"/>
      <c r="AP674" s="52"/>
      <c r="AQ674" s="52"/>
      <c r="AR674" s="52"/>
      <c r="AS674" s="52"/>
      <c r="AT674" s="52"/>
      <c r="AU674" s="52"/>
      <c r="AV674" s="52"/>
      <c r="AW674" s="52"/>
      <c r="AX674" s="52"/>
      <c r="AY674" s="52"/>
      <c r="AZ674" s="52"/>
      <c r="BA674" s="52"/>
      <c r="BB674" s="52"/>
      <c r="BC674" s="52"/>
      <c r="BD674" s="52"/>
      <c r="BE674" s="52"/>
      <c r="BF674" s="52"/>
      <c r="BG674" s="52"/>
      <c r="BH674" s="52"/>
      <c r="BI674" s="52"/>
      <c r="BJ674" s="52"/>
      <c r="BK674" s="52"/>
      <c r="BL674" s="52"/>
      <c r="BM674" s="52"/>
      <c r="BN674" s="52"/>
      <c r="BO674" s="52"/>
      <c r="BP674" s="52"/>
      <c r="BQ674" s="52"/>
      <c r="BR674" s="52"/>
      <c r="BS674" s="52"/>
      <c r="BT674" s="52"/>
      <c r="BU674" s="52"/>
      <c r="BV674" s="52"/>
      <c r="BW674" s="52"/>
      <c r="BX674" s="52"/>
      <c r="BY674" s="52"/>
      <c r="BZ674" s="52"/>
      <c r="CA674" s="52"/>
      <c r="CB674" s="52"/>
      <c r="CC674" s="52"/>
      <c r="CD674" s="52"/>
      <c r="CE674" s="52"/>
      <c r="CF674" s="52"/>
      <c r="CG674" s="52"/>
      <c r="CH674" s="52"/>
      <c r="CI674" s="52"/>
      <c r="CJ674" s="52"/>
      <c r="CK674" s="52"/>
      <c r="CL674" s="52"/>
      <c r="CM674" s="52"/>
      <c r="CN674" s="52"/>
      <c r="CO674" s="52"/>
      <c r="CP674" s="52"/>
      <c r="CQ674" s="52"/>
      <c r="CR674" s="52"/>
    </row>
    <row r="675" spans="4:96" x14ac:dyDescent="0.25">
      <c r="D675" s="56" t="s">
        <v>508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  <c r="AG675" s="52"/>
      <c r="AH675" s="52"/>
      <c r="AI675" s="52"/>
      <c r="AJ675" s="52"/>
      <c r="AK675" s="52"/>
      <c r="AL675" s="52"/>
      <c r="AM675" s="52"/>
      <c r="AN675" s="52"/>
      <c r="AO675" s="52"/>
      <c r="AP675" s="52"/>
      <c r="AQ675" s="52"/>
      <c r="AR675" s="52"/>
      <c r="AS675" s="52"/>
      <c r="AT675" s="52"/>
      <c r="AU675" s="52"/>
      <c r="AV675" s="52"/>
      <c r="AW675" s="52"/>
      <c r="AX675" s="52"/>
      <c r="AY675" s="52"/>
      <c r="AZ675" s="52"/>
      <c r="BA675" s="52"/>
      <c r="BB675" s="52"/>
      <c r="BC675" s="52"/>
      <c r="BD675" s="52"/>
      <c r="BE675" s="52"/>
      <c r="BF675" s="52"/>
      <c r="BG675" s="52"/>
      <c r="BH675" s="52"/>
      <c r="BI675" s="52"/>
      <c r="BJ675" s="52"/>
      <c r="BK675" s="52"/>
      <c r="BL675" s="52"/>
      <c r="BM675" s="52"/>
      <c r="BN675" s="52"/>
      <c r="BO675" s="52"/>
      <c r="BP675" s="52"/>
      <c r="BQ675" s="52"/>
      <c r="BR675" s="52"/>
      <c r="BS675" s="52"/>
      <c r="BT675" s="52"/>
      <c r="BU675" s="52"/>
      <c r="BV675" s="52"/>
      <c r="BW675" s="52"/>
      <c r="BX675" s="52"/>
      <c r="BY675" s="52"/>
      <c r="BZ675" s="52"/>
      <c r="CA675" s="52"/>
      <c r="CB675" s="52"/>
      <c r="CC675" s="52"/>
      <c r="CD675" s="52"/>
      <c r="CE675" s="52"/>
      <c r="CF675" s="52"/>
      <c r="CG675" s="52"/>
      <c r="CH675" s="52"/>
      <c r="CI675" s="52"/>
      <c r="CJ675" s="52"/>
      <c r="CK675" s="52"/>
      <c r="CL675" s="52"/>
      <c r="CM675" s="52"/>
      <c r="CN675" s="52"/>
      <c r="CO675" s="52"/>
      <c r="CP675" s="52"/>
      <c r="CQ675" s="52"/>
      <c r="CR675" s="52"/>
    </row>
    <row r="676" spans="4:96" x14ac:dyDescent="0.25">
      <c r="D676" s="56" t="s">
        <v>509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/>
      <c r="AS676" s="52"/>
      <c r="AT676" s="52"/>
      <c r="AU676" s="52"/>
      <c r="AV676" s="52"/>
      <c r="AW676" s="52"/>
      <c r="AX676" s="52"/>
      <c r="AY676" s="52"/>
      <c r="AZ676" s="52"/>
      <c r="BA676" s="52"/>
      <c r="BB676" s="52"/>
      <c r="BC676" s="52"/>
      <c r="BD676" s="52"/>
      <c r="BE676" s="52"/>
      <c r="BF676" s="52"/>
      <c r="BG676" s="52"/>
      <c r="BH676" s="52"/>
      <c r="BI676" s="52"/>
      <c r="BJ676" s="52"/>
      <c r="BK676" s="52"/>
      <c r="BL676" s="52"/>
      <c r="BM676" s="52"/>
      <c r="BN676" s="52"/>
      <c r="BO676" s="52"/>
      <c r="BP676" s="52"/>
      <c r="BQ676" s="52"/>
      <c r="BR676" s="52"/>
      <c r="BS676" s="52"/>
      <c r="BT676" s="52"/>
      <c r="BU676" s="52"/>
      <c r="BV676" s="52"/>
      <c r="BW676" s="52"/>
      <c r="BX676" s="52"/>
      <c r="BY676" s="52"/>
      <c r="BZ676" s="52"/>
      <c r="CA676" s="52"/>
      <c r="CB676" s="52"/>
      <c r="CC676" s="52"/>
      <c r="CD676" s="52"/>
      <c r="CE676" s="52"/>
      <c r="CF676" s="52"/>
      <c r="CG676" s="52"/>
      <c r="CH676" s="52"/>
      <c r="CI676" s="52"/>
      <c r="CJ676" s="52"/>
      <c r="CK676" s="52"/>
      <c r="CL676" s="52"/>
      <c r="CM676" s="52"/>
      <c r="CN676" s="52"/>
      <c r="CO676" s="52"/>
      <c r="CP676" s="52"/>
      <c r="CQ676" s="52"/>
      <c r="CR676" s="52"/>
    </row>
    <row r="677" spans="4:96" x14ac:dyDescent="0.25">
      <c r="D677" s="56" t="s">
        <v>510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  <c r="AM677" s="52"/>
      <c r="AN677" s="52"/>
      <c r="AO677" s="52"/>
      <c r="AP677" s="52"/>
      <c r="AQ677" s="52"/>
      <c r="AR677" s="52"/>
      <c r="AS677" s="52"/>
      <c r="AT677" s="52"/>
      <c r="AU677" s="52"/>
      <c r="AV677" s="52"/>
      <c r="AW677" s="52"/>
      <c r="AX677" s="52"/>
      <c r="AY677" s="52"/>
      <c r="AZ677" s="52"/>
      <c r="BA677" s="52"/>
      <c r="BB677" s="52"/>
      <c r="BC677" s="52"/>
      <c r="BD677" s="52"/>
      <c r="BE677" s="52"/>
      <c r="BF677" s="52"/>
      <c r="BG677" s="52"/>
      <c r="BH677" s="52"/>
      <c r="BI677" s="52"/>
      <c r="BJ677" s="52"/>
      <c r="BK677" s="52"/>
      <c r="BL677" s="52"/>
      <c r="BM677" s="52"/>
      <c r="BN677" s="52"/>
      <c r="BO677" s="52"/>
      <c r="BP677" s="52"/>
      <c r="BQ677" s="52"/>
      <c r="BR677" s="52"/>
      <c r="BS677" s="52"/>
      <c r="BT677" s="52"/>
      <c r="BU677" s="52"/>
      <c r="BV677" s="52"/>
      <c r="BW677" s="52"/>
      <c r="BX677" s="52"/>
      <c r="BY677" s="52"/>
      <c r="BZ677" s="52"/>
      <c r="CA677" s="52"/>
      <c r="CB677" s="52"/>
      <c r="CC677" s="52"/>
      <c r="CD677" s="52"/>
      <c r="CE677" s="52"/>
      <c r="CF677" s="52"/>
      <c r="CG677" s="52"/>
      <c r="CH677" s="52"/>
      <c r="CI677" s="52"/>
      <c r="CJ677" s="52"/>
      <c r="CK677" s="52"/>
      <c r="CL677" s="52"/>
      <c r="CM677" s="52"/>
      <c r="CN677" s="52"/>
      <c r="CO677" s="52"/>
      <c r="CP677" s="52"/>
      <c r="CQ677" s="52"/>
      <c r="CR677" s="52"/>
    </row>
    <row r="679" spans="4:96" x14ac:dyDescent="0.25">
      <c r="D679" s="51" t="s">
        <v>309</v>
      </c>
      <c r="E679" s="51" t="s">
        <v>561</v>
      </c>
      <c r="F679" s="51" t="s">
        <v>562</v>
      </c>
      <c r="G679" s="51" t="s">
        <v>564</v>
      </c>
      <c r="H679" s="51" t="s">
        <v>565</v>
      </c>
      <c r="I679" s="51" t="s">
        <v>309</v>
      </c>
      <c r="J679" s="51" t="s">
        <v>567</v>
      </c>
      <c r="K679" s="51" t="s">
        <v>568</v>
      </c>
      <c r="L679" s="51" t="s">
        <v>569</v>
      </c>
      <c r="M679" s="51" t="s">
        <v>570</v>
      </c>
      <c r="N679" s="51" t="s">
        <v>571</v>
      </c>
      <c r="O679" s="51" t="s">
        <v>572</v>
      </c>
      <c r="P679" s="51">
        <v>1</v>
      </c>
    </row>
    <row r="680" spans="4:96" x14ac:dyDescent="0.25">
      <c r="E680" s="285" t="s">
        <v>3586</v>
      </c>
      <c r="F680" s="285" t="s">
        <v>3587</v>
      </c>
      <c r="G680" s="285" t="s">
        <v>3588</v>
      </c>
      <c r="H680" s="285" t="s">
        <v>3589</v>
      </c>
      <c r="I680" s="285" t="s">
        <v>3590</v>
      </c>
      <c r="J680" s="285">
        <v>19604</v>
      </c>
      <c r="K680" s="285" t="s">
        <v>3586</v>
      </c>
      <c r="L680" s="285" t="s">
        <v>3587</v>
      </c>
      <c r="M680" s="285">
        <v>17727</v>
      </c>
      <c r="N680" s="285" t="s">
        <v>3586</v>
      </c>
      <c r="O680" s="285" t="s">
        <v>3587</v>
      </c>
      <c r="P680" s="285">
        <v>1</v>
      </c>
    </row>
    <row r="682" spans="4:96" x14ac:dyDescent="0.25">
      <c r="D682" s="57" t="s">
        <v>357</v>
      </c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  <c r="AM682" s="53"/>
      <c r="AN682" s="53"/>
      <c r="AO682" s="53"/>
      <c r="AP682" s="53"/>
      <c r="AQ682" s="53"/>
      <c r="AR682" s="53"/>
      <c r="AS682" s="53"/>
      <c r="AT682" s="53"/>
      <c r="AU682" s="53"/>
      <c r="AV682" s="53"/>
      <c r="AW682" s="53"/>
      <c r="AX682" s="53"/>
    </row>
    <row r="683" spans="4:96" x14ac:dyDescent="0.25">
      <c r="D683" s="57" t="s">
        <v>322</v>
      </c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  <c r="AN683" s="53"/>
      <c r="AO683" s="53"/>
      <c r="AP683" s="53"/>
      <c r="AQ683" s="53"/>
      <c r="AR683" s="53"/>
      <c r="AS683" s="53"/>
      <c r="AT683" s="53"/>
      <c r="AU683" s="53"/>
      <c r="AV683" s="53"/>
      <c r="AW683" s="53"/>
      <c r="AX683" s="53"/>
    </row>
    <row r="684" spans="4:96" x14ac:dyDescent="0.25">
      <c r="D684" s="57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  <c r="AN684" s="53"/>
      <c r="AO684" s="53"/>
      <c r="AP684" s="53"/>
      <c r="AQ684" s="53"/>
      <c r="AR684" s="53"/>
      <c r="AS684" s="53"/>
      <c r="AT684" s="53"/>
      <c r="AU684" s="53"/>
      <c r="AV684" s="53"/>
      <c r="AW684" s="53"/>
      <c r="AX684" s="53"/>
    </row>
    <row r="685" spans="4:96" x14ac:dyDescent="0.25">
      <c r="D685" s="56" t="str">
        <f>"update Tb_OPL_Unit set ChassisNumber = '" &amp; TRIM(G680) &amp; "', EngineNumber = '" &amp; TRIM(H680) &amp; "' where IdTb_OPL_Unit = " &amp; M680 &amp; ";"</f>
        <v>update Tb_OPL_Unit set ChassisNumber = 'MK2NCXTATNJ - 011139', EngineNumber = '4A91KBG0065' where IdTb_OPL_Unit = 17727;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</row>
    <row r="686" spans="4:96" x14ac:dyDescent="0.25">
      <c r="D686" s="57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3"/>
      <c r="AR686" s="53"/>
      <c r="AS686" s="53"/>
      <c r="AT686" s="53"/>
      <c r="AU686" s="53"/>
      <c r="AV686" s="53"/>
      <c r="AW686" s="53"/>
      <c r="AX686" s="53"/>
    </row>
    <row r="687" spans="4:96" x14ac:dyDescent="0.25">
      <c r="D687" s="56" t="str">
        <f>"update OPLUObjectLease set Remarks = '" &amp; TRIM(G680) &amp; "', EngineNumber = '" &amp; TRIM(H680) &amp; "' where IdUObjLease = " &amp; J680 &amp; ";"</f>
        <v>update OPLUObjectLease set Remarks = 'MK2NCXTATNJ - 011139', EngineNumber = '4A91KBG0065' where IdUObjLease = 19604;</v>
      </c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  <c r="AM687" s="52"/>
      <c r="AN687" s="52"/>
      <c r="AO687" s="52"/>
      <c r="AP687" s="52"/>
      <c r="AQ687" s="52"/>
      <c r="AR687" s="52"/>
      <c r="AS687" s="52"/>
      <c r="AT687" s="52"/>
      <c r="AU687" s="52"/>
      <c r="AV687" s="52"/>
      <c r="AW687" s="52"/>
      <c r="AX687" s="52"/>
    </row>
    <row r="688" spans="4:96" x14ac:dyDescent="0.25">
      <c r="D688" s="57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  <c r="AO688" s="53"/>
      <c r="AP688" s="53"/>
      <c r="AQ688" s="53"/>
      <c r="AR688" s="53"/>
      <c r="AS688" s="53"/>
      <c r="AT688" s="53"/>
      <c r="AU688" s="53"/>
      <c r="AV688" s="53"/>
      <c r="AW688" s="53"/>
      <c r="AX688" s="53"/>
    </row>
    <row r="689" spans="4:50" x14ac:dyDescent="0.25">
      <c r="D689" s="57" t="s">
        <v>263</v>
      </c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  <c r="AO689" s="53"/>
      <c r="AP689" s="53"/>
      <c r="AQ689" s="53"/>
      <c r="AR689" s="53"/>
      <c r="AS689" s="53"/>
      <c r="AT689" s="53"/>
      <c r="AU689" s="53"/>
      <c r="AV689" s="53"/>
      <c r="AW689" s="53"/>
      <c r="AX689" s="53"/>
    </row>
    <row r="690" spans="4:50" x14ac:dyDescent="0.25">
      <c r="D690" s="57" t="s">
        <v>264</v>
      </c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  <c r="AT690" s="53"/>
      <c r="AU690" s="53"/>
      <c r="AV690" s="53"/>
      <c r="AW690" s="53"/>
      <c r="AX690" s="53"/>
    </row>
    <row r="691" spans="4:50" x14ac:dyDescent="0.25">
      <c r="D691" s="57" t="s">
        <v>358</v>
      </c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  <c r="AT691" s="53"/>
      <c r="AU691" s="53"/>
      <c r="AV691" s="53"/>
      <c r="AW691" s="53"/>
      <c r="AX691" s="53"/>
    </row>
    <row r="693" spans="4:50" x14ac:dyDescent="0.25">
      <c r="D693" s="285" t="s">
        <v>3592</v>
      </c>
    </row>
    <row r="708" spans="4:4" x14ac:dyDescent="0.25">
      <c r="D708" s="51" t="s">
        <v>3786</v>
      </c>
    </row>
    <row r="710" spans="4:4" x14ac:dyDescent="0.25">
      <c r="D710" s="285" t="s">
        <v>3592</v>
      </c>
    </row>
    <row r="746" spans="2:4" x14ac:dyDescent="0.25">
      <c r="B746" s="50">
        <v>0</v>
      </c>
      <c r="D746" s="51" t="s">
        <v>3502</v>
      </c>
    </row>
    <row r="747" spans="2:4" x14ac:dyDescent="0.25">
      <c r="D747" s="59" t="s">
        <v>304</v>
      </c>
    </row>
    <row r="748" spans="2:4" x14ac:dyDescent="0.25">
      <c r="D748" s="55" t="s">
        <v>35</v>
      </c>
    </row>
    <row r="1188" spans="2:4" x14ac:dyDescent="0.25">
      <c r="B1188" s="48">
        <v>0</v>
      </c>
      <c r="D1188" s="51" t="s">
        <v>3516</v>
      </c>
    </row>
    <row r="1189" spans="2:4" x14ac:dyDescent="0.25">
      <c r="D1189" s="59" t="s">
        <v>305</v>
      </c>
    </row>
    <row r="1190" spans="2:4" x14ac:dyDescent="0.25">
      <c r="D1190" s="55" t="s">
        <v>35</v>
      </c>
    </row>
    <row r="1255" spans="2:4" x14ac:dyDescent="0.25">
      <c r="B1255" s="50">
        <v>0</v>
      </c>
      <c r="D1255" s="51" t="s">
        <v>3529</v>
      </c>
    </row>
    <row r="1256" spans="2:4" x14ac:dyDescent="0.25">
      <c r="D1256" s="59" t="s">
        <v>304</v>
      </c>
    </row>
    <row r="1258" spans="2:4" x14ac:dyDescent="0.25">
      <c r="D1258" s="285" t="s">
        <v>36</v>
      </c>
    </row>
    <row r="1259" spans="2:4" x14ac:dyDescent="0.25">
      <c r="D1259" s="54" t="s">
        <v>3543</v>
      </c>
    </row>
    <row r="1261" spans="2:4" x14ac:dyDescent="0.25">
      <c r="D1261" s="285" t="s">
        <v>3525</v>
      </c>
    </row>
    <row r="1285" spans="4:23" x14ac:dyDescent="0.25">
      <c r="D1285" s="285" t="s">
        <v>309</v>
      </c>
    </row>
    <row r="1286" spans="4:23" x14ac:dyDescent="0.25">
      <c r="D1286" s="51" t="s">
        <v>3280</v>
      </c>
    </row>
    <row r="1288" spans="4:23" x14ac:dyDescent="0.25">
      <c r="D1288" s="56" t="s">
        <v>271</v>
      </c>
      <c r="E1288" s="52"/>
      <c r="F1288" s="52"/>
      <c r="G1288" s="52"/>
      <c r="H1288" s="52"/>
      <c r="I1288" s="52"/>
      <c r="J1288" s="52"/>
      <c r="K1288" s="52"/>
      <c r="L1288" s="52"/>
      <c r="M1288" s="52"/>
      <c r="N1288" s="52"/>
      <c r="O1288" s="52"/>
      <c r="P1288" s="52"/>
      <c r="Q1288" s="52"/>
      <c r="R1288" s="52"/>
      <c r="S1288" s="52"/>
      <c r="T1288" s="52"/>
      <c r="U1288" s="52"/>
      <c r="V1288" s="52"/>
      <c r="W1288" s="52"/>
    </row>
    <row r="1289" spans="4:23" x14ac:dyDescent="0.25">
      <c r="D1289" s="56" t="s">
        <v>257</v>
      </c>
      <c r="E1289" s="52"/>
      <c r="F1289" s="52"/>
      <c r="G1289" s="52"/>
      <c r="H1289" s="52"/>
      <c r="I1289" s="52"/>
      <c r="J1289" s="52"/>
      <c r="K1289" s="52"/>
      <c r="L1289" s="52"/>
      <c r="M1289" s="52"/>
      <c r="N1289" s="52"/>
      <c r="O1289" s="52"/>
      <c r="P1289" s="52"/>
      <c r="Q1289" s="52"/>
      <c r="R1289" s="52"/>
      <c r="S1289" s="52"/>
      <c r="T1289" s="52"/>
      <c r="U1289" s="52"/>
      <c r="V1289" s="52"/>
      <c r="W1289" s="52"/>
    </row>
    <row r="1290" spans="4:23" x14ac:dyDescent="0.25">
      <c r="D1290" s="56" t="s">
        <v>787</v>
      </c>
      <c r="E1290" s="52"/>
      <c r="F1290" s="52"/>
      <c r="G1290" s="52"/>
      <c r="H1290" s="52"/>
      <c r="I1290" s="52"/>
      <c r="J1290" s="52"/>
      <c r="K1290" s="52"/>
      <c r="L1290" s="52"/>
      <c r="M1290" s="52"/>
      <c r="N1290" s="52"/>
      <c r="O1290" s="52"/>
      <c r="P1290" s="52"/>
      <c r="Q1290" s="52"/>
      <c r="R1290" s="52"/>
      <c r="S1290" s="52"/>
      <c r="T1290" s="52"/>
      <c r="U1290" s="52"/>
      <c r="V1290" s="52"/>
      <c r="W1290" s="52"/>
    </row>
    <row r="1291" spans="4:23" x14ac:dyDescent="0.25">
      <c r="D1291" s="56" t="s">
        <v>279</v>
      </c>
      <c r="E1291" s="52"/>
      <c r="F1291" s="52"/>
      <c r="G1291" s="52"/>
      <c r="H1291" s="52"/>
      <c r="I1291" s="52"/>
      <c r="J1291" s="52"/>
      <c r="K1291" s="52"/>
      <c r="L1291" s="52"/>
      <c r="M1291" s="52"/>
      <c r="N1291" s="52"/>
      <c r="O1291" s="52"/>
      <c r="P1291" s="52"/>
      <c r="Q1291" s="52"/>
      <c r="R1291" s="52"/>
      <c r="S1291" s="52"/>
      <c r="T1291" s="52"/>
      <c r="U1291" s="52"/>
      <c r="V1291" s="52"/>
      <c r="W1291" s="52"/>
    </row>
    <row r="1292" spans="4:23" x14ac:dyDescent="0.25">
      <c r="D1292" s="56" t="s">
        <v>3542</v>
      </c>
      <c r="E1292" s="52"/>
      <c r="F1292" s="52"/>
      <c r="G1292" s="52"/>
      <c r="H1292" s="52"/>
      <c r="I1292" s="52"/>
      <c r="J1292" s="52"/>
      <c r="K1292" s="52"/>
      <c r="L1292" s="52"/>
      <c r="M1292" s="52"/>
      <c r="N1292" s="52"/>
      <c r="O1292" s="52"/>
      <c r="P1292" s="52"/>
      <c r="Q1292" s="52"/>
      <c r="R1292" s="52"/>
      <c r="S1292" s="52"/>
      <c r="T1292" s="52"/>
      <c r="U1292" s="52"/>
      <c r="V1292" s="52"/>
      <c r="W1292" s="52"/>
    </row>
    <row r="1294" spans="4:23" x14ac:dyDescent="0.25">
      <c r="D1294" s="285" t="s">
        <v>3544</v>
      </c>
    </row>
    <row r="1343" spans="4:23" x14ac:dyDescent="0.25">
      <c r="D1343" s="56" t="s">
        <v>2647</v>
      </c>
      <c r="E1343" s="52"/>
      <c r="F1343" s="52"/>
      <c r="G1343" s="52"/>
      <c r="H1343" s="52"/>
      <c r="I1343" s="52"/>
      <c r="J1343" s="52"/>
      <c r="K1343" s="52"/>
      <c r="L1343" s="52"/>
      <c r="M1343" s="52"/>
      <c r="N1343" s="52"/>
      <c r="O1343" s="52"/>
      <c r="P1343" s="52"/>
      <c r="Q1343" s="52"/>
      <c r="R1343" s="52"/>
      <c r="S1343" s="52"/>
      <c r="T1343" s="52"/>
      <c r="U1343" s="52"/>
      <c r="V1343" s="52"/>
      <c r="W1343" s="52"/>
    </row>
    <row r="1344" spans="4:23" x14ac:dyDescent="0.25">
      <c r="D1344" s="56" t="s">
        <v>257</v>
      </c>
      <c r="E1344" s="52"/>
      <c r="F1344" s="52"/>
      <c r="G1344" s="52"/>
      <c r="H1344" s="52"/>
      <c r="I1344" s="52"/>
      <c r="J1344" s="52"/>
      <c r="K1344" s="52"/>
      <c r="L1344" s="52"/>
      <c r="M1344" s="52"/>
      <c r="N1344" s="52"/>
      <c r="O1344" s="52"/>
      <c r="P1344" s="52"/>
      <c r="Q1344" s="52"/>
      <c r="R1344" s="52"/>
      <c r="S1344" s="52"/>
      <c r="T1344" s="52"/>
      <c r="U1344" s="52"/>
      <c r="V1344" s="52"/>
      <c r="W1344" s="52"/>
    </row>
    <row r="1345" spans="4:23" x14ac:dyDescent="0.25">
      <c r="D1345" s="56" t="s">
        <v>3550</v>
      </c>
      <c r="E1345" s="52"/>
      <c r="F1345" s="52"/>
      <c r="G1345" s="52"/>
      <c r="H1345" s="52"/>
      <c r="I1345" s="52"/>
      <c r="J1345" s="52"/>
      <c r="K1345" s="52"/>
      <c r="L1345" s="52"/>
      <c r="M1345" s="52"/>
      <c r="N1345" s="52"/>
      <c r="O1345" s="52"/>
      <c r="P1345" s="52"/>
      <c r="Q1345" s="52"/>
      <c r="R1345" s="52"/>
      <c r="S1345" s="52"/>
      <c r="T1345" s="52"/>
      <c r="U1345" s="52"/>
      <c r="V1345" s="52"/>
      <c r="W1345" s="52"/>
    </row>
    <row r="1346" spans="4:23" x14ac:dyDescent="0.25">
      <c r="D1346" s="56" t="s">
        <v>279</v>
      </c>
      <c r="E1346" s="52"/>
      <c r="F1346" s="52"/>
      <c r="G1346" s="52"/>
      <c r="H1346" s="52"/>
      <c r="I1346" s="52"/>
      <c r="J1346" s="52"/>
      <c r="K1346" s="52"/>
      <c r="L1346" s="52"/>
      <c r="M1346" s="52"/>
      <c r="N1346" s="52"/>
      <c r="O1346" s="52"/>
      <c r="P1346" s="52"/>
      <c r="Q1346" s="52"/>
      <c r="R1346" s="52"/>
      <c r="S1346" s="52"/>
      <c r="T1346" s="52"/>
      <c r="U1346" s="52"/>
      <c r="V1346" s="52"/>
      <c r="W1346" s="52"/>
    </row>
    <row r="1347" spans="4:23" x14ac:dyDescent="0.25">
      <c r="D1347" s="56" t="s">
        <v>3551</v>
      </c>
      <c r="E1347" s="52"/>
      <c r="F1347" s="52"/>
      <c r="G1347" s="52"/>
      <c r="H1347" s="52"/>
      <c r="I1347" s="52"/>
      <c r="J1347" s="52"/>
      <c r="K1347" s="52"/>
      <c r="L1347" s="52"/>
      <c r="M1347" s="52"/>
      <c r="N1347" s="52"/>
      <c r="O1347" s="52"/>
      <c r="P1347" s="52"/>
      <c r="Q1347" s="52"/>
      <c r="R1347" s="52"/>
      <c r="S1347" s="52"/>
      <c r="T1347" s="52"/>
      <c r="U1347" s="52"/>
      <c r="V1347" s="52"/>
      <c r="W1347" s="52"/>
    </row>
    <row r="1348" spans="4:23" x14ac:dyDescent="0.25">
      <c r="D1348" s="56" t="s">
        <v>3552</v>
      </c>
      <c r="E1348" s="52"/>
      <c r="F1348" s="52"/>
      <c r="G1348" s="52"/>
      <c r="H1348" s="52"/>
      <c r="I1348" s="52"/>
      <c r="J1348" s="52"/>
      <c r="K1348" s="52"/>
      <c r="L1348" s="52"/>
      <c r="M1348" s="52"/>
      <c r="N1348" s="52"/>
      <c r="O1348" s="52"/>
      <c r="P1348" s="52"/>
      <c r="Q1348" s="52"/>
      <c r="R1348" s="52"/>
      <c r="S1348" s="52"/>
      <c r="T1348" s="52"/>
      <c r="U1348" s="52"/>
      <c r="V1348" s="52"/>
      <c r="W1348" s="52"/>
    </row>
    <row r="1349" spans="4:23" x14ac:dyDescent="0.25">
      <c r="D1349" s="56" t="s">
        <v>3542</v>
      </c>
      <c r="E1349" s="52"/>
      <c r="F1349" s="52"/>
      <c r="G1349" s="52"/>
      <c r="H1349" s="52"/>
      <c r="I1349" s="52"/>
      <c r="J1349" s="52"/>
      <c r="K1349" s="52"/>
      <c r="L1349" s="52"/>
      <c r="M1349" s="52"/>
      <c r="N1349" s="52"/>
      <c r="O1349" s="52"/>
      <c r="P1349" s="52"/>
      <c r="Q1349" s="52"/>
      <c r="R1349" s="52"/>
      <c r="S1349" s="52"/>
      <c r="T1349" s="52"/>
      <c r="U1349" s="52"/>
      <c r="V1349" s="52"/>
      <c r="W1349" s="52"/>
    </row>
    <row r="1351" spans="4:23" x14ac:dyDescent="0.25">
      <c r="D1351" s="57" t="s">
        <v>357</v>
      </c>
      <c r="E1351" s="53"/>
      <c r="F1351" s="53"/>
      <c r="G1351" s="53"/>
      <c r="H1351" s="53"/>
      <c r="I1351" s="53"/>
      <c r="J1351" s="53"/>
      <c r="K1351" s="53"/>
      <c r="L1351" s="53"/>
      <c r="M1351" s="53"/>
      <c r="N1351" s="53"/>
      <c r="O1351" s="53"/>
      <c r="P1351" s="53"/>
      <c r="Q1351" s="53"/>
      <c r="R1351" s="53"/>
      <c r="S1351" s="53"/>
      <c r="T1351" s="53"/>
      <c r="U1351" s="53"/>
    </row>
    <row r="1352" spans="4:23" x14ac:dyDescent="0.25">
      <c r="D1352" s="57" t="s">
        <v>322</v>
      </c>
      <c r="E1352" s="53"/>
      <c r="F1352" s="53"/>
      <c r="G1352" s="53"/>
      <c r="H1352" s="53"/>
      <c r="I1352" s="53"/>
      <c r="J1352" s="53"/>
      <c r="K1352" s="53"/>
      <c r="L1352" s="53"/>
      <c r="M1352" s="53"/>
      <c r="N1352" s="53"/>
      <c r="O1352" s="53"/>
      <c r="P1352" s="53"/>
      <c r="Q1352" s="53"/>
      <c r="R1352" s="53"/>
      <c r="S1352" s="53"/>
      <c r="T1352" s="53"/>
      <c r="U1352" s="53"/>
    </row>
    <row r="1353" spans="4:23" x14ac:dyDescent="0.25">
      <c r="D1353" s="57"/>
      <c r="E1353" s="53"/>
      <c r="F1353" s="53"/>
      <c r="G1353" s="53"/>
      <c r="H1353" s="53"/>
      <c r="I1353" s="53"/>
      <c r="J1353" s="53"/>
      <c r="K1353" s="53"/>
      <c r="L1353" s="53"/>
      <c r="M1353" s="53"/>
      <c r="N1353" s="53"/>
      <c r="O1353" s="53"/>
      <c r="P1353" s="53"/>
      <c r="Q1353" s="53"/>
      <c r="R1353" s="53"/>
      <c r="S1353" s="53"/>
      <c r="T1353" s="53"/>
      <c r="U1353" s="53"/>
    </row>
    <row r="1354" spans="4:23" x14ac:dyDescent="0.25">
      <c r="D1354" s="57" t="s">
        <v>3362</v>
      </c>
      <c r="E1354" s="53"/>
      <c r="F1354" s="53"/>
      <c r="G1354" s="53"/>
      <c r="H1354" s="53"/>
      <c r="I1354" s="53"/>
      <c r="J1354" s="53"/>
      <c r="K1354" s="53"/>
      <c r="L1354" s="53"/>
      <c r="M1354" s="53"/>
      <c r="N1354" s="53"/>
      <c r="O1354" s="53"/>
      <c r="P1354" s="53"/>
      <c r="Q1354" s="53"/>
      <c r="R1354" s="53"/>
      <c r="S1354" s="53"/>
      <c r="T1354" s="53"/>
      <c r="U1354" s="53"/>
    </row>
    <row r="1355" spans="4:23" x14ac:dyDescent="0.25">
      <c r="D1355" s="57" t="s">
        <v>282</v>
      </c>
      <c r="E1355" s="53"/>
      <c r="F1355" s="53"/>
      <c r="G1355" s="53"/>
      <c r="H1355" s="53"/>
      <c r="I1355" s="53"/>
      <c r="J1355" s="53"/>
      <c r="K1355" s="53"/>
      <c r="L1355" s="53"/>
      <c r="M1355" s="53"/>
      <c r="N1355" s="53"/>
      <c r="O1355" s="53"/>
      <c r="P1355" s="53"/>
      <c r="Q1355" s="53"/>
      <c r="R1355" s="53"/>
      <c r="S1355" s="53"/>
      <c r="T1355" s="53"/>
      <c r="U1355" s="53"/>
    </row>
    <row r="1356" spans="4:23" x14ac:dyDescent="0.25">
      <c r="D1356" s="57" t="s">
        <v>3289</v>
      </c>
      <c r="E1356" s="53"/>
      <c r="F1356" s="53"/>
      <c r="G1356" s="53"/>
      <c r="H1356" s="53"/>
      <c r="I1356" s="53"/>
      <c r="J1356" s="53"/>
      <c r="K1356" s="53"/>
      <c r="L1356" s="53"/>
      <c r="M1356" s="53"/>
      <c r="N1356" s="53"/>
      <c r="O1356" s="53"/>
      <c r="P1356" s="53"/>
      <c r="Q1356" s="53"/>
      <c r="R1356" s="53"/>
      <c r="S1356" s="53"/>
      <c r="T1356" s="53"/>
      <c r="U1356" s="53"/>
    </row>
    <row r="1357" spans="4:23" x14ac:dyDescent="0.25">
      <c r="D1357" s="57" t="s">
        <v>3553</v>
      </c>
      <c r="E1357" s="53"/>
      <c r="F1357" s="53"/>
      <c r="G1357" s="53"/>
      <c r="H1357" s="53"/>
      <c r="I1357" s="53"/>
      <c r="J1357" s="53"/>
      <c r="K1357" s="53"/>
      <c r="L1357" s="53"/>
      <c r="M1357" s="53"/>
      <c r="N1357" s="53"/>
      <c r="O1357" s="53"/>
      <c r="P1357" s="53"/>
      <c r="Q1357" s="53"/>
      <c r="R1357" s="53"/>
      <c r="S1357" s="53"/>
      <c r="T1357" s="53"/>
      <c r="U1357" s="53"/>
    </row>
    <row r="1358" spans="4:23" x14ac:dyDescent="0.25">
      <c r="D1358" s="57" t="s">
        <v>3554</v>
      </c>
      <c r="E1358" s="53"/>
      <c r="F1358" s="53"/>
      <c r="G1358" s="53"/>
      <c r="H1358" s="53"/>
      <c r="I1358" s="53"/>
      <c r="J1358" s="53"/>
      <c r="K1358" s="53"/>
      <c r="L1358" s="53"/>
      <c r="M1358" s="53"/>
      <c r="N1358" s="53"/>
      <c r="O1358" s="53"/>
      <c r="P1358" s="53"/>
      <c r="Q1358" s="53"/>
      <c r="R1358" s="53"/>
      <c r="S1358" s="53"/>
      <c r="T1358" s="53"/>
      <c r="U1358" s="53"/>
    </row>
    <row r="1359" spans="4:23" x14ac:dyDescent="0.25">
      <c r="D1359" s="57"/>
      <c r="E1359" s="53"/>
      <c r="F1359" s="53"/>
      <c r="G1359" s="53"/>
      <c r="H1359" s="53"/>
      <c r="I1359" s="53"/>
      <c r="J1359" s="53"/>
      <c r="K1359" s="53"/>
      <c r="L1359" s="53"/>
      <c r="M1359" s="53"/>
      <c r="N1359" s="53"/>
      <c r="O1359" s="53"/>
      <c r="P1359" s="53"/>
      <c r="Q1359" s="53"/>
      <c r="R1359" s="53"/>
      <c r="S1359" s="53"/>
      <c r="T1359" s="53"/>
      <c r="U1359" s="53"/>
    </row>
    <row r="1360" spans="4:23" x14ac:dyDescent="0.25">
      <c r="D1360" s="57" t="s">
        <v>263</v>
      </c>
      <c r="E1360" s="53"/>
      <c r="F1360" s="53"/>
      <c r="G1360" s="53"/>
      <c r="H1360" s="53"/>
      <c r="I1360" s="53"/>
      <c r="J1360" s="53"/>
      <c r="K1360" s="53"/>
      <c r="L1360" s="53"/>
      <c r="M1360" s="53"/>
      <c r="N1360" s="53"/>
      <c r="O1360" s="53"/>
      <c r="P1360" s="53"/>
      <c r="Q1360" s="53"/>
      <c r="R1360" s="53"/>
      <c r="S1360" s="53"/>
      <c r="T1360" s="53"/>
      <c r="U1360" s="53"/>
    </row>
    <row r="1361" spans="4:21" x14ac:dyDescent="0.25">
      <c r="D1361" s="57" t="s">
        <v>264</v>
      </c>
      <c r="E1361" s="53"/>
      <c r="F1361" s="53"/>
      <c r="G1361" s="53"/>
      <c r="H1361" s="53"/>
      <c r="I1361" s="53"/>
      <c r="J1361" s="53"/>
      <c r="K1361" s="53"/>
      <c r="L1361" s="53"/>
      <c r="M1361" s="53"/>
      <c r="N1361" s="53"/>
      <c r="O1361" s="53"/>
      <c r="P1361" s="53"/>
      <c r="Q1361" s="53"/>
      <c r="R1361" s="53"/>
      <c r="S1361" s="53"/>
      <c r="T1361" s="53"/>
      <c r="U1361" s="53"/>
    </row>
    <row r="1362" spans="4:21" x14ac:dyDescent="0.25">
      <c r="D1362" s="57" t="s">
        <v>358</v>
      </c>
      <c r="E1362" s="53"/>
      <c r="F1362" s="53"/>
      <c r="G1362" s="53"/>
      <c r="H1362" s="53"/>
      <c r="I1362" s="53"/>
      <c r="J1362" s="53"/>
      <c r="K1362" s="53"/>
      <c r="L1362" s="53"/>
      <c r="M1362" s="53"/>
      <c r="N1362" s="53"/>
      <c r="O1362" s="53"/>
      <c r="P1362" s="53"/>
      <c r="Q1362" s="53"/>
      <c r="R1362" s="53"/>
      <c r="S1362" s="53"/>
      <c r="T1362" s="53"/>
      <c r="U1362" s="53"/>
    </row>
    <row r="1364" spans="4:21" x14ac:dyDescent="0.25">
      <c r="D1364" s="285" t="s">
        <v>3544</v>
      </c>
    </row>
    <row r="1409" spans="2:4" x14ac:dyDescent="0.25">
      <c r="B1409" s="50">
        <v>0</v>
      </c>
      <c r="D1409" s="51" t="s">
        <v>3594</v>
      </c>
    </row>
    <row r="1410" spans="2:4" x14ac:dyDescent="0.25">
      <c r="D1410" s="59" t="s">
        <v>303</v>
      </c>
    </row>
    <row r="1412" spans="2:4" x14ac:dyDescent="0.25">
      <c r="D1412" s="285" t="s">
        <v>36</v>
      </c>
    </row>
    <row r="1413" spans="2:4" x14ac:dyDescent="0.25">
      <c r="D1413" s="54" t="s">
        <v>3596</v>
      </c>
    </row>
    <row r="1415" spans="2:4" x14ac:dyDescent="0.25">
      <c r="D1415" s="285" t="s">
        <v>3591</v>
      </c>
    </row>
    <row r="1439" spans="4:18" x14ac:dyDescent="0.25">
      <c r="D1439" s="285" t="s">
        <v>309</v>
      </c>
      <c r="M1439" s="285" t="s">
        <v>274</v>
      </c>
      <c r="R1439" s="285" t="s">
        <v>275</v>
      </c>
    </row>
    <row r="1440" spans="4:18" x14ac:dyDescent="0.25">
      <c r="D1440" s="51" t="s">
        <v>3597</v>
      </c>
      <c r="M1440" s="58" t="s">
        <v>3598</v>
      </c>
      <c r="R1440" s="58" t="s">
        <v>3599</v>
      </c>
    </row>
    <row r="1442" spans="4:23" x14ac:dyDescent="0.25">
      <c r="D1442" s="56" t="s">
        <v>342</v>
      </c>
      <c r="E1442" s="52"/>
      <c r="F1442" s="52"/>
      <c r="G1442" s="52"/>
      <c r="H1442" s="52"/>
      <c r="I1442" s="52"/>
      <c r="J1442" s="52"/>
      <c r="K1442" s="52"/>
      <c r="L1442" s="52"/>
      <c r="M1442" s="52"/>
      <c r="N1442" s="52"/>
      <c r="O1442" s="52"/>
      <c r="P1442" s="52"/>
      <c r="Q1442" s="52"/>
      <c r="R1442" s="52"/>
      <c r="S1442" s="52"/>
      <c r="T1442" s="52"/>
      <c r="U1442" s="52"/>
      <c r="V1442" s="52"/>
      <c r="W1442" s="52"/>
    </row>
    <row r="1443" spans="4:23" x14ac:dyDescent="0.25">
      <c r="D1443" s="56" t="s">
        <v>3600</v>
      </c>
      <c r="E1443" s="52"/>
      <c r="F1443" s="52"/>
      <c r="G1443" s="52"/>
      <c r="H1443" s="52"/>
      <c r="I1443" s="52"/>
      <c r="J1443" s="52"/>
      <c r="K1443" s="52"/>
      <c r="L1443" s="52"/>
      <c r="M1443" s="52"/>
      <c r="N1443" s="52"/>
      <c r="O1443" s="52"/>
      <c r="P1443" s="52"/>
      <c r="Q1443" s="52"/>
      <c r="R1443" s="52"/>
      <c r="S1443" s="52"/>
      <c r="T1443" s="52"/>
      <c r="U1443" s="52"/>
      <c r="V1443" s="52"/>
      <c r="W1443" s="52"/>
    </row>
    <row r="1444" spans="4:23" x14ac:dyDescent="0.25">
      <c r="D1444" s="56" t="s">
        <v>257</v>
      </c>
      <c r="E1444" s="52"/>
      <c r="F1444" s="52"/>
      <c r="G1444" s="52"/>
      <c r="H1444" s="52"/>
      <c r="I1444" s="52"/>
      <c r="J1444" s="52"/>
      <c r="K1444" s="52"/>
      <c r="L1444" s="52"/>
      <c r="M1444" s="52"/>
      <c r="N1444" s="52"/>
      <c r="O1444" s="52"/>
      <c r="P1444" s="52"/>
      <c r="Q1444" s="52"/>
      <c r="R1444" s="52"/>
      <c r="S1444" s="52"/>
      <c r="T1444" s="52"/>
      <c r="U1444" s="52"/>
      <c r="V1444" s="52"/>
      <c r="W1444" s="52"/>
    </row>
    <row r="1445" spans="4:23" x14ac:dyDescent="0.25">
      <c r="D1445" s="56" t="s">
        <v>3601</v>
      </c>
      <c r="E1445" s="52"/>
      <c r="F1445" s="52"/>
      <c r="G1445" s="52"/>
      <c r="H1445" s="52"/>
      <c r="I1445" s="52"/>
      <c r="J1445" s="52"/>
      <c r="K1445" s="52"/>
      <c r="L1445" s="52"/>
      <c r="M1445" s="52"/>
      <c r="N1445" s="52"/>
      <c r="O1445" s="52"/>
      <c r="P1445" s="52"/>
      <c r="Q1445" s="52"/>
      <c r="R1445" s="52"/>
      <c r="S1445" s="52"/>
      <c r="T1445" s="52"/>
      <c r="U1445" s="52"/>
      <c r="V1445" s="52"/>
      <c r="W1445" s="52"/>
    </row>
    <row r="1447" spans="4:23" x14ac:dyDescent="0.25">
      <c r="D1447" s="57" t="s">
        <v>357</v>
      </c>
      <c r="E1447" s="53"/>
      <c r="F1447" s="53"/>
      <c r="G1447" s="53"/>
      <c r="H1447" s="53"/>
      <c r="I1447" s="53"/>
      <c r="J1447" s="53"/>
      <c r="K1447" s="53"/>
      <c r="L1447" s="53"/>
      <c r="M1447" s="53"/>
      <c r="N1447" s="53"/>
      <c r="O1447" s="53"/>
      <c r="P1447" s="53"/>
      <c r="Q1447" s="53"/>
      <c r="R1447" s="53"/>
      <c r="S1447" s="53"/>
      <c r="T1447" s="53"/>
      <c r="U1447" s="53"/>
    </row>
    <row r="1448" spans="4:23" x14ac:dyDescent="0.25">
      <c r="D1448" s="57" t="s">
        <v>322</v>
      </c>
      <c r="E1448" s="53"/>
      <c r="F1448" s="53"/>
      <c r="G1448" s="53"/>
      <c r="H1448" s="53"/>
      <c r="I1448" s="53"/>
      <c r="J1448" s="53"/>
      <c r="K1448" s="53"/>
      <c r="L1448" s="53"/>
      <c r="M1448" s="53"/>
      <c r="N1448" s="53"/>
      <c r="O1448" s="53"/>
      <c r="P1448" s="53"/>
      <c r="Q1448" s="53"/>
      <c r="R1448" s="53"/>
      <c r="S1448" s="53"/>
      <c r="T1448" s="53"/>
      <c r="U1448" s="53"/>
    </row>
    <row r="1449" spans="4:23" x14ac:dyDescent="0.25">
      <c r="D1449" s="57"/>
      <c r="E1449" s="53"/>
      <c r="F1449" s="53"/>
      <c r="G1449" s="53"/>
      <c r="H1449" s="53"/>
      <c r="I1449" s="53"/>
      <c r="J1449" s="53"/>
      <c r="K1449" s="53"/>
      <c r="L1449" s="53"/>
      <c r="M1449" s="53"/>
      <c r="N1449" s="53"/>
      <c r="O1449" s="53"/>
      <c r="P1449" s="53"/>
      <c r="Q1449" s="53"/>
      <c r="R1449" s="53"/>
      <c r="S1449" s="53"/>
      <c r="T1449" s="53"/>
      <c r="U1449" s="53"/>
    </row>
    <row r="1450" spans="4:23" x14ac:dyDescent="0.25">
      <c r="D1450" s="57" t="s">
        <v>280</v>
      </c>
      <c r="E1450" s="53"/>
      <c r="F1450" s="53"/>
      <c r="G1450" s="53"/>
      <c r="H1450" s="53"/>
      <c r="I1450" s="53"/>
      <c r="J1450" s="53"/>
      <c r="K1450" s="53"/>
      <c r="L1450" s="53"/>
      <c r="M1450" s="53"/>
      <c r="N1450" s="53"/>
      <c r="O1450" s="53"/>
      <c r="P1450" s="53"/>
      <c r="Q1450" s="53"/>
      <c r="R1450" s="53"/>
      <c r="S1450" s="53"/>
      <c r="T1450" s="53"/>
      <c r="U1450" s="53"/>
    </row>
    <row r="1451" spans="4:23" x14ac:dyDescent="0.25">
      <c r="D1451" s="57" t="s">
        <v>282</v>
      </c>
      <c r="E1451" s="53"/>
      <c r="F1451" s="53"/>
      <c r="G1451" s="53"/>
      <c r="H1451" s="53"/>
      <c r="I1451" s="53"/>
      <c r="J1451" s="53"/>
      <c r="K1451" s="53"/>
      <c r="L1451" s="53"/>
      <c r="M1451" s="53"/>
      <c r="N1451" s="53"/>
      <c r="O1451" s="53"/>
      <c r="P1451" s="53"/>
      <c r="Q1451" s="53"/>
      <c r="R1451" s="53"/>
      <c r="S1451" s="53"/>
      <c r="T1451" s="53"/>
      <c r="U1451" s="53"/>
    </row>
    <row r="1452" spans="4:23" x14ac:dyDescent="0.25">
      <c r="D1452" s="57" t="s">
        <v>3602</v>
      </c>
      <c r="E1452" s="53"/>
      <c r="F1452" s="53"/>
      <c r="G1452" s="53"/>
      <c r="H1452" s="53"/>
      <c r="I1452" s="53"/>
      <c r="J1452" s="53"/>
      <c r="K1452" s="53"/>
      <c r="L1452" s="53"/>
      <c r="M1452" s="53"/>
      <c r="N1452" s="53"/>
      <c r="O1452" s="53"/>
      <c r="P1452" s="53"/>
      <c r="Q1452" s="53"/>
      <c r="R1452" s="53"/>
      <c r="S1452" s="53"/>
      <c r="T1452" s="53"/>
      <c r="U1452" s="53"/>
    </row>
    <row r="1453" spans="4:23" x14ac:dyDescent="0.25">
      <c r="D1453" s="57" t="s">
        <v>3603</v>
      </c>
      <c r="E1453" s="53"/>
      <c r="F1453" s="53"/>
      <c r="G1453" s="53"/>
      <c r="H1453" s="53"/>
      <c r="I1453" s="53"/>
      <c r="J1453" s="53"/>
      <c r="K1453" s="53"/>
      <c r="L1453" s="53"/>
      <c r="M1453" s="53"/>
      <c r="N1453" s="53"/>
      <c r="O1453" s="53"/>
      <c r="P1453" s="53"/>
      <c r="Q1453" s="53"/>
      <c r="R1453" s="53"/>
      <c r="S1453" s="53"/>
      <c r="T1453" s="53"/>
      <c r="U1453" s="53"/>
    </row>
    <row r="1454" spans="4:23" x14ac:dyDescent="0.25">
      <c r="D1454" s="57" t="s">
        <v>3604</v>
      </c>
      <c r="E1454" s="53"/>
      <c r="F1454" s="53"/>
      <c r="G1454" s="53"/>
      <c r="H1454" s="53"/>
      <c r="I1454" s="53"/>
      <c r="J1454" s="53"/>
      <c r="K1454" s="53"/>
      <c r="L1454" s="53"/>
      <c r="M1454" s="53"/>
      <c r="N1454" s="53"/>
      <c r="O1454" s="53"/>
      <c r="P1454" s="53"/>
      <c r="Q1454" s="53"/>
      <c r="R1454" s="53"/>
      <c r="S1454" s="53"/>
      <c r="T1454" s="53"/>
      <c r="U1454" s="53"/>
    </row>
    <row r="1455" spans="4:23" x14ac:dyDescent="0.25">
      <c r="D1455" s="57"/>
      <c r="E1455" s="53"/>
      <c r="F1455" s="53"/>
      <c r="G1455" s="53"/>
      <c r="H1455" s="53"/>
      <c r="I1455" s="53"/>
      <c r="J1455" s="53"/>
      <c r="K1455" s="53"/>
      <c r="L1455" s="53"/>
      <c r="M1455" s="53"/>
      <c r="N1455" s="53"/>
      <c r="O1455" s="53"/>
      <c r="P1455" s="53"/>
      <c r="Q1455" s="53"/>
      <c r="R1455" s="53"/>
      <c r="S1455" s="53"/>
      <c r="T1455" s="53"/>
      <c r="U1455" s="53"/>
    </row>
    <row r="1456" spans="4:23" x14ac:dyDescent="0.25">
      <c r="D1456" s="57" t="s">
        <v>263</v>
      </c>
      <c r="E1456" s="53"/>
      <c r="F1456" s="53"/>
      <c r="G1456" s="53"/>
      <c r="H1456" s="53"/>
      <c r="I1456" s="53"/>
      <c r="J1456" s="53"/>
      <c r="K1456" s="53"/>
      <c r="L1456" s="53"/>
      <c r="M1456" s="53"/>
      <c r="N1456" s="53"/>
      <c r="O1456" s="53"/>
      <c r="P1456" s="53"/>
      <c r="Q1456" s="53"/>
      <c r="R1456" s="53"/>
      <c r="S1456" s="53"/>
      <c r="T1456" s="53"/>
      <c r="U1456" s="53"/>
    </row>
    <row r="1457" spans="4:21" x14ac:dyDescent="0.25">
      <c r="D1457" s="57" t="s">
        <v>264</v>
      </c>
      <c r="E1457" s="53"/>
      <c r="F1457" s="53"/>
      <c r="G1457" s="53"/>
      <c r="H1457" s="53"/>
      <c r="I1457" s="53"/>
      <c r="J1457" s="53"/>
      <c r="K1457" s="53"/>
      <c r="L1457" s="53"/>
      <c r="M1457" s="53"/>
      <c r="N1457" s="53"/>
      <c r="O1457" s="53"/>
      <c r="P1457" s="53"/>
      <c r="Q1457" s="53"/>
      <c r="R1457" s="53"/>
      <c r="S1457" s="53"/>
      <c r="T1457" s="53"/>
      <c r="U1457" s="53"/>
    </row>
    <row r="1458" spans="4:21" x14ac:dyDescent="0.25">
      <c r="D1458" s="57" t="s">
        <v>358</v>
      </c>
      <c r="E1458" s="53"/>
      <c r="F1458" s="53"/>
      <c r="G1458" s="53"/>
      <c r="H1458" s="53"/>
      <c r="I1458" s="53"/>
      <c r="J1458" s="53"/>
      <c r="K1458" s="53"/>
      <c r="L1458" s="53"/>
      <c r="M1458" s="53"/>
      <c r="N1458" s="53"/>
      <c r="O1458" s="53"/>
      <c r="P1458" s="53"/>
      <c r="Q1458" s="53"/>
      <c r="R1458" s="53"/>
      <c r="S1458" s="53"/>
      <c r="T1458" s="53"/>
      <c r="U1458" s="53"/>
    </row>
    <row r="1460" spans="4:21" x14ac:dyDescent="0.25">
      <c r="D1460" s="285" t="s">
        <v>3605</v>
      </c>
    </row>
    <row r="1500" spans="2:4" x14ac:dyDescent="0.25">
      <c r="B1500" s="48">
        <v>0</v>
      </c>
      <c r="D1500" s="51" t="s">
        <v>466</v>
      </c>
    </row>
    <row r="1501" spans="2:4" x14ac:dyDescent="0.25">
      <c r="D1501" s="59" t="s">
        <v>305</v>
      </c>
    </row>
    <row r="1507" spans="4:25" x14ac:dyDescent="0.25">
      <c r="D1507" s="285" t="s">
        <v>336</v>
      </c>
    </row>
    <row r="1508" spans="4:25" x14ac:dyDescent="0.25">
      <c r="D1508" s="51" t="s">
        <v>3606</v>
      </c>
    </row>
    <row r="1510" spans="4:25" x14ac:dyDescent="0.25">
      <c r="D1510" s="56" t="s">
        <v>341</v>
      </c>
      <c r="E1510" s="52"/>
      <c r="F1510" s="52"/>
      <c r="G1510" s="52"/>
      <c r="H1510" s="52"/>
      <c r="I1510" s="52"/>
      <c r="J1510" s="52"/>
      <c r="K1510" s="52"/>
      <c r="L1510" s="52"/>
      <c r="M1510" s="52"/>
      <c r="N1510" s="52"/>
      <c r="O1510" s="52"/>
      <c r="P1510" s="52"/>
      <c r="Q1510" s="52"/>
      <c r="R1510" s="52"/>
      <c r="S1510" s="52"/>
      <c r="T1510" s="52"/>
      <c r="U1510" s="52"/>
      <c r="V1510" s="52"/>
      <c r="W1510" s="52"/>
      <c r="X1510" s="52"/>
      <c r="Y1510" s="52"/>
    </row>
    <row r="1511" spans="4:25" x14ac:dyDescent="0.25">
      <c r="D1511" s="56" t="s">
        <v>349</v>
      </c>
      <c r="E1511" s="52"/>
      <c r="F1511" s="52"/>
      <c r="G1511" s="52"/>
      <c r="H1511" s="52"/>
      <c r="I1511" s="52"/>
      <c r="J1511" s="52"/>
      <c r="K1511" s="52"/>
      <c r="L1511" s="52"/>
      <c r="M1511" s="52"/>
      <c r="N1511" s="52"/>
      <c r="O1511" s="52"/>
      <c r="P1511" s="52"/>
      <c r="Q1511" s="52"/>
      <c r="R1511" s="52"/>
      <c r="S1511" s="52"/>
      <c r="T1511" s="52"/>
      <c r="U1511" s="52"/>
      <c r="V1511" s="52"/>
      <c r="W1511" s="52"/>
      <c r="X1511" s="52"/>
      <c r="Y1511" s="52"/>
    </row>
    <row r="1512" spans="4:25" x14ac:dyDescent="0.25">
      <c r="D1512" s="56" t="s">
        <v>832</v>
      </c>
      <c r="E1512" s="52"/>
      <c r="F1512" s="52"/>
      <c r="G1512" s="52"/>
      <c r="H1512" s="52"/>
      <c r="I1512" s="52"/>
      <c r="J1512" s="52"/>
      <c r="K1512" s="52"/>
      <c r="L1512" s="52"/>
      <c r="M1512" s="52"/>
      <c r="N1512" s="52"/>
      <c r="O1512" s="52"/>
      <c r="P1512" s="52"/>
      <c r="Q1512" s="52"/>
      <c r="R1512" s="52"/>
      <c r="S1512" s="52"/>
      <c r="T1512" s="52"/>
      <c r="U1512" s="52"/>
      <c r="V1512" s="52"/>
      <c r="W1512" s="52"/>
      <c r="X1512" s="52"/>
      <c r="Y1512" s="52"/>
    </row>
    <row r="1513" spans="4:25" x14ac:dyDescent="0.25">
      <c r="D1513" s="56" t="s">
        <v>3607</v>
      </c>
      <c r="E1513" s="52"/>
      <c r="F1513" s="52"/>
      <c r="G1513" s="52"/>
      <c r="H1513" s="52"/>
      <c r="I1513" s="52"/>
      <c r="J1513" s="52"/>
      <c r="K1513" s="52"/>
      <c r="L1513" s="52"/>
      <c r="M1513" s="52"/>
      <c r="N1513" s="52"/>
      <c r="O1513" s="52"/>
      <c r="P1513" s="52"/>
      <c r="Q1513" s="52"/>
      <c r="R1513" s="52"/>
      <c r="S1513" s="52"/>
      <c r="T1513" s="52"/>
      <c r="U1513" s="52"/>
      <c r="V1513" s="52"/>
      <c r="W1513" s="52"/>
      <c r="X1513" s="52"/>
      <c r="Y1513" s="52"/>
    </row>
    <row r="1515" spans="4:25" x14ac:dyDescent="0.25">
      <c r="D1515" s="57" t="s">
        <v>357</v>
      </c>
      <c r="E1515" s="53"/>
      <c r="F1515" s="53"/>
      <c r="G1515" s="53"/>
      <c r="H1515" s="53"/>
      <c r="I1515" s="53"/>
      <c r="J1515" s="53"/>
      <c r="K1515" s="53"/>
      <c r="L1515" s="53"/>
      <c r="M1515" s="53"/>
      <c r="N1515" s="53"/>
      <c r="O1515" s="53"/>
      <c r="P1515" s="53"/>
      <c r="Q1515" s="53"/>
      <c r="R1515" s="53"/>
      <c r="S1515" s="53"/>
    </row>
    <row r="1516" spans="4:25" x14ac:dyDescent="0.25">
      <c r="D1516" s="57" t="s">
        <v>322</v>
      </c>
      <c r="E1516" s="53"/>
      <c r="F1516" s="53"/>
      <c r="G1516" s="53"/>
      <c r="H1516" s="53"/>
      <c r="I1516" s="53"/>
      <c r="J1516" s="53"/>
      <c r="K1516" s="53"/>
      <c r="L1516" s="53"/>
      <c r="M1516" s="53"/>
      <c r="N1516" s="53"/>
      <c r="O1516" s="53"/>
      <c r="P1516" s="53"/>
      <c r="Q1516" s="53"/>
      <c r="R1516" s="53"/>
      <c r="S1516" s="53"/>
    </row>
    <row r="1517" spans="4:25" x14ac:dyDescent="0.25">
      <c r="D1517" s="57"/>
      <c r="E1517" s="53"/>
      <c r="F1517" s="53"/>
      <c r="G1517" s="53"/>
      <c r="H1517" s="53"/>
      <c r="I1517" s="53"/>
      <c r="J1517" s="53"/>
      <c r="K1517" s="53"/>
      <c r="L1517" s="53"/>
      <c r="M1517" s="53"/>
      <c r="N1517" s="53"/>
      <c r="O1517" s="53"/>
      <c r="P1517" s="53"/>
      <c r="Q1517" s="53"/>
      <c r="R1517" s="53"/>
      <c r="S1517" s="53"/>
    </row>
    <row r="1518" spans="4:25" x14ac:dyDescent="0.25">
      <c r="D1518" s="57" t="s">
        <v>836</v>
      </c>
      <c r="E1518" s="53"/>
      <c r="F1518" s="53"/>
      <c r="G1518" s="53"/>
      <c r="H1518" s="53"/>
      <c r="I1518" s="53"/>
      <c r="J1518" s="53"/>
      <c r="K1518" s="53"/>
      <c r="L1518" s="53"/>
      <c r="M1518" s="53"/>
      <c r="N1518" s="53"/>
      <c r="O1518" s="53"/>
      <c r="P1518" s="53"/>
      <c r="Q1518" s="53"/>
      <c r="R1518" s="53"/>
      <c r="S1518" s="53"/>
    </row>
    <row r="1519" spans="4:25" x14ac:dyDescent="0.25">
      <c r="D1519" s="57" t="s">
        <v>282</v>
      </c>
      <c r="E1519" s="53"/>
      <c r="F1519" s="53"/>
      <c r="G1519" s="53"/>
      <c r="H1519" s="53"/>
      <c r="I1519" s="53"/>
      <c r="J1519" s="53"/>
      <c r="K1519" s="53"/>
      <c r="L1519" s="53"/>
      <c r="M1519" s="53"/>
      <c r="N1519" s="53"/>
      <c r="O1519" s="53"/>
      <c r="P1519" s="53"/>
      <c r="Q1519" s="53"/>
      <c r="R1519" s="53"/>
      <c r="S1519" s="53"/>
    </row>
    <row r="1520" spans="4:25" x14ac:dyDescent="0.25">
      <c r="D1520" s="57" t="s">
        <v>834</v>
      </c>
      <c r="E1520" s="53"/>
      <c r="F1520" s="53"/>
      <c r="G1520" s="53"/>
      <c r="H1520" s="53"/>
      <c r="I1520" s="53"/>
      <c r="J1520" s="53"/>
      <c r="K1520" s="53"/>
      <c r="L1520" s="53"/>
      <c r="M1520" s="53"/>
      <c r="N1520" s="53"/>
      <c r="O1520" s="53"/>
      <c r="P1520" s="53"/>
      <c r="Q1520" s="53"/>
      <c r="R1520" s="53"/>
      <c r="S1520" s="53"/>
    </row>
    <row r="1521" spans="2:19" x14ac:dyDescent="0.25">
      <c r="D1521" s="57" t="s">
        <v>835</v>
      </c>
      <c r="E1521" s="53"/>
      <c r="F1521" s="53"/>
      <c r="G1521" s="53"/>
      <c r="H1521" s="53"/>
      <c r="I1521" s="53"/>
      <c r="J1521" s="53"/>
      <c r="K1521" s="53"/>
      <c r="L1521" s="53"/>
      <c r="M1521" s="53"/>
      <c r="N1521" s="53"/>
      <c r="O1521" s="53"/>
      <c r="P1521" s="53"/>
      <c r="Q1521" s="53"/>
      <c r="R1521" s="53"/>
      <c r="S1521" s="53"/>
    </row>
    <row r="1522" spans="2:19" x14ac:dyDescent="0.25">
      <c r="D1522" s="57" t="s">
        <v>3608</v>
      </c>
      <c r="E1522" s="53"/>
      <c r="F1522" s="53"/>
      <c r="G1522" s="53"/>
      <c r="H1522" s="53"/>
      <c r="I1522" s="53"/>
      <c r="J1522" s="53"/>
      <c r="K1522" s="53"/>
      <c r="L1522" s="53"/>
      <c r="M1522" s="53"/>
      <c r="N1522" s="53"/>
      <c r="O1522" s="53"/>
      <c r="P1522" s="53"/>
      <c r="Q1522" s="53"/>
      <c r="R1522" s="53"/>
      <c r="S1522" s="53"/>
    </row>
    <row r="1523" spans="2:19" x14ac:dyDescent="0.25">
      <c r="D1523" s="57"/>
      <c r="E1523" s="53"/>
      <c r="F1523" s="53"/>
      <c r="G1523" s="53"/>
      <c r="H1523" s="53"/>
      <c r="I1523" s="53"/>
      <c r="J1523" s="53"/>
      <c r="K1523" s="53"/>
      <c r="L1523" s="53"/>
      <c r="M1523" s="53"/>
      <c r="N1523" s="53"/>
      <c r="O1523" s="53"/>
      <c r="P1523" s="53"/>
      <c r="Q1523" s="53"/>
      <c r="R1523" s="53"/>
      <c r="S1523" s="53"/>
    </row>
    <row r="1524" spans="2:19" x14ac:dyDescent="0.25">
      <c r="D1524" s="57" t="s">
        <v>263</v>
      </c>
      <c r="E1524" s="53"/>
      <c r="F1524" s="53"/>
      <c r="G1524" s="53"/>
      <c r="H1524" s="53"/>
      <c r="I1524" s="53"/>
      <c r="J1524" s="53"/>
      <c r="K1524" s="53"/>
      <c r="L1524" s="53"/>
      <c r="M1524" s="53"/>
      <c r="N1524" s="53"/>
      <c r="O1524" s="53"/>
      <c r="P1524" s="53"/>
      <c r="Q1524" s="53"/>
      <c r="R1524" s="53"/>
      <c r="S1524" s="53"/>
    </row>
    <row r="1525" spans="2:19" x14ac:dyDescent="0.25">
      <c r="D1525" s="57" t="s">
        <v>264</v>
      </c>
      <c r="E1525" s="53"/>
      <c r="F1525" s="53"/>
      <c r="G1525" s="53"/>
      <c r="H1525" s="53"/>
      <c r="I1525" s="53"/>
      <c r="J1525" s="53"/>
      <c r="K1525" s="53"/>
      <c r="L1525" s="53"/>
      <c r="M1525" s="53"/>
      <c r="N1525" s="53"/>
      <c r="O1525" s="53"/>
      <c r="P1525" s="53"/>
      <c r="Q1525" s="53"/>
      <c r="R1525" s="53"/>
      <c r="S1525" s="53"/>
    </row>
    <row r="1526" spans="2:19" x14ac:dyDescent="0.25">
      <c r="D1526" s="57" t="s">
        <v>358</v>
      </c>
      <c r="E1526" s="53"/>
      <c r="F1526" s="53"/>
      <c r="G1526" s="53"/>
      <c r="H1526" s="53"/>
      <c r="I1526" s="53"/>
      <c r="J1526" s="53"/>
      <c r="K1526" s="53"/>
      <c r="L1526" s="53"/>
      <c r="M1526" s="53"/>
      <c r="N1526" s="53"/>
      <c r="O1526" s="53"/>
      <c r="P1526" s="53"/>
      <c r="Q1526" s="53"/>
      <c r="R1526" s="53"/>
      <c r="S1526" s="53"/>
    </row>
    <row r="1532" spans="2:19" x14ac:dyDescent="0.25">
      <c r="B1532" s="48">
        <v>0</v>
      </c>
      <c r="D1532" s="51" t="s">
        <v>2226</v>
      </c>
    </row>
    <row r="1533" spans="2:19" x14ac:dyDescent="0.25">
      <c r="D1533" s="59" t="s">
        <v>305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F8BE4-6212-44D3-873D-6E0443052D90}">
  <dimension ref="A2:J32"/>
  <sheetViews>
    <sheetView topLeftCell="A3" workbookViewId="0">
      <selection activeCell="E38" sqref="E38"/>
    </sheetView>
  </sheetViews>
  <sheetFormatPr defaultColWidth="2.85546875" defaultRowHeight="15" x14ac:dyDescent="0.25"/>
  <cols>
    <col min="1" max="1" width="9.140625" style="303" bestFit="1" customWidth="1"/>
    <col min="2" max="2" width="40" style="303" customWidth="1"/>
    <col min="3" max="3" width="15.28515625" style="303" customWidth="1"/>
    <col min="4" max="4" width="17" style="303" bestFit="1" customWidth="1"/>
    <col min="5" max="5" width="18.85546875" style="303" bestFit="1" customWidth="1"/>
    <col min="6" max="7" width="10.7109375" style="303" bestFit="1" customWidth="1"/>
    <col min="8" max="8" width="8.5703125" style="303" bestFit="1" customWidth="1"/>
    <col min="9" max="9" width="7.5703125" style="303" bestFit="1" customWidth="1"/>
    <col min="10" max="10" width="10.7109375" style="303" customWidth="1"/>
    <col min="11" max="16384" width="2.85546875" style="303"/>
  </cols>
  <sheetData>
    <row r="2" spans="1:10" ht="18.75" x14ac:dyDescent="0.25">
      <c r="A2" s="463" t="s">
        <v>3493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3492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05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05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07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26" t="s">
        <v>3258</v>
      </c>
      <c r="B15" s="326" t="s">
        <v>3257</v>
      </c>
      <c r="C15" s="326" t="s">
        <v>925</v>
      </c>
      <c r="D15" s="326" t="s">
        <v>330</v>
      </c>
      <c r="E15" s="326" t="s">
        <v>276</v>
      </c>
      <c r="F15" s="327">
        <v>44953.638194444</v>
      </c>
      <c r="G15" s="327">
        <v>45392.601388889001</v>
      </c>
      <c r="H15" s="326" t="s">
        <v>23</v>
      </c>
      <c r="I15" s="326" t="s">
        <v>18</v>
      </c>
      <c r="J15" s="326" t="s">
        <v>255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19" spans="1:10" ht="45" x14ac:dyDescent="0.25">
      <c r="A19" s="305" t="s">
        <v>3396</v>
      </c>
      <c r="B19" s="305" t="s">
        <v>3388</v>
      </c>
      <c r="C19" s="305" t="s">
        <v>356</v>
      </c>
      <c r="D19" s="305" t="s">
        <v>330</v>
      </c>
      <c r="E19" s="305" t="s">
        <v>276</v>
      </c>
      <c r="F19" s="306">
        <v>44958.371527777999</v>
      </c>
      <c r="G19" s="306">
        <v>45398.371527777999</v>
      </c>
      <c r="H19" s="305" t="s">
        <v>23</v>
      </c>
      <c r="I19" s="305" t="s">
        <v>18</v>
      </c>
      <c r="J19" s="305" t="s">
        <v>260</v>
      </c>
    </row>
    <row r="20" spans="1:10" ht="45" x14ac:dyDescent="0.25">
      <c r="A20" s="307" t="s">
        <v>3413</v>
      </c>
      <c r="B20" s="307" t="s">
        <v>3415</v>
      </c>
      <c r="C20" s="307" t="s">
        <v>361</v>
      </c>
      <c r="D20" s="307" t="s">
        <v>330</v>
      </c>
      <c r="E20" s="307" t="s">
        <v>276</v>
      </c>
      <c r="F20" s="308">
        <v>44958.392361111</v>
      </c>
      <c r="G20" s="308">
        <v>45398.350694444001</v>
      </c>
      <c r="H20" s="307" t="s">
        <v>23</v>
      </c>
      <c r="I20" s="307" t="s">
        <v>18</v>
      </c>
      <c r="J20" s="307" t="s">
        <v>260</v>
      </c>
    </row>
    <row r="21" spans="1:10" ht="45" x14ac:dyDescent="0.25">
      <c r="A21" s="305" t="s">
        <v>3436</v>
      </c>
      <c r="B21" s="305" t="s">
        <v>3437</v>
      </c>
      <c r="C21" s="305" t="s">
        <v>356</v>
      </c>
      <c r="D21" s="305" t="s">
        <v>330</v>
      </c>
      <c r="E21" s="305" t="s">
        <v>276</v>
      </c>
      <c r="F21" s="306">
        <v>44958.587500000001</v>
      </c>
      <c r="G21" s="306">
        <v>45398.337500000001</v>
      </c>
      <c r="H21" s="305" t="s">
        <v>23</v>
      </c>
      <c r="I21" s="305" t="s">
        <v>18</v>
      </c>
      <c r="J21" s="305" t="s">
        <v>260</v>
      </c>
    </row>
    <row r="22" spans="1:10" ht="45" x14ac:dyDescent="0.25">
      <c r="A22" s="324" t="s">
        <v>3476</v>
      </c>
      <c r="B22" s="324" t="s">
        <v>3475</v>
      </c>
      <c r="C22" s="324" t="s">
        <v>335</v>
      </c>
      <c r="D22" s="324" t="s">
        <v>330</v>
      </c>
      <c r="E22" s="324" t="s">
        <v>276</v>
      </c>
      <c r="F22" s="325">
        <v>44958.691666667</v>
      </c>
      <c r="G22" s="325">
        <v>45398.358333333003</v>
      </c>
      <c r="H22" s="324" t="s">
        <v>23</v>
      </c>
      <c r="I22" s="324" t="s">
        <v>18</v>
      </c>
      <c r="J22" s="324" t="s">
        <v>260</v>
      </c>
    </row>
    <row r="23" spans="1:10" ht="45" x14ac:dyDescent="0.25">
      <c r="A23" s="326" t="s">
        <v>3473</v>
      </c>
      <c r="B23" s="326" t="s">
        <v>3477</v>
      </c>
      <c r="C23" s="326" t="s">
        <v>697</v>
      </c>
      <c r="D23" s="326" t="s">
        <v>330</v>
      </c>
      <c r="E23" s="326" t="s">
        <v>276</v>
      </c>
      <c r="F23" s="327">
        <v>44958.693055556003</v>
      </c>
      <c r="G23" s="327">
        <v>45398.359722221998</v>
      </c>
      <c r="H23" s="326" t="s">
        <v>23</v>
      </c>
      <c r="I23" s="326" t="s">
        <v>18</v>
      </c>
      <c r="J23" s="326" t="s">
        <v>255</v>
      </c>
    </row>
    <row r="24" spans="1:10" ht="45" x14ac:dyDescent="0.25">
      <c r="A24" s="316" t="s">
        <v>3480</v>
      </c>
      <c r="B24" s="316" t="s">
        <v>3481</v>
      </c>
      <c r="C24" s="316" t="s">
        <v>356</v>
      </c>
      <c r="D24" s="316" t="s">
        <v>330</v>
      </c>
      <c r="E24" s="316" t="s">
        <v>276</v>
      </c>
      <c r="F24" s="317">
        <v>44958.702083333003</v>
      </c>
      <c r="G24" s="317">
        <v>45398.368750000001</v>
      </c>
      <c r="H24" s="316" t="s">
        <v>23</v>
      </c>
      <c r="I24" s="316" t="s">
        <v>18</v>
      </c>
      <c r="J24" s="316" t="s">
        <v>255</v>
      </c>
    </row>
    <row r="25" spans="1:10" ht="45" x14ac:dyDescent="0.25">
      <c r="A25" s="326" t="s">
        <v>3490</v>
      </c>
      <c r="B25" s="329" t="s">
        <v>3491</v>
      </c>
      <c r="C25" s="326" t="s">
        <v>356</v>
      </c>
      <c r="D25" s="326" t="s">
        <v>330</v>
      </c>
      <c r="E25" s="326" t="s">
        <v>347</v>
      </c>
      <c r="F25" s="327">
        <v>44959.334722222004</v>
      </c>
      <c r="G25" s="327">
        <v>45394.626388889003</v>
      </c>
      <c r="H25" s="326" t="s">
        <v>23</v>
      </c>
      <c r="I25" s="326" t="s">
        <v>18</v>
      </c>
      <c r="J25" s="326" t="s">
        <v>255</v>
      </c>
    </row>
    <row r="27" spans="1:10" x14ac:dyDescent="0.25">
      <c r="A27" s="316" t="s">
        <v>3496</v>
      </c>
      <c r="B27" s="318" t="s">
        <v>3497</v>
      </c>
      <c r="C27" s="316"/>
      <c r="D27" s="316"/>
      <c r="E27" s="316"/>
      <c r="F27" s="317"/>
      <c r="G27" s="317"/>
      <c r="H27" s="316"/>
      <c r="I27" s="316"/>
      <c r="J27" s="318" t="s">
        <v>346</v>
      </c>
    </row>
    <row r="28" spans="1:10" ht="75" x14ac:dyDescent="0.25">
      <c r="A28" s="316" t="s">
        <v>3501</v>
      </c>
      <c r="B28" s="318" t="s">
        <v>3500</v>
      </c>
      <c r="C28" s="316"/>
      <c r="D28" s="316"/>
      <c r="E28" s="316"/>
      <c r="F28" s="317"/>
      <c r="G28" s="317"/>
      <c r="H28" s="316"/>
      <c r="I28" s="316"/>
      <c r="J28" s="318" t="s">
        <v>346</v>
      </c>
    </row>
    <row r="29" spans="1:10" x14ac:dyDescent="0.25">
      <c r="A29" s="324" t="s">
        <v>3527</v>
      </c>
      <c r="B29" s="328" t="s">
        <v>3528</v>
      </c>
      <c r="C29" s="324"/>
      <c r="D29" s="324"/>
      <c r="E29" s="324"/>
      <c r="F29" s="325"/>
      <c r="G29" s="325"/>
      <c r="H29" s="324"/>
      <c r="I29" s="324"/>
      <c r="J29" s="328" t="s">
        <v>346</v>
      </c>
    </row>
    <row r="30" spans="1:10" x14ac:dyDescent="0.25">
      <c r="A30" s="316" t="s">
        <v>3593</v>
      </c>
      <c r="B30" s="318" t="s">
        <v>3595</v>
      </c>
      <c r="C30" s="316"/>
      <c r="D30" s="316"/>
      <c r="E30" s="316"/>
      <c r="F30" s="317"/>
      <c r="G30" s="317"/>
      <c r="H30" s="316"/>
      <c r="I30" s="316"/>
      <c r="J30" s="318" t="s">
        <v>346</v>
      </c>
    </row>
    <row r="31" spans="1:10" x14ac:dyDescent="0.25">
      <c r="A31" s="313"/>
      <c r="B31" s="315"/>
      <c r="C31" s="313"/>
      <c r="D31" s="313"/>
      <c r="E31" s="313"/>
      <c r="F31" s="314"/>
      <c r="G31" s="314"/>
      <c r="H31" s="313"/>
      <c r="I31" s="313"/>
      <c r="J31" s="313"/>
    </row>
    <row r="32" spans="1:10" x14ac:dyDescent="0.25">
      <c r="A32" s="313"/>
      <c r="B32" s="315"/>
      <c r="C32" s="313"/>
      <c r="D32" s="313"/>
      <c r="E32" s="313"/>
      <c r="F32" s="314"/>
      <c r="G32" s="314"/>
      <c r="H32" s="313"/>
      <c r="I32" s="313"/>
      <c r="J32" s="313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E3FD3-767F-4452-AF5E-582271639546}">
  <sheetPr codeName="Sheet68"/>
  <dimension ref="B2:CM1895"/>
  <sheetViews>
    <sheetView topLeftCell="A1022" zoomScaleNormal="100" workbookViewId="0">
      <selection activeCell="D1025" sqref="D1025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3376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3377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3378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3379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3611</v>
      </c>
    </row>
    <row r="56" spans="2:4" x14ac:dyDescent="0.25">
      <c r="D56" s="59" t="s">
        <v>305</v>
      </c>
    </row>
    <row r="58" spans="2:4" x14ac:dyDescent="0.25">
      <c r="D58" s="285" t="s">
        <v>36</v>
      </c>
    </row>
    <row r="59" spans="2:4" x14ac:dyDescent="0.25">
      <c r="D59" s="51" t="s">
        <v>3611</v>
      </c>
    </row>
    <row r="61" spans="2:4" x14ac:dyDescent="0.25">
      <c r="D61" s="285" t="s">
        <v>3612</v>
      </c>
    </row>
    <row r="91" spans="4:8" x14ac:dyDescent="0.25">
      <c r="D91" s="285" t="s">
        <v>484</v>
      </c>
      <c r="H91" s="285" t="s">
        <v>269</v>
      </c>
    </row>
    <row r="92" spans="4:8" x14ac:dyDescent="0.25">
      <c r="D92" s="28" t="s">
        <v>3613</v>
      </c>
      <c r="H92" s="51" t="s">
        <v>3614</v>
      </c>
    </row>
    <row r="94" spans="4:8" x14ac:dyDescent="0.25">
      <c r="D94" s="68" t="s">
        <v>3615</v>
      </c>
    </row>
    <row r="96" spans="4:8" x14ac:dyDescent="0.25">
      <c r="D96" s="51" t="s">
        <v>3616</v>
      </c>
    </row>
    <row r="98" spans="4:21" x14ac:dyDescent="0.25">
      <c r="D98" s="56" t="s">
        <v>34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</row>
    <row r="99" spans="4:21" x14ac:dyDescent="0.25">
      <c r="D99" s="56" t="s">
        <v>3617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</row>
    <row r="100" spans="4:21" x14ac:dyDescent="0.25">
      <c r="D100" s="56" t="s">
        <v>3618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</row>
    <row r="102" spans="4:21" x14ac:dyDescent="0.25">
      <c r="D102" s="285" t="s">
        <v>3619</v>
      </c>
    </row>
    <row r="127" spans="4:4" x14ac:dyDescent="0.25">
      <c r="D127" s="51" t="s">
        <v>1671</v>
      </c>
    </row>
    <row r="129" spans="4:4" x14ac:dyDescent="0.25">
      <c r="D129" s="285" t="s">
        <v>3620</v>
      </c>
    </row>
    <row r="149" spans="4:4" x14ac:dyDescent="0.25">
      <c r="D149" s="51" t="s">
        <v>3621</v>
      </c>
    </row>
    <row r="186" spans="4:4" x14ac:dyDescent="0.25">
      <c r="D186" s="51" t="s">
        <v>1234</v>
      </c>
    </row>
    <row r="215" spans="2:4" x14ac:dyDescent="0.25">
      <c r="B215" s="50">
        <v>0</v>
      </c>
      <c r="D215" s="51" t="s">
        <v>3631</v>
      </c>
    </row>
    <row r="216" spans="2:4" x14ac:dyDescent="0.25">
      <c r="D216" s="59" t="s">
        <v>306</v>
      </c>
    </row>
    <row r="218" spans="2:4" x14ac:dyDescent="0.25">
      <c r="D218" s="285" t="s">
        <v>3622</v>
      </c>
    </row>
    <row r="291" spans="4:5" x14ac:dyDescent="0.25">
      <c r="D291" s="285">
        <v>1</v>
      </c>
      <c r="E291" s="285" t="s">
        <v>3530</v>
      </c>
    </row>
    <row r="292" spans="4:5" x14ac:dyDescent="0.25">
      <c r="D292" s="285" t="s">
        <v>3623</v>
      </c>
    </row>
    <row r="293" spans="4:5" x14ac:dyDescent="0.25">
      <c r="D293" s="285" t="s">
        <v>3624</v>
      </c>
    </row>
    <row r="294" spans="4:5" x14ac:dyDescent="0.25">
      <c r="D294" s="285" t="s">
        <v>3625</v>
      </c>
    </row>
    <row r="295" spans="4:5" x14ac:dyDescent="0.25">
      <c r="D295" s="285" t="s">
        <v>3626</v>
      </c>
    </row>
    <row r="297" spans="4:5" x14ac:dyDescent="0.25">
      <c r="D297" s="285">
        <v>2</v>
      </c>
      <c r="E297" s="285" t="s">
        <v>3531</v>
      </c>
    </row>
    <row r="298" spans="4:5" x14ac:dyDescent="0.25">
      <c r="D298" s="285" t="s">
        <v>3627</v>
      </c>
    </row>
    <row r="299" spans="4:5" x14ac:dyDescent="0.25">
      <c r="D299" s="285" t="s">
        <v>3628</v>
      </c>
    </row>
    <row r="300" spans="4:5" x14ac:dyDescent="0.25">
      <c r="D300" s="285" t="s">
        <v>3629</v>
      </c>
    </row>
    <row r="301" spans="4:5" x14ac:dyDescent="0.25">
      <c r="D301" s="285" t="s">
        <v>3626</v>
      </c>
    </row>
    <row r="303" spans="4:5" x14ac:dyDescent="0.25">
      <c r="D303" s="285" t="s">
        <v>3632</v>
      </c>
    </row>
    <row r="322" spans="4:25" x14ac:dyDescent="0.25">
      <c r="D322" s="51" t="s">
        <v>3530</v>
      </c>
      <c r="L322" s="51" t="s">
        <v>3633</v>
      </c>
    </row>
    <row r="323" spans="4:25" x14ac:dyDescent="0.25">
      <c r="D323" s="51" t="s">
        <v>3531</v>
      </c>
      <c r="L323" s="51" t="s">
        <v>3634</v>
      </c>
    </row>
    <row r="325" spans="4:25" x14ac:dyDescent="0.25">
      <c r="D325" s="56" t="s">
        <v>34</v>
      </c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Y325" s="58" t="s">
        <v>3637</v>
      </c>
    </row>
    <row r="326" spans="4:25" x14ac:dyDescent="0.25">
      <c r="D326" s="56" t="s">
        <v>1237</v>
      </c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</row>
    <row r="327" spans="4:25" x14ac:dyDescent="0.25">
      <c r="D327" s="56" t="s">
        <v>536</v>
      </c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</row>
    <row r="328" spans="4:25" x14ac:dyDescent="0.25">
      <c r="D328" s="56" t="s">
        <v>3635</v>
      </c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</row>
    <row r="329" spans="4:25" x14ac:dyDescent="0.25">
      <c r="D329" s="56" t="s">
        <v>3636</v>
      </c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</row>
    <row r="330" spans="4:25" x14ac:dyDescent="0.25">
      <c r="D330" s="56" t="s">
        <v>259</v>
      </c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</row>
    <row r="332" spans="4:25" x14ac:dyDescent="0.25">
      <c r="D332" s="285" t="s">
        <v>3638</v>
      </c>
    </row>
    <row r="368" spans="2:4" x14ac:dyDescent="0.25">
      <c r="B368" s="50">
        <v>0</v>
      </c>
      <c r="D368" s="51" t="s">
        <v>3642</v>
      </c>
    </row>
    <row r="369" spans="4:4" x14ac:dyDescent="0.25">
      <c r="D369" s="59" t="s">
        <v>306</v>
      </c>
    </row>
    <row r="371" spans="4:4" x14ac:dyDescent="0.25">
      <c r="D371" s="285" t="s">
        <v>36</v>
      </c>
    </row>
    <row r="372" spans="4:4" x14ac:dyDescent="0.25">
      <c r="D372" s="54" t="s">
        <v>3647</v>
      </c>
    </row>
    <row r="374" spans="4:4" x14ac:dyDescent="0.25">
      <c r="D374" s="285" t="s">
        <v>3463</v>
      </c>
    </row>
    <row r="423" spans="4:13" x14ac:dyDescent="0.25">
      <c r="D423" s="51" t="s">
        <v>3467</v>
      </c>
      <c r="M423" s="51" t="s">
        <v>3644</v>
      </c>
    </row>
    <row r="425" spans="4:13" x14ac:dyDescent="0.25">
      <c r="D425" s="285" t="s">
        <v>3645</v>
      </c>
    </row>
    <row r="454" spans="4:4" x14ac:dyDescent="0.25">
      <c r="D454" s="285" t="s">
        <v>3646</v>
      </c>
    </row>
    <row r="490" spans="4:4" x14ac:dyDescent="0.25">
      <c r="D490" s="285" t="s">
        <v>3648</v>
      </c>
    </row>
    <row r="508" spans="4:4" x14ac:dyDescent="0.25">
      <c r="D508" s="51" t="s">
        <v>3380</v>
      </c>
    </row>
    <row r="510" spans="4:4" x14ac:dyDescent="0.25">
      <c r="D510" s="285" t="s">
        <v>3648</v>
      </c>
    </row>
    <row r="537" spans="2:4" x14ac:dyDescent="0.25">
      <c r="B537" s="50">
        <v>0</v>
      </c>
      <c r="D537" s="51" t="s">
        <v>3502</v>
      </c>
    </row>
    <row r="538" spans="2:4" x14ac:dyDescent="0.25">
      <c r="D538" s="59" t="s">
        <v>304</v>
      </c>
    </row>
    <row r="540" spans="2:4" x14ac:dyDescent="0.25">
      <c r="D540" s="285" t="s">
        <v>3500</v>
      </c>
    </row>
    <row r="588" spans="4:4" x14ac:dyDescent="0.25">
      <c r="D588" s="285" t="s">
        <v>3503</v>
      </c>
    </row>
    <row r="643" spans="4:4" x14ac:dyDescent="0.25">
      <c r="D643" s="285" t="s">
        <v>3519</v>
      </c>
    </row>
    <row r="667" spans="4:4" x14ac:dyDescent="0.25">
      <c r="D667" s="285" t="s">
        <v>3520</v>
      </c>
    </row>
    <row r="748" spans="4:4" x14ac:dyDescent="0.25">
      <c r="D748" s="285" t="s">
        <v>3520</v>
      </c>
    </row>
    <row r="760" spans="4:4" x14ac:dyDescent="0.25">
      <c r="D760" s="285" t="s">
        <v>3526</v>
      </c>
    </row>
    <row r="785" spans="4:13" x14ac:dyDescent="0.25">
      <c r="D785" s="285" t="s">
        <v>3530</v>
      </c>
      <c r="M785" s="285" t="s">
        <v>3532</v>
      </c>
    </row>
    <row r="786" spans="4:13" x14ac:dyDescent="0.25">
      <c r="D786" s="285" t="s">
        <v>3531</v>
      </c>
      <c r="M786" s="285" t="s">
        <v>3533</v>
      </c>
    </row>
    <row r="787" spans="4:13" x14ac:dyDescent="0.25">
      <c r="D787" s="285" t="s">
        <v>593</v>
      </c>
      <c r="M787" s="285" t="s">
        <v>3534</v>
      </c>
    </row>
    <row r="788" spans="4:13" x14ac:dyDescent="0.25">
      <c r="D788" s="285" t="s">
        <v>438</v>
      </c>
      <c r="M788" s="285" t="s">
        <v>3535</v>
      </c>
    </row>
    <row r="789" spans="4:13" x14ac:dyDescent="0.25">
      <c r="D789" s="285" t="s">
        <v>1747</v>
      </c>
      <c r="M789" s="285" t="s">
        <v>3536</v>
      </c>
    </row>
    <row r="790" spans="4:13" x14ac:dyDescent="0.25">
      <c r="D790" s="285" t="s">
        <v>1794</v>
      </c>
      <c r="M790" s="285" t="s">
        <v>3537</v>
      </c>
    </row>
    <row r="791" spans="4:13" x14ac:dyDescent="0.25">
      <c r="D791" s="285" t="s">
        <v>1795</v>
      </c>
      <c r="M791" s="285" t="s">
        <v>3538</v>
      </c>
    </row>
    <row r="792" spans="4:13" x14ac:dyDescent="0.25">
      <c r="D792" s="285" t="s">
        <v>1796</v>
      </c>
      <c r="M792" s="285" t="s">
        <v>3539</v>
      </c>
    </row>
    <row r="793" spans="4:13" x14ac:dyDescent="0.25">
      <c r="D793" s="285" t="s">
        <v>1755</v>
      </c>
      <c r="M793" s="285" t="s">
        <v>3540</v>
      </c>
    </row>
    <row r="794" spans="4:13" x14ac:dyDescent="0.25">
      <c r="D794" s="285" t="s">
        <v>1752</v>
      </c>
      <c r="M794" s="285" t="s">
        <v>3541</v>
      </c>
    </row>
    <row r="796" spans="4:13" x14ac:dyDescent="0.25">
      <c r="D796" s="285" t="s">
        <v>3526</v>
      </c>
    </row>
    <row r="840" spans="57:65" x14ac:dyDescent="0.25">
      <c r="BE840" s="285" t="s">
        <v>437</v>
      </c>
      <c r="BM840" s="285" t="s">
        <v>3567</v>
      </c>
    </row>
    <row r="841" spans="57:65" x14ac:dyDescent="0.25">
      <c r="BE841" s="285" t="s">
        <v>591</v>
      </c>
      <c r="BM841" s="285" t="s">
        <v>3570</v>
      </c>
    </row>
    <row r="842" spans="57:65" x14ac:dyDescent="0.25">
      <c r="BE842" s="285" t="s">
        <v>1235</v>
      </c>
      <c r="BM842" s="285" t="s">
        <v>3564</v>
      </c>
    </row>
    <row r="843" spans="57:65" x14ac:dyDescent="0.25">
      <c r="BE843" s="285" t="s">
        <v>1756</v>
      </c>
      <c r="BM843" s="285" t="s">
        <v>3569</v>
      </c>
    </row>
    <row r="844" spans="57:65" x14ac:dyDescent="0.25">
      <c r="BE844" s="285" t="s">
        <v>694</v>
      </c>
      <c r="BM844" s="285" t="s">
        <v>3561</v>
      </c>
    </row>
    <row r="845" spans="57:65" x14ac:dyDescent="0.25">
      <c r="BE845" s="285" t="s">
        <v>589</v>
      </c>
      <c r="BM845" s="285" t="s">
        <v>3568</v>
      </c>
    </row>
    <row r="846" spans="57:65" x14ac:dyDescent="0.25">
      <c r="BE846" s="285" t="s">
        <v>1339</v>
      </c>
      <c r="BM846" s="285" t="s">
        <v>3562</v>
      </c>
    </row>
    <row r="847" spans="57:65" x14ac:dyDescent="0.25">
      <c r="BE847" s="285" t="s">
        <v>439</v>
      </c>
      <c r="BM847" s="285" t="s">
        <v>3573</v>
      </c>
    </row>
    <row r="848" spans="57:65" x14ac:dyDescent="0.25">
      <c r="BE848" s="285" t="s">
        <v>590</v>
      </c>
      <c r="BM848" s="285" t="s">
        <v>3557</v>
      </c>
    </row>
    <row r="849" spans="4:65" x14ac:dyDescent="0.25">
      <c r="BE849" s="285" t="s">
        <v>588</v>
      </c>
      <c r="BM849" s="285" t="s">
        <v>3555</v>
      </c>
    </row>
    <row r="850" spans="4:65" x14ac:dyDescent="0.25">
      <c r="BE850" s="285" t="s">
        <v>587</v>
      </c>
      <c r="BM850" s="285" t="s">
        <v>3556</v>
      </c>
    </row>
    <row r="851" spans="4:65" x14ac:dyDescent="0.25">
      <c r="BE851" s="285" t="s">
        <v>693</v>
      </c>
      <c r="BM851" s="285" t="s">
        <v>3558</v>
      </c>
    </row>
    <row r="852" spans="4:65" x14ac:dyDescent="0.25">
      <c r="BE852" s="285" t="s">
        <v>586</v>
      </c>
      <c r="BM852" s="285" t="s">
        <v>3572</v>
      </c>
    </row>
    <row r="853" spans="4:65" x14ac:dyDescent="0.25">
      <c r="BE853" s="285" t="s">
        <v>592</v>
      </c>
      <c r="BM853" s="285" t="s">
        <v>3574</v>
      </c>
    </row>
    <row r="854" spans="4:65" x14ac:dyDescent="0.25">
      <c r="BE854" s="285" t="s">
        <v>1340</v>
      </c>
      <c r="BM854" s="285" t="s">
        <v>3563</v>
      </c>
    </row>
    <row r="855" spans="4:65" x14ac:dyDescent="0.25">
      <c r="BE855" s="285" t="s">
        <v>383</v>
      </c>
      <c r="BM855" s="285" t="s">
        <v>3575</v>
      </c>
    </row>
    <row r="856" spans="4:65" x14ac:dyDescent="0.25">
      <c r="BE856" s="285" t="s">
        <v>585</v>
      </c>
      <c r="BM856" s="285" t="s">
        <v>3571</v>
      </c>
    </row>
    <row r="857" spans="4:65" x14ac:dyDescent="0.25">
      <c r="BE857" s="285" t="s">
        <v>550</v>
      </c>
      <c r="BM857" s="285" t="s">
        <v>3560</v>
      </c>
    </row>
    <row r="858" spans="4:65" x14ac:dyDescent="0.25">
      <c r="BE858" s="285" t="s">
        <v>695</v>
      </c>
      <c r="BM858" s="285" t="s">
        <v>3559</v>
      </c>
    </row>
    <row r="859" spans="4:65" x14ac:dyDescent="0.25">
      <c r="BE859" s="285" t="s">
        <v>435</v>
      </c>
      <c r="BM859" s="285" t="s">
        <v>3565</v>
      </c>
    </row>
    <row r="860" spans="4:65" x14ac:dyDescent="0.25">
      <c r="BE860" s="285" t="s">
        <v>436</v>
      </c>
      <c r="BM860" s="285" t="s">
        <v>3566</v>
      </c>
    </row>
    <row r="863" spans="4:65" x14ac:dyDescent="0.25">
      <c r="D863" s="285" t="s">
        <v>3576</v>
      </c>
    </row>
    <row r="908" spans="4:4" x14ac:dyDescent="0.25">
      <c r="D908" s="51" t="s">
        <v>3376</v>
      </c>
    </row>
    <row r="910" spans="4:4" x14ac:dyDescent="0.25">
      <c r="D910" s="285" t="s">
        <v>3576</v>
      </c>
    </row>
    <row r="931" spans="4:4" x14ac:dyDescent="0.25">
      <c r="D931" s="285" t="s">
        <v>309</v>
      </c>
    </row>
    <row r="932" spans="4:4" x14ac:dyDescent="0.25">
      <c r="D932" s="51" t="s">
        <v>3639</v>
      </c>
    </row>
    <row r="934" spans="4:4" x14ac:dyDescent="0.25">
      <c r="D934" s="285" t="s">
        <v>3576</v>
      </c>
    </row>
    <row r="970" spans="4:13" x14ac:dyDescent="0.25">
      <c r="D970" s="285" t="s">
        <v>309</v>
      </c>
    </row>
    <row r="971" spans="4:13" x14ac:dyDescent="0.25">
      <c r="D971" s="51" t="s">
        <v>3639</v>
      </c>
      <c r="M971" s="51" t="s">
        <v>3640</v>
      </c>
    </row>
    <row r="973" spans="4:13" x14ac:dyDescent="0.25">
      <c r="D973" s="285" t="s">
        <v>3576</v>
      </c>
    </row>
    <row r="1025" spans="2:4" x14ac:dyDescent="0.25">
      <c r="B1025" s="50">
        <v>0</v>
      </c>
      <c r="D1025" s="51" t="s">
        <v>3296</v>
      </c>
    </row>
    <row r="1026" spans="2:4" x14ac:dyDescent="0.25">
      <c r="D1026" s="59" t="s">
        <v>304</v>
      </c>
    </row>
    <row r="1028" spans="2:4" x14ac:dyDescent="0.25">
      <c r="D1028" s="285" t="s">
        <v>36</v>
      </c>
    </row>
    <row r="1029" spans="2:4" x14ac:dyDescent="0.25">
      <c r="D1029" s="54" t="s">
        <v>3295</v>
      </c>
    </row>
    <row r="1031" spans="2:4" x14ac:dyDescent="0.25">
      <c r="D1031" s="285" t="s">
        <v>3276</v>
      </c>
    </row>
    <row r="1068" spans="2:4" s="47" customFormat="1" x14ac:dyDescent="0.25">
      <c r="B1068" s="50">
        <v>0</v>
      </c>
      <c r="D1068" s="51" t="s">
        <v>513</v>
      </c>
    </row>
    <row r="1069" spans="2:4" s="47" customFormat="1" x14ac:dyDescent="0.25">
      <c r="D1069" s="59" t="s">
        <v>306</v>
      </c>
    </row>
    <row r="1070" spans="2:4" s="47" customFormat="1" x14ac:dyDescent="0.25">
      <c r="D1070" s="55" t="s">
        <v>3649</v>
      </c>
    </row>
    <row r="1072" spans="2:4" s="47" customFormat="1" x14ac:dyDescent="0.25">
      <c r="D1072" s="47" t="s">
        <v>36</v>
      </c>
    </row>
    <row r="1073" spans="4:4" s="47" customFormat="1" x14ac:dyDescent="0.25">
      <c r="D1073" s="54" t="s">
        <v>515</v>
      </c>
    </row>
    <row r="1074" spans="4:4" s="47" customFormat="1" x14ac:dyDescent="0.25"/>
    <row r="1075" spans="4:4" s="47" customFormat="1" x14ac:dyDescent="0.25">
      <c r="D1075" s="47" t="s">
        <v>511</v>
      </c>
    </row>
    <row r="1076" spans="4:4" s="47" customFormat="1" x14ac:dyDescent="0.25"/>
    <row r="1077" spans="4:4" s="47" customFormat="1" x14ac:dyDescent="0.25"/>
    <row r="1078" spans="4:4" s="47" customFormat="1" x14ac:dyDescent="0.25"/>
    <row r="1079" spans="4:4" s="47" customFormat="1" x14ac:dyDescent="0.25"/>
    <row r="1080" spans="4:4" s="47" customFormat="1" x14ac:dyDescent="0.25"/>
    <row r="1081" spans="4:4" s="47" customFormat="1" x14ac:dyDescent="0.25"/>
    <row r="1082" spans="4:4" s="47" customFormat="1" x14ac:dyDescent="0.25"/>
    <row r="1083" spans="4:4" s="47" customFormat="1" x14ac:dyDescent="0.25"/>
    <row r="1084" spans="4:4" s="47" customFormat="1" x14ac:dyDescent="0.25"/>
    <row r="1085" spans="4:4" s="47" customFormat="1" x14ac:dyDescent="0.25"/>
    <row r="1086" spans="4:4" s="47" customFormat="1" x14ac:dyDescent="0.25"/>
    <row r="1087" spans="4:4" s="47" customFormat="1" x14ac:dyDescent="0.25"/>
    <row r="1088" spans="4:4" s="47" customFormat="1" x14ac:dyDescent="0.25"/>
    <row r="1089" s="47" customFormat="1" x14ac:dyDescent="0.25"/>
    <row r="1090" s="47" customFormat="1" x14ac:dyDescent="0.25"/>
    <row r="1091" s="47" customFormat="1" x14ac:dyDescent="0.25"/>
    <row r="1092" s="47" customFormat="1" x14ac:dyDescent="0.25"/>
    <row r="1093" s="47" customFormat="1" x14ac:dyDescent="0.25"/>
    <row r="1094" s="47" customFormat="1" x14ac:dyDescent="0.25"/>
    <row r="1095" s="47" customFormat="1" x14ac:dyDescent="0.25"/>
    <row r="1096" s="47" customFormat="1" x14ac:dyDescent="0.25"/>
    <row r="1097" s="47" customFormat="1" x14ac:dyDescent="0.25"/>
    <row r="1098" s="47" customFormat="1" x14ac:dyDescent="0.25"/>
    <row r="1099" s="47" customFormat="1" x14ac:dyDescent="0.25"/>
    <row r="1100" s="47" customFormat="1" x14ac:dyDescent="0.25"/>
    <row r="1101" s="47" customFormat="1" x14ac:dyDescent="0.25"/>
    <row r="1102" s="47" customFormat="1" x14ac:dyDescent="0.25"/>
    <row r="1103" s="47" customFormat="1" x14ac:dyDescent="0.25"/>
    <row r="1104" s="47" customFormat="1" x14ac:dyDescent="0.25"/>
    <row r="1105" spans="4:13" s="47" customFormat="1" x14ac:dyDescent="0.25"/>
    <row r="1106" spans="4:13" s="47" customFormat="1" x14ac:dyDescent="0.25">
      <c r="D1106" s="47" t="s">
        <v>269</v>
      </c>
      <c r="M1106" s="47" t="s">
        <v>309</v>
      </c>
    </row>
    <row r="1107" spans="4:13" s="47" customFormat="1" x14ac:dyDescent="0.25">
      <c r="D1107" s="51" t="s">
        <v>516</v>
      </c>
      <c r="M1107" s="51" t="s">
        <v>517</v>
      </c>
    </row>
    <row r="1108" spans="4:13" s="47" customFormat="1" x14ac:dyDescent="0.25"/>
    <row r="1109" spans="4:13" s="47" customFormat="1" x14ac:dyDescent="0.25">
      <c r="D1109" s="47" t="s">
        <v>518</v>
      </c>
    </row>
    <row r="1110" spans="4:13" s="47" customFormat="1" x14ac:dyDescent="0.25"/>
    <row r="1111" spans="4:13" s="47" customFormat="1" x14ac:dyDescent="0.25"/>
    <row r="1112" spans="4:13" s="47" customFormat="1" x14ac:dyDescent="0.25"/>
    <row r="1113" spans="4:13" s="47" customFormat="1" x14ac:dyDescent="0.25"/>
    <row r="1114" spans="4:13" s="47" customFormat="1" x14ac:dyDescent="0.25"/>
    <row r="1115" spans="4:13" s="47" customFormat="1" x14ac:dyDescent="0.25"/>
    <row r="1116" spans="4:13" s="47" customFormat="1" x14ac:dyDescent="0.25"/>
    <row r="1117" spans="4:13" s="47" customFormat="1" x14ac:dyDescent="0.25"/>
    <row r="1118" spans="4:13" s="47" customFormat="1" x14ac:dyDescent="0.25"/>
    <row r="1119" spans="4:13" s="47" customFormat="1" x14ac:dyDescent="0.25"/>
    <row r="1120" spans="4:13" s="47" customFormat="1" x14ac:dyDescent="0.25"/>
    <row r="1121" spans="4:4" s="47" customFormat="1" x14ac:dyDescent="0.25"/>
    <row r="1122" spans="4:4" s="47" customFormat="1" x14ac:dyDescent="0.25"/>
    <row r="1123" spans="4:4" s="47" customFormat="1" x14ac:dyDescent="0.25"/>
    <row r="1124" spans="4:4" s="47" customFormat="1" x14ac:dyDescent="0.25"/>
    <row r="1125" spans="4:4" s="47" customFormat="1" x14ac:dyDescent="0.25"/>
    <row r="1126" spans="4:4" s="47" customFormat="1" x14ac:dyDescent="0.25"/>
    <row r="1127" spans="4:4" s="47" customFormat="1" x14ac:dyDescent="0.25"/>
    <row r="1128" spans="4:4" s="47" customFormat="1" x14ac:dyDescent="0.25">
      <c r="D1128" s="51" t="s">
        <v>551</v>
      </c>
    </row>
    <row r="1129" spans="4:4" s="47" customFormat="1" x14ac:dyDescent="0.25"/>
    <row r="1130" spans="4:4" s="47" customFormat="1" x14ac:dyDescent="0.25">
      <c r="D1130" s="47" t="s">
        <v>518</v>
      </c>
    </row>
    <row r="1131" spans="4:4" s="47" customFormat="1" x14ac:dyDescent="0.25"/>
    <row r="1132" spans="4:4" s="47" customFormat="1" x14ac:dyDescent="0.25"/>
    <row r="1133" spans="4:4" s="47" customFormat="1" x14ac:dyDescent="0.25"/>
    <row r="1134" spans="4:4" s="47" customFormat="1" x14ac:dyDescent="0.25"/>
    <row r="1135" spans="4:4" s="47" customFormat="1" x14ac:dyDescent="0.25"/>
    <row r="1136" spans="4:4" s="47" customFormat="1" x14ac:dyDescent="0.25"/>
    <row r="1137" s="47" customFormat="1" x14ac:dyDescent="0.25"/>
    <row r="1138" s="47" customFormat="1" x14ac:dyDescent="0.25"/>
    <row r="1139" s="47" customFormat="1" x14ac:dyDescent="0.25"/>
    <row r="1140" s="47" customFormat="1" x14ac:dyDescent="0.25"/>
    <row r="1141" s="47" customFormat="1" x14ac:dyDescent="0.25"/>
    <row r="1142" s="47" customFormat="1" x14ac:dyDescent="0.25"/>
    <row r="1143" s="47" customFormat="1" x14ac:dyDescent="0.25"/>
    <row r="1144" s="47" customFormat="1" x14ac:dyDescent="0.25"/>
    <row r="1145" s="47" customFormat="1" x14ac:dyDescent="0.25"/>
    <row r="1146" s="47" customFormat="1" x14ac:dyDescent="0.25"/>
    <row r="1147" s="47" customFormat="1" x14ac:dyDescent="0.25"/>
    <row r="1148" s="47" customFormat="1" x14ac:dyDescent="0.25"/>
    <row r="1149" s="47" customFormat="1" x14ac:dyDescent="0.25"/>
    <row r="1150" s="47" customFormat="1" x14ac:dyDescent="0.25"/>
    <row r="1151" s="47" customFormat="1" x14ac:dyDescent="0.25"/>
    <row r="1152" s="47" customFormat="1" x14ac:dyDescent="0.25"/>
    <row r="1153" s="47" customFormat="1" x14ac:dyDescent="0.25"/>
    <row r="1154" s="47" customFormat="1" x14ac:dyDescent="0.25"/>
    <row r="1155" s="47" customFormat="1" x14ac:dyDescent="0.25"/>
    <row r="1156" s="47" customFormat="1" x14ac:dyDescent="0.25"/>
    <row r="1157" s="47" customFormat="1" x14ac:dyDescent="0.25"/>
    <row r="1158" s="47" customFormat="1" x14ac:dyDescent="0.25"/>
    <row r="1159" s="47" customFormat="1" x14ac:dyDescent="0.25"/>
    <row r="1160" s="47" customFormat="1" x14ac:dyDescent="0.25"/>
    <row r="1161" s="47" customFormat="1" x14ac:dyDescent="0.25"/>
    <row r="1162" s="47" customFormat="1" x14ac:dyDescent="0.25"/>
    <row r="1163" s="47" customFormat="1" x14ac:dyDescent="0.25"/>
    <row r="1164" s="47" customFormat="1" x14ac:dyDescent="0.25"/>
    <row r="1165" s="47" customFormat="1" x14ac:dyDescent="0.25"/>
    <row r="1166" s="47" customFormat="1" x14ac:dyDescent="0.25"/>
    <row r="1167" s="47" customFormat="1" x14ac:dyDescent="0.25"/>
    <row r="1168" s="47" customFormat="1" x14ac:dyDescent="0.25"/>
    <row r="1169" spans="4:4" s="47" customFormat="1" x14ac:dyDescent="0.25"/>
    <row r="1170" spans="4:4" s="47" customFormat="1" x14ac:dyDescent="0.25"/>
    <row r="1171" spans="4:4" s="47" customFormat="1" x14ac:dyDescent="0.25"/>
    <row r="1172" spans="4:4" s="47" customFormat="1" x14ac:dyDescent="0.25"/>
    <row r="1173" spans="4:4" s="47" customFormat="1" x14ac:dyDescent="0.25"/>
    <row r="1174" spans="4:4" s="47" customFormat="1" x14ac:dyDescent="0.25"/>
    <row r="1175" spans="4:4" s="47" customFormat="1" x14ac:dyDescent="0.25"/>
    <row r="1176" spans="4:4" s="47" customFormat="1" x14ac:dyDescent="0.25"/>
    <row r="1177" spans="4:4" s="47" customFormat="1" x14ac:dyDescent="0.25"/>
    <row r="1178" spans="4:4" s="47" customFormat="1" x14ac:dyDescent="0.25"/>
    <row r="1179" spans="4:4" s="47" customFormat="1" x14ac:dyDescent="0.25">
      <c r="D1179" s="47" t="s">
        <v>518</v>
      </c>
    </row>
    <row r="1180" spans="4:4" s="47" customFormat="1" x14ac:dyDescent="0.25"/>
    <row r="1181" spans="4:4" s="47" customFormat="1" x14ac:dyDescent="0.25"/>
    <row r="1182" spans="4:4" s="47" customFormat="1" x14ac:dyDescent="0.25"/>
    <row r="1183" spans="4:4" s="47" customFormat="1" x14ac:dyDescent="0.25"/>
    <row r="1184" spans="4:4" s="47" customFormat="1" x14ac:dyDescent="0.25"/>
    <row r="1185" spans="4:4" s="47" customFormat="1" x14ac:dyDescent="0.25"/>
    <row r="1186" spans="4:4" s="47" customFormat="1" x14ac:dyDescent="0.25"/>
    <row r="1187" spans="4:4" s="47" customFormat="1" x14ac:dyDescent="0.25"/>
    <row r="1188" spans="4:4" s="47" customFormat="1" x14ac:dyDescent="0.25"/>
    <row r="1189" spans="4:4" s="47" customFormat="1" x14ac:dyDescent="0.25"/>
    <row r="1190" spans="4:4" s="47" customFormat="1" x14ac:dyDescent="0.25"/>
    <row r="1191" spans="4:4" s="47" customFormat="1" x14ac:dyDescent="0.25"/>
    <row r="1192" spans="4:4" s="47" customFormat="1" x14ac:dyDescent="0.25"/>
    <row r="1193" spans="4:4" s="47" customFormat="1" x14ac:dyDescent="0.25"/>
    <row r="1194" spans="4:4" s="47" customFormat="1" x14ac:dyDescent="0.25"/>
    <row r="1195" spans="4:4" s="47" customFormat="1" x14ac:dyDescent="0.25"/>
    <row r="1196" spans="4:4" s="47" customFormat="1" x14ac:dyDescent="0.25"/>
    <row r="1197" spans="4:4" s="47" customFormat="1" x14ac:dyDescent="0.25"/>
    <row r="1198" spans="4:4" s="47" customFormat="1" x14ac:dyDescent="0.25">
      <c r="D1198" s="51" t="s">
        <v>689</v>
      </c>
    </row>
    <row r="1199" spans="4:4" s="47" customFormat="1" x14ac:dyDescent="0.25"/>
    <row r="1200" spans="4:4" s="47" customFormat="1" x14ac:dyDescent="0.25">
      <c r="D1200" s="47" t="s">
        <v>518</v>
      </c>
    </row>
    <row r="1201" s="47" customFormat="1" x14ac:dyDescent="0.25"/>
    <row r="1202" s="47" customFormat="1" x14ac:dyDescent="0.25"/>
    <row r="1203" s="47" customFormat="1" x14ac:dyDescent="0.25"/>
    <row r="1204" s="47" customFormat="1" x14ac:dyDescent="0.25"/>
    <row r="1205" s="47" customFormat="1" x14ac:dyDescent="0.25"/>
    <row r="1206" s="47" customFormat="1" x14ac:dyDescent="0.25"/>
    <row r="1207" s="47" customFormat="1" x14ac:dyDescent="0.25"/>
    <row r="1208" s="47" customFormat="1" x14ac:dyDescent="0.25"/>
    <row r="1209" s="47" customFormat="1" x14ac:dyDescent="0.25"/>
    <row r="1210" s="47" customFormat="1" x14ac:dyDescent="0.25"/>
    <row r="1211" s="47" customFormat="1" x14ac:dyDescent="0.25"/>
    <row r="1212" s="47" customFormat="1" x14ac:dyDescent="0.25"/>
    <row r="1213" s="47" customFormat="1" x14ac:dyDescent="0.25"/>
    <row r="1214" s="47" customFormat="1" x14ac:dyDescent="0.25"/>
    <row r="1215" s="47" customFormat="1" x14ac:dyDescent="0.25"/>
    <row r="1216" s="47" customFormat="1" x14ac:dyDescent="0.25"/>
    <row r="1217" s="47" customFormat="1" x14ac:dyDescent="0.25"/>
    <row r="1218" s="47" customFormat="1" x14ac:dyDescent="0.25"/>
    <row r="1219" s="47" customFormat="1" x14ac:dyDescent="0.25"/>
    <row r="1220" s="47" customFormat="1" x14ac:dyDescent="0.25"/>
    <row r="1221" s="47" customFormat="1" x14ac:dyDescent="0.25"/>
    <row r="1222" s="47" customFormat="1" x14ac:dyDescent="0.25"/>
    <row r="1223" s="47" customFormat="1" x14ac:dyDescent="0.25"/>
    <row r="1224" s="47" customFormat="1" x14ac:dyDescent="0.25"/>
    <row r="1225" s="47" customFormat="1" x14ac:dyDescent="0.25"/>
    <row r="1226" s="47" customFormat="1" x14ac:dyDescent="0.25"/>
    <row r="1227" s="47" customFormat="1" x14ac:dyDescent="0.25"/>
    <row r="1228" s="47" customFormat="1" x14ac:dyDescent="0.25"/>
    <row r="1229" s="47" customFormat="1" x14ac:dyDescent="0.25"/>
    <row r="1230" s="47" customFormat="1" x14ac:dyDescent="0.25"/>
    <row r="1231" s="47" customFormat="1" x14ac:dyDescent="0.25"/>
    <row r="1232" s="47" customFormat="1" x14ac:dyDescent="0.25"/>
    <row r="1233" spans="4:13" s="47" customFormat="1" x14ac:dyDescent="0.25"/>
    <row r="1234" spans="4:13" s="47" customFormat="1" x14ac:dyDescent="0.25"/>
    <row r="1235" spans="4:13" s="47" customFormat="1" x14ac:dyDescent="0.25"/>
    <row r="1236" spans="4:13" s="47" customFormat="1" x14ac:dyDescent="0.25"/>
    <row r="1237" spans="4:13" s="47" customFormat="1" x14ac:dyDescent="0.25"/>
    <row r="1238" spans="4:13" s="47" customFormat="1" x14ac:dyDescent="0.25"/>
    <row r="1239" spans="4:13" s="47" customFormat="1" x14ac:dyDescent="0.25"/>
    <row r="1240" spans="4:13" s="47" customFormat="1" x14ac:dyDescent="0.25"/>
    <row r="1241" spans="4:13" s="47" customFormat="1" x14ac:dyDescent="0.25"/>
    <row r="1242" spans="4:13" s="47" customFormat="1" x14ac:dyDescent="0.25">
      <c r="D1242" s="47" t="s">
        <v>269</v>
      </c>
      <c r="M1242" s="47" t="s">
        <v>309</v>
      </c>
    </row>
    <row r="1243" spans="4:13" s="47" customFormat="1" x14ac:dyDescent="0.25">
      <c r="D1243" s="51" t="s">
        <v>516</v>
      </c>
      <c r="M1243" s="51" t="s">
        <v>517</v>
      </c>
    </row>
    <row r="1244" spans="4:13" s="47" customFormat="1" x14ac:dyDescent="0.25"/>
    <row r="1245" spans="4:13" s="47" customFormat="1" x14ac:dyDescent="0.25"/>
    <row r="1246" spans="4:13" s="47" customFormat="1" x14ac:dyDescent="0.25"/>
    <row r="1247" spans="4:13" s="47" customFormat="1" x14ac:dyDescent="0.25"/>
    <row r="1248" spans="4:13" s="47" customFormat="1" x14ac:dyDescent="0.25"/>
    <row r="1249" spans="4:8" s="47" customFormat="1" x14ac:dyDescent="0.25"/>
    <row r="1250" spans="4:8" s="47" customFormat="1" x14ac:dyDescent="0.25">
      <c r="D1250" s="47" t="s">
        <v>701</v>
      </c>
      <c r="H1250" s="41" t="s">
        <v>705</v>
      </c>
    </row>
    <row r="1251" spans="4:8" s="47" customFormat="1" x14ac:dyDescent="0.25">
      <c r="D1251" s="47" t="s">
        <v>702</v>
      </c>
      <c r="H1251" s="41" t="s">
        <v>706</v>
      </c>
    </row>
    <row r="1252" spans="4:8" s="47" customFormat="1" x14ac:dyDescent="0.25"/>
    <row r="1253" spans="4:8" s="47" customFormat="1" x14ac:dyDescent="0.25"/>
    <row r="1254" spans="4:8" s="47" customFormat="1" x14ac:dyDescent="0.25"/>
    <row r="1255" spans="4:8" s="47" customFormat="1" x14ac:dyDescent="0.25"/>
    <row r="1256" spans="4:8" s="47" customFormat="1" x14ac:dyDescent="0.25"/>
    <row r="1257" spans="4:8" s="47" customFormat="1" x14ac:dyDescent="0.25">
      <c r="D1257" s="47" t="s">
        <v>701</v>
      </c>
      <c r="H1257" s="41" t="s">
        <v>707</v>
      </c>
    </row>
    <row r="1258" spans="4:8" s="47" customFormat="1" x14ac:dyDescent="0.25">
      <c r="D1258" s="47" t="s">
        <v>702</v>
      </c>
      <c r="H1258" s="41" t="s">
        <v>708</v>
      </c>
    </row>
    <row r="1259" spans="4:8" s="47" customFormat="1" x14ac:dyDescent="0.25"/>
    <row r="1260" spans="4:8" s="47" customFormat="1" x14ac:dyDescent="0.25"/>
    <row r="1261" spans="4:8" s="47" customFormat="1" x14ac:dyDescent="0.25"/>
    <row r="1262" spans="4:8" s="47" customFormat="1" x14ac:dyDescent="0.25"/>
    <row r="1263" spans="4:8" s="47" customFormat="1" x14ac:dyDescent="0.25"/>
    <row r="1264" spans="4:8" s="47" customFormat="1" x14ac:dyDescent="0.25">
      <c r="D1264" s="47" t="s">
        <v>701</v>
      </c>
      <c r="H1264" s="41" t="s">
        <v>709</v>
      </c>
    </row>
    <row r="1265" spans="4:8" s="47" customFormat="1" x14ac:dyDescent="0.25">
      <c r="D1265" s="47" t="s">
        <v>702</v>
      </c>
      <c r="H1265" s="41" t="s">
        <v>710</v>
      </c>
    </row>
    <row r="1266" spans="4:8" s="47" customFormat="1" x14ac:dyDescent="0.25"/>
    <row r="1267" spans="4:8" s="47" customFormat="1" x14ac:dyDescent="0.25"/>
    <row r="1268" spans="4:8" s="47" customFormat="1" x14ac:dyDescent="0.25"/>
    <row r="1269" spans="4:8" s="47" customFormat="1" x14ac:dyDescent="0.25"/>
    <row r="1270" spans="4:8" s="47" customFormat="1" x14ac:dyDescent="0.25"/>
    <row r="1271" spans="4:8" s="47" customFormat="1" x14ac:dyDescent="0.25">
      <c r="D1271" s="47" t="s">
        <v>701</v>
      </c>
      <c r="H1271" s="41" t="s">
        <v>711</v>
      </c>
    </row>
    <row r="1272" spans="4:8" s="47" customFormat="1" x14ac:dyDescent="0.25">
      <c r="D1272" s="47" t="s">
        <v>702</v>
      </c>
      <c r="H1272" s="41" t="s">
        <v>712</v>
      </c>
    </row>
    <row r="1273" spans="4:8" s="47" customFormat="1" x14ac:dyDescent="0.25"/>
    <row r="1274" spans="4:8" s="47" customFormat="1" x14ac:dyDescent="0.25"/>
    <row r="1275" spans="4:8" s="47" customFormat="1" x14ac:dyDescent="0.25"/>
    <row r="1276" spans="4:8" s="47" customFormat="1" x14ac:dyDescent="0.25"/>
    <row r="1277" spans="4:8" s="47" customFormat="1" x14ac:dyDescent="0.25"/>
    <row r="1278" spans="4:8" s="47" customFormat="1" x14ac:dyDescent="0.25">
      <c r="D1278" s="47" t="s">
        <v>701</v>
      </c>
      <c r="H1278" s="41" t="s">
        <v>713</v>
      </c>
    </row>
    <row r="1279" spans="4:8" s="47" customFormat="1" x14ac:dyDescent="0.25">
      <c r="D1279" s="47" t="s">
        <v>702</v>
      </c>
      <c r="H1279" s="41" t="s">
        <v>714</v>
      </c>
    </row>
    <row r="1280" spans="4:8" s="47" customFormat="1" x14ac:dyDescent="0.25"/>
    <row r="1281" spans="4:8" s="47" customFormat="1" x14ac:dyDescent="0.25"/>
    <row r="1282" spans="4:8" s="47" customFormat="1" x14ac:dyDescent="0.25"/>
    <row r="1283" spans="4:8" s="47" customFormat="1" x14ac:dyDescent="0.25"/>
    <row r="1284" spans="4:8" s="47" customFormat="1" x14ac:dyDescent="0.25"/>
    <row r="1285" spans="4:8" s="47" customFormat="1" x14ac:dyDescent="0.25">
      <c r="D1285" s="47" t="s">
        <v>701</v>
      </c>
      <c r="H1285" s="41" t="s">
        <v>715</v>
      </c>
    </row>
    <row r="1286" spans="4:8" s="47" customFormat="1" x14ac:dyDescent="0.25">
      <c r="D1286" s="47" t="s">
        <v>702</v>
      </c>
      <c r="H1286" s="41" t="s">
        <v>716</v>
      </c>
    </row>
    <row r="1287" spans="4:8" s="47" customFormat="1" x14ac:dyDescent="0.25"/>
    <row r="1288" spans="4:8" s="47" customFormat="1" x14ac:dyDescent="0.25"/>
    <row r="1289" spans="4:8" s="47" customFormat="1" x14ac:dyDescent="0.25"/>
    <row r="1290" spans="4:8" s="47" customFormat="1" x14ac:dyDescent="0.25"/>
    <row r="1291" spans="4:8" s="47" customFormat="1" x14ac:dyDescent="0.25"/>
    <row r="1292" spans="4:8" s="47" customFormat="1" x14ac:dyDescent="0.25">
      <c r="D1292" s="47" t="s">
        <v>701</v>
      </c>
      <c r="H1292" s="41" t="s">
        <v>717</v>
      </c>
    </row>
    <row r="1293" spans="4:8" s="47" customFormat="1" x14ac:dyDescent="0.25">
      <c r="D1293" s="47" t="s">
        <v>702</v>
      </c>
      <c r="H1293" s="41" t="s">
        <v>718</v>
      </c>
    </row>
    <row r="1294" spans="4:8" s="47" customFormat="1" x14ac:dyDescent="0.25"/>
    <row r="1295" spans="4:8" s="47" customFormat="1" x14ac:dyDescent="0.25">
      <c r="D1295" s="47" t="s">
        <v>656</v>
      </c>
    </row>
    <row r="1296" spans="4:8" s="47" customFormat="1" x14ac:dyDescent="0.25"/>
    <row r="1297" spans="4:34" s="47" customFormat="1" x14ac:dyDescent="0.25">
      <c r="D1297" s="56" t="s">
        <v>492</v>
      </c>
      <c r="E1297" s="52"/>
      <c r="F1297" s="52"/>
      <c r="G1297" s="52"/>
      <c r="H1297" s="52"/>
      <c r="I1297" s="52"/>
      <c r="J1297" s="52"/>
      <c r="K1297" s="52"/>
      <c r="L1297" s="52"/>
      <c r="M1297" s="52"/>
      <c r="N1297" s="52"/>
      <c r="O1297" s="52"/>
      <c r="P1297" s="52"/>
      <c r="Q1297" s="52"/>
      <c r="R1297" s="52"/>
      <c r="S1297" s="52"/>
      <c r="T1297" s="52"/>
      <c r="U1297" s="52"/>
      <c r="V1297" s="52"/>
      <c r="W1297" s="52"/>
      <c r="X1297" s="52"/>
      <c r="Y1297" s="52"/>
      <c r="AA1297" s="51" t="s">
        <v>675</v>
      </c>
      <c r="AB1297" s="51" t="s">
        <v>676</v>
      </c>
      <c r="AH1297" s="47" t="s">
        <v>734</v>
      </c>
    </row>
    <row r="1298" spans="4:34" s="47" customFormat="1" x14ac:dyDescent="0.25">
      <c r="D1298" s="56" t="s">
        <v>657</v>
      </c>
      <c r="E1298" s="52"/>
      <c r="F1298" s="52"/>
      <c r="G1298" s="52"/>
      <c r="H1298" s="52"/>
      <c r="I1298" s="52"/>
      <c r="J1298" s="52"/>
      <c r="K1298" s="52"/>
      <c r="L1298" s="52"/>
      <c r="M1298" s="52"/>
      <c r="N1298" s="52"/>
      <c r="O1298" s="52"/>
      <c r="P1298" s="52"/>
      <c r="Q1298" s="52"/>
      <c r="R1298" s="52"/>
      <c r="S1298" s="52"/>
      <c r="T1298" s="52"/>
      <c r="U1298" s="52"/>
      <c r="V1298" s="52"/>
      <c r="W1298" s="52"/>
      <c r="X1298" s="52"/>
      <c r="Y1298" s="52"/>
      <c r="AA1298" s="47" t="s">
        <v>720</v>
      </c>
      <c r="AB1298" s="47" t="s">
        <v>721</v>
      </c>
    </row>
    <row r="1299" spans="4:34" s="47" customFormat="1" x14ac:dyDescent="0.25">
      <c r="D1299" s="56" t="s">
        <v>658</v>
      </c>
      <c r="E1299" s="52"/>
      <c r="F1299" s="52"/>
      <c r="G1299" s="52"/>
      <c r="H1299" s="52"/>
      <c r="I1299" s="52"/>
      <c r="J1299" s="52"/>
      <c r="K1299" s="52"/>
      <c r="L1299" s="52"/>
      <c r="M1299" s="52"/>
      <c r="N1299" s="52"/>
      <c r="O1299" s="52"/>
      <c r="P1299" s="52"/>
      <c r="Q1299" s="52"/>
      <c r="R1299" s="52"/>
      <c r="S1299" s="52"/>
      <c r="T1299" s="52"/>
      <c r="U1299" s="52"/>
      <c r="V1299" s="52"/>
      <c r="W1299" s="52"/>
      <c r="X1299" s="52"/>
      <c r="Y1299" s="52"/>
      <c r="AA1299" s="47" t="s">
        <v>720</v>
      </c>
      <c r="AB1299" s="47" t="s">
        <v>722</v>
      </c>
    </row>
    <row r="1300" spans="4:34" s="47" customFormat="1" x14ac:dyDescent="0.25">
      <c r="D1300" s="56" t="s">
        <v>659</v>
      </c>
      <c r="E1300" s="52"/>
      <c r="F1300" s="52"/>
      <c r="G1300" s="52"/>
      <c r="H1300" s="52"/>
      <c r="I1300" s="52"/>
      <c r="J1300" s="52"/>
      <c r="K1300" s="52"/>
      <c r="L1300" s="52"/>
      <c r="M1300" s="52"/>
      <c r="N1300" s="52"/>
      <c r="O1300" s="52"/>
      <c r="P1300" s="52"/>
      <c r="Q1300" s="52"/>
      <c r="R1300" s="52"/>
      <c r="S1300" s="52"/>
      <c r="T1300" s="52"/>
      <c r="U1300" s="52"/>
      <c r="V1300" s="52"/>
      <c r="W1300" s="52"/>
      <c r="X1300" s="52"/>
      <c r="Y1300" s="52"/>
      <c r="AA1300" s="47" t="s">
        <v>720</v>
      </c>
      <c r="AB1300" s="47" t="s">
        <v>723</v>
      </c>
    </row>
    <row r="1301" spans="4:34" s="47" customFormat="1" x14ac:dyDescent="0.25">
      <c r="D1301" s="56" t="s">
        <v>660</v>
      </c>
      <c r="E1301" s="52"/>
      <c r="F1301" s="52"/>
      <c r="G1301" s="52"/>
      <c r="H1301" s="52"/>
      <c r="I1301" s="52"/>
      <c r="J1301" s="52"/>
      <c r="K1301" s="52"/>
      <c r="L1301" s="52"/>
      <c r="M1301" s="52"/>
      <c r="N1301" s="52"/>
      <c r="O1301" s="52"/>
      <c r="P1301" s="52"/>
      <c r="Q1301" s="52"/>
      <c r="R1301" s="52"/>
      <c r="S1301" s="52"/>
      <c r="T1301" s="52"/>
      <c r="U1301" s="52"/>
      <c r="V1301" s="52"/>
      <c r="W1301" s="52"/>
      <c r="X1301" s="52"/>
      <c r="Y1301" s="52"/>
      <c r="AA1301" s="47" t="s">
        <v>720</v>
      </c>
      <c r="AB1301" s="47" t="s">
        <v>724</v>
      </c>
    </row>
    <row r="1302" spans="4:34" s="47" customFormat="1" x14ac:dyDescent="0.25">
      <c r="D1302" s="56" t="s">
        <v>661</v>
      </c>
      <c r="E1302" s="52"/>
      <c r="F1302" s="52"/>
      <c r="G1302" s="52"/>
      <c r="H1302" s="52"/>
      <c r="I1302" s="52"/>
      <c r="J1302" s="52"/>
      <c r="K1302" s="52"/>
      <c r="L1302" s="52"/>
      <c r="M1302" s="52"/>
      <c r="N1302" s="52"/>
      <c r="O1302" s="52"/>
      <c r="P1302" s="52"/>
      <c r="Q1302" s="52"/>
      <c r="R1302" s="52"/>
      <c r="S1302" s="52"/>
      <c r="T1302" s="52"/>
      <c r="U1302" s="52"/>
      <c r="V1302" s="52"/>
      <c r="W1302" s="52"/>
      <c r="X1302" s="52"/>
      <c r="Y1302" s="52"/>
      <c r="AA1302" s="47" t="s">
        <v>720</v>
      </c>
      <c r="AB1302" s="47" t="s">
        <v>725</v>
      </c>
    </row>
    <row r="1303" spans="4:34" s="47" customFormat="1" x14ac:dyDescent="0.25">
      <c r="D1303" s="56" t="s">
        <v>37</v>
      </c>
      <c r="E1303" s="52"/>
      <c r="F1303" s="52"/>
      <c r="G1303" s="52"/>
      <c r="H1303" s="52"/>
      <c r="I1303" s="52"/>
      <c r="J1303" s="52"/>
      <c r="K1303" s="52"/>
      <c r="L1303" s="52"/>
      <c r="M1303" s="52"/>
      <c r="N1303" s="52"/>
      <c r="O1303" s="52"/>
      <c r="P1303" s="52"/>
      <c r="Q1303" s="52"/>
      <c r="R1303" s="52"/>
      <c r="S1303" s="52"/>
      <c r="T1303" s="52"/>
      <c r="U1303" s="52"/>
      <c r="V1303" s="52"/>
      <c r="W1303" s="52"/>
      <c r="X1303" s="52"/>
      <c r="Y1303" s="52"/>
      <c r="AA1303" s="47" t="s">
        <v>720</v>
      </c>
      <c r="AB1303" s="47" t="s">
        <v>726</v>
      </c>
    </row>
    <row r="1304" spans="4:34" s="47" customFormat="1" x14ac:dyDescent="0.25">
      <c r="D1304" s="56" t="s">
        <v>662</v>
      </c>
      <c r="E1304" s="52"/>
      <c r="F1304" s="52"/>
      <c r="G1304" s="52"/>
      <c r="H1304" s="52"/>
      <c r="I1304" s="52"/>
      <c r="J1304" s="52"/>
      <c r="K1304" s="52"/>
      <c r="L1304" s="52"/>
      <c r="M1304" s="52"/>
      <c r="N1304" s="52"/>
      <c r="O1304" s="52"/>
      <c r="P1304" s="52"/>
      <c r="Q1304" s="52"/>
      <c r="R1304" s="52"/>
      <c r="S1304" s="52"/>
      <c r="T1304" s="52"/>
      <c r="U1304" s="52"/>
      <c r="V1304" s="52"/>
      <c r="W1304" s="52"/>
      <c r="X1304" s="52"/>
      <c r="Y1304" s="52"/>
      <c r="AA1304" s="47" t="s">
        <v>727</v>
      </c>
      <c r="AB1304" s="47" t="s">
        <v>728</v>
      </c>
    </row>
    <row r="1305" spans="4:34" s="47" customFormat="1" x14ac:dyDescent="0.25">
      <c r="D1305" s="56" t="s">
        <v>663</v>
      </c>
      <c r="E1305" s="52"/>
      <c r="F1305" s="52"/>
      <c r="G1305" s="52"/>
      <c r="H1305" s="52"/>
      <c r="I1305" s="52"/>
      <c r="J1305" s="52"/>
      <c r="K1305" s="52"/>
      <c r="L1305" s="52"/>
      <c r="M1305" s="52"/>
      <c r="N1305" s="52"/>
      <c r="O1305" s="52"/>
      <c r="P1305" s="52"/>
      <c r="Q1305" s="52"/>
      <c r="R1305" s="52"/>
      <c r="S1305" s="52"/>
      <c r="T1305" s="52"/>
      <c r="U1305" s="52"/>
      <c r="V1305" s="52"/>
      <c r="W1305" s="52"/>
      <c r="X1305" s="52"/>
      <c r="Y1305" s="52"/>
      <c r="AA1305" s="47" t="s">
        <v>727</v>
      </c>
      <c r="AB1305" s="47" t="s">
        <v>729</v>
      </c>
    </row>
    <row r="1306" spans="4:34" s="47" customFormat="1" x14ac:dyDescent="0.25">
      <c r="D1306" s="56" t="s">
        <v>664</v>
      </c>
      <c r="E1306" s="52"/>
      <c r="F1306" s="52"/>
      <c r="G1306" s="52"/>
      <c r="H1306" s="52"/>
      <c r="I1306" s="52"/>
      <c r="J1306" s="52"/>
      <c r="K1306" s="52"/>
      <c r="L1306" s="52"/>
      <c r="M1306" s="52"/>
      <c r="N1306" s="52"/>
      <c r="O1306" s="52"/>
      <c r="P1306" s="52"/>
      <c r="Q1306" s="52"/>
      <c r="R1306" s="52"/>
      <c r="S1306" s="52"/>
      <c r="T1306" s="52"/>
      <c r="U1306" s="52"/>
      <c r="V1306" s="52"/>
      <c r="W1306" s="52"/>
      <c r="X1306" s="52"/>
      <c r="Y1306" s="52"/>
      <c r="AA1306" s="47" t="s">
        <v>727</v>
      </c>
      <c r="AB1306" s="47" t="s">
        <v>730</v>
      </c>
    </row>
    <row r="1307" spans="4:34" s="47" customFormat="1" x14ac:dyDescent="0.25">
      <c r="D1307" s="56" t="s">
        <v>665</v>
      </c>
      <c r="E1307" s="52"/>
      <c r="F1307" s="52"/>
      <c r="G1307" s="52"/>
      <c r="H1307" s="52"/>
      <c r="I1307" s="52"/>
      <c r="J1307" s="52"/>
      <c r="K1307" s="52"/>
      <c r="L1307" s="52"/>
      <c r="M1307" s="52"/>
      <c r="N1307" s="52"/>
      <c r="O1307" s="52"/>
      <c r="P1307" s="52"/>
      <c r="Q1307" s="52"/>
      <c r="R1307" s="52"/>
      <c r="S1307" s="52"/>
      <c r="T1307" s="52"/>
      <c r="U1307" s="52"/>
      <c r="V1307" s="52"/>
      <c r="W1307" s="52"/>
      <c r="X1307" s="52"/>
      <c r="Y1307" s="52"/>
      <c r="AA1307" s="47" t="s">
        <v>727</v>
      </c>
      <c r="AB1307" s="47" t="s">
        <v>731</v>
      </c>
    </row>
    <row r="1308" spans="4:34" s="47" customFormat="1" x14ac:dyDescent="0.25">
      <c r="D1308" s="56" t="s">
        <v>666</v>
      </c>
      <c r="E1308" s="52"/>
      <c r="F1308" s="52"/>
      <c r="G1308" s="52"/>
      <c r="H1308" s="52"/>
      <c r="I1308" s="52"/>
      <c r="J1308" s="52"/>
      <c r="K1308" s="52"/>
      <c r="L1308" s="52"/>
      <c r="M1308" s="52"/>
      <c r="N1308" s="52"/>
      <c r="O1308" s="52"/>
      <c r="P1308" s="52"/>
      <c r="Q1308" s="52"/>
      <c r="R1308" s="52"/>
      <c r="S1308" s="52"/>
      <c r="T1308" s="52"/>
      <c r="U1308" s="52"/>
      <c r="V1308" s="52"/>
      <c r="W1308" s="52"/>
      <c r="X1308" s="52"/>
      <c r="Y1308" s="52"/>
      <c r="AA1308" s="47" t="s">
        <v>727</v>
      </c>
      <c r="AB1308" s="47" t="s">
        <v>732</v>
      </c>
    </row>
    <row r="1309" spans="4:34" s="47" customFormat="1" x14ac:dyDescent="0.25">
      <c r="D1309" s="56" t="s">
        <v>667</v>
      </c>
      <c r="E1309" s="52"/>
      <c r="F1309" s="52"/>
      <c r="G1309" s="52"/>
      <c r="H1309" s="52"/>
      <c r="I1309" s="52"/>
      <c r="J1309" s="52"/>
      <c r="K1309" s="52"/>
      <c r="L1309" s="52"/>
      <c r="M1309" s="52"/>
      <c r="N1309" s="52"/>
      <c r="O1309" s="52"/>
      <c r="P1309" s="52"/>
      <c r="Q1309" s="52"/>
      <c r="R1309" s="52"/>
      <c r="S1309" s="52"/>
      <c r="T1309" s="52"/>
      <c r="U1309" s="52"/>
      <c r="V1309" s="52"/>
      <c r="W1309" s="52"/>
      <c r="X1309" s="52"/>
      <c r="Y1309" s="52"/>
      <c r="AA1309" s="47" t="s">
        <v>727</v>
      </c>
      <c r="AB1309" s="47" t="s">
        <v>733</v>
      </c>
    </row>
    <row r="1310" spans="4:34" s="47" customFormat="1" x14ac:dyDescent="0.25">
      <c r="D1310" s="56" t="s">
        <v>668</v>
      </c>
      <c r="E1310" s="52"/>
      <c r="F1310" s="52"/>
      <c r="G1310" s="52"/>
      <c r="H1310" s="52"/>
      <c r="I1310" s="52"/>
      <c r="J1310" s="52"/>
      <c r="K1310" s="52"/>
      <c r="L1310" s="52"/>
      <c r="M1310" s="52"/>
      <c r="N1310" s="52"/>
      <c r="O1310" s="52"/>
      <c r="P1310" s="52"/>
      <c r="Q1310" s="52"/>
      <c r="R1310" s="52"/>
      <c r="S1310" s="52"/>
      <c r="T1310" s="52"/>
      <c r="U1310" s="52"/>
      <c r="V1310" s="52"/>
      <c r="W1310" s="52"/>
      <c r="X1310" s="52"/>
      <c r="Y1310" s="52"/>
    </row>
    <row r="1311" spans="4:34" s="47" customFormat="1" x14ac:dyDescent="0.25">
      <c r="D1311" s="56" t="s">
        <v>669</v>
      </c>
      <c r="E1311" s="52"/>
      <c r="F1311" s="52"/>
      <c r="G1311" s="52"/>
      <c r="H1311" s="52"/>
      <c r="I1311" s="52"/>
      <c r="J1311" s="52"/>
      <c r="K1311" s="52"/>
      <c r="L1311" s="52"/>
      <c r="M1311" s="52"/>
      <c r="N1311" s="52"/>
      <c r="O1311" s="52"/>
      <c r="P1311" s="52"/>
      <c r="Q1311" s="52"/>
      <c r="R1311" s="52"/>
      <c r="S1311" s="52"/>
      <c r="T1311" s="52"/>
      <c r="U1311" s="52"/>
      <c r="V1311" s="52"/>
      <c r="W1311" s="52"/>
      <c r="X1311" s="52"/>
      <c r="Y1311" s="52"/>
    </row>
    <row r="1312" spans="4:34" s="47" customFormat="1" x14ac:dyDescent="0.25">
      <c r="D1312" s="56" t="s">
        <v>670</v>
      </c>
      <c r="E1312" s="52"/>
      <c r="F1312" s="52"/>
      <c r="G1312" s="52"/>
      <c r="H1312" s="52"/>
      <c r="I1312" s="52"/>
      <c r="J1312" s="52"/>
      <c r="K1312" s="52"/>
      <c r="L1312" s="52"/>
      <c r="M1312" s="52"/>
      <c r="N1312" s="52"/>
      <c r="O1312" s="52"/>
      <c r="P1312" s="52"/>
      <c r="Q1312" s="52"/>
      <c r="R1312" s="52"/>
      <c r="S1312" s="52"/>
      <c r="T1312" s="52"/>
      <c r="U1312" s="52"/>
      <c r="V1312" s="52"/>
      <c r="W1312" s="52"/>
      <c r="X1312" s="52"/>
      <c r="Y1312" s="52"/>
    </row>
    <row r="1313" spans="4:25" s="47" customFormat="1" x14ac:dyDescent="0.25">
      <c r="D1313" s="56" t="s">
        <v>671</v>
      </c>
      <c r="E1313" s="52"/>
      <c r="F1313" s="52"/>
      <c r="G1313" s="52"/>
      <c r="H1313" s="52"/>
      <c r="I1313" s="52"/>
      <c r="J1313" s="52"/>
      <c r="K1313" s="52"/>
      <c r="L1313" s="52"/>
      <c r="M1313" s="52"/>
      <c r="N1313" s="52"/>
      <c r="O1313" s="52"/>
      <c r="P1313" s="52"/>
      <c r="Q1313" s="52"/>
      <c r="R1313" s="52"/>
      <c r="S1313" s="52"/>
      <c r="T1313" s="52"/>
      <c r="U1313" s="52"/>
      <c r="V1313" s="52"/>
      <c r="W1313" s="52"/>
      <c r="X1313" s="52"/>
      <c r="Y1313" s="52"/>
    </row>
    <row r="1314" spans="4:25" s="47" customFormat="1" x14ac:dyDescent="0.25">
      <c r="D1314" s="56" t="s">
        <v>265</v>
      </c>
      <c r="E1314" s="52"/>
      <c r="F1314" s="52"/>
      <c r="G1314" s="52"/>
      <c r="H1314" s="52"/>
      <c r="I1314" s="52"/>
      <c r="J1314" s="52"/>
      <c r="K1314" s="52"/>
      <c r="L1314" s="52"/>
      <c r="M1314" s="52"/>
      <c r="N1314" s="52"/>
      <c r="O1314" s="52"/>
      <c r="P1314" s="52"/>
      <c r="Q1314" s="52"/>
      <c r="R1314" s="52"/>
      <c r="S1314" s="52"/>
      <c r="T1314" s="52"/>
      <c r="U1314" s="52"/>
      <c r="V1314" s="52"/>
      <c r="W1314" s="52"/>
      <c r="X1314" s="52"/>
      <c r="Y1314" s="52"/>
    </row>
    <row r="1315" spans="4:25" s="47" customFormat="1" x14ac:dyDescent="0.25">
      <c r="D1315" s="56" t="s">
        <v>672</v>
      </c>
      <c r="E1315" s="52"/>
      <c r="F1315" s="52"/>
      <c r="G1315" s="52"/>
      <c r="H1315" s="52"/>
      <c r="I1315" s="52"/>
      <c r="J1315" s="52"/>
      <c r="K1315" s="52"/>
      <c r="L1315" s="52"/>
      <c r="M1315" s="52"/>
      <c r="N1315" s="52"/>
      <c r="O1315" s="52"/>
      <c r="P1315" s="52"/>
      <c r="Q1315" s="52"/>
      <c r="R1315" s="52"/>
      <c r="S1315" s="52"/>
      <c r="T1315" s="52"/>
      <c r="U1315" s="52"/>
      <c r="V1315" s="52"/>
      <c r="W1315" s="52"/>
      <c r="X1315" s="52"/>
      <c r="Y1315" s="52"/>
    </row>
    <row r="1316" spans="4:25" s="47" customFormat="1" x14ac:dyDescent="0.25">
      <c r="D1316" s="56" t="s">
        <v>719</v>
      </c>
      <c r="E1316" s="52"/>
      <c r="F1316" s="52"/>
      <c r="G1316" s="52"/>
      <c r="H1316" s="52"/>
      <c r="I1316" s="52"/>
      <c r="J1316" s="52"/>
      <c r="K1316" s="52"/>
      <c r="L1316" s="52"/>
      <c r="M1316" s="52"/>
      <c r="N1316" s="52"/>
      <c r="O1316" s="52"/>
      <c r="P1316" s="52"/>
      <c r="Q1316" s="52"/>
      <c r="R1316" s="52"/>
      <c r="S1316" s="52"/>
      <c r="T1316" s="52"/>
      <c r="U1316" s="52"/>
      <c r="V1316" s="52"/>
      <c r="W1316" s="52"/>
      <c r="X1316" s="52"/>
      <c r="Y1316" s="52"/>
    </row>
    <row r="1317" spans="4:25" s="47" customFormat="1" x14ac:dyDescent="0.25">
      <c r="D1317" s="56" t="s">
        <v>278</v>
      </c>
      <c r="E1317" s="52"/>
      <c r="F1317" s="52"/>
      <c r="G1317" s="52"/>
      <c r="H1317" s="52"/>
      <c r="I1317" s="52"/>
      <c r="J1317" s="52"/>
      <c r="K1317" s="52"/>
      <c r="L1317" s="52"/>
      <c r="M1317" s="52"/>
      <c r="N1317" s="52"/>
      <c r="O1317" s="52"/>
      <c r="P1317" s="52"/>
      <c r="Q1317" s="52"/>
      <c r="R1317" s="52"/>
      <c r="S1317" s="52"/>
      <c r="T1317" s="52"/>
      <c r="U1317" s="52"/>
      <c r="V1317" s="52"/>
      <c r="W1317" s="52"/>
      <c r="X1317" s="52"/>
      <c r="Y1317" s="52"/>
    </row>
    <row r="1318" spans="4:25" s="47" customFormat="1" x14ac:dyDescent="0.25">
      <c r="D1318" s="56" t="s">
        <v>673</v>
      </c>
      <c r="E1318" s="52"/>
      <c r="F1318" s="52"/>
      <c r="G1318" s="52"/>
      <c r="H1318" s="52"/>
      <c r="I1318" s="52"/>
      <c r="J1318" s="52"/>
      <c r="K1318" s="52"/>
      <c r="L1318" s="52"/>
      <c r="M1318" s="52"/>
      <c r="N1318" s="52"/>
      <c r="O1318" s="52"/>
      <c r="P1318" s="52"/>
      <c r="Q1318" s="52"/>
      <c r="R1318" s="52"/>
      <c r="S1318" s="52"/>
      <c r="T1318" s="52"/>
      <c r="U1318" s="52"/>
      <c r="V1318" s="52"/>
      <c r="W1318" s="52"/>
      <c r="X1318" s="52"/>
      <c r="Y1318" s="52"/>
    </row>
    <row r="1319" spans="4:25" s="47" customFormat="1" x14ac:dyDescent="0.25">
      <c r="D1319" s="56" t="s">
        <v>674</v>
      </c>
      <c r="E1319" s="52"/>
      <c r="F1319" s="52"/>
      <c r="G1319" s="52"/>
      <c r="H1319" s="52"/>
      <c r="I1319" s="52"/>
      <c r="J1319" s="52"/>
      <c r="K1319" s="52"/>
      <c r="L1319" s="52"/>
      <c r="M1319" s="52"/>
      <c r="N1319" s="52"/>
      <c r="O1319" s="52"/>
      <c r="P1319" s="52"/>
      <c r="Q1319" s="52"/>
      <c r="R1319" s="52"/>
      <c r="S1319" s="52"/>
      <c r="T1319" s="52"/>
      <c r="U1319" s="52"/>
      <c r="V1319" s="52"/>
      <c r="W1319" s="52"/>
      <c r="X1319" s="52"/>
      <c r="Y1319" s="52"/>
    </row>
    <row r="1320" spans="4:25" s="47" customFormat="1" x14ac:dyDescent="0.25"/>
    <row r="1321" spans="4:25" s="47" customFormat="1" x14ac:dyDescent="0.25">
      <c r="D1321" s="47" t="s">
        <v>518</v>
      </c>
    </row>
    <row r="1322" spans="4:25" s="47" customFormat="1" x14ac:dyDescent="0.25"/>
    <row r="1323" spans="4:25" s="47" customFormat="1" x14ac:dyDescent="0.25"/>
    <row r="1324" spans="4:25" s="47" customFormat="1" x14ac:dyDescent="0.25"/>
    <row r="1325" spans="4:25" s="47" customFormat="1" x14ac:dyDescent="0.25"/>
    <row r="1326" spans="4:25" s="47" customFormat="1" x14ac:dyDescent="0.25"/>
    <row r="1327" spans="4:25" s="47" customFormat="1" x14ac:dyDescent="0.25"/>
    <row r="1328" spans="4:25" s="47" customFormat="1" x14ac:dyDescent="0.25"/>
    <row r="1329" s="47" customFormat="1" x14ac:dyDescent="0.25"/>
    <row r="1330" s="47" customFormat="1" x14ac:dyDescent="0.25"/>
    <row r="1331" s="47" customFormat="1" x14ac:dyDescent="0.25"/>
    <row r="1332" s="47" customFormat="1" x14ac:dyDescent="0.25"/>
    <row r="1333" s="47" customFormat="1" x14ac:dyDescent="0.25"/>
    <row r="1334" s="47" customFormat="1" x14ac:dyDescent="0.25"/>
    <row r="1335" s="47" customFormat="1" x14ac:dyDescent="0.25"/>
    <row r="1336" s="47" customFormat="1" x14ac:dyDescent="0.25"/>
    <row r="1337" s="47" customFormat="1" x14ac:dyDescent="0.25"/>
    <row r="1338" s="47" customFormat="1" x14ac:dyDescent="0.25"/>
    <row r="1339" s="47" customFormat="1" x14ac:dyDescent="0.25"/>
    <row r="1340" s="47" customFormat="1" x14ac:dyDescent="0.25"/>
    <row r="1341" s="47" customFormat="1" x14ac:dyDescent="0.25"/>
    <row r="1342" s="47" customFormat="1" x14ac:dyDescent="0.25"/>
    <row r="1343" s="47" customFormat="1" x14ac:dyDescent="0.25"/>
    <row r="1344" s="47" customFormat="1" x14ac:dyDescent="0.25"/>
    <row r="1345" spans="4:61" s="47" customFormat="1" x14ac:dyDescent="0.25"/>
    <row r="1346" spans="4:61" s="47" customFormat="1" x14ac:dyDescent="0.25"/>
    <row r="1347" spans="4:61" s="47" customFormat="1" x14ac:dyDescent="0.25"/>
    <row r="1348" spans="4:61" s="47" customFormat="1" x14ac:dyDescent="0.25"/>
    <row r="1349" spans="4:61" s="47" customFormat="1" x14ac:dyDescent="0.25"/>
    <row r="1350" spans="4:61" s="47" customFormat="1" x14ac:dyDescent="0.25"/>
    <row r="1351" spans="4:61" s="47" customFormat="1" x14ac:dyDescent="0.25"/>
    <row r="1352" spans="4:61" s="47" customFormat="1" x14ac:dyDescent="0.25"/>
    <row r="1353" spans="4:61" s="47" customFormat="1" x14ac:dyDescent="0.25"/>
    <row r="1354" spans="4:61" s="47" customFormat="1" x14ac:dyDescent="0.25">
      <c r="D1354" s="56" t="s">
        <v>739</v>
      </c>
      <c r="E1354" s="52"/>
      <c r="F1354" s="52"/>
      <c r="G1354" s="52"/>
      <c r="H1354" s="52"/>
      <c r="I1354" s="52"/>
      <c r="J1354" s="52"/>
      <c r="K1354" s="52"/>
      <c r="L1354" s="52"/>
      <c r="M1354" s="52"/>
      <c r="N1354" s="52"/>
      <c r="O1354" s="52"/>
      <c r="P1354" s="52"/>
      <c r="Q1354" s="52"/>
      <c r="R1354" s="52"/>
      <c r="S1354" s="52"/>
      <c r="T1354" s="52"/>
      <c r="U1354" s="52"/>
      <c r="V1354" s="52"/>
      <c r="W1354" s="52"/>
      <c r="X1354" s="52"/>
      <c r="Y1354" s="52"/>
      <c r="Z1354" s="52"/>
      <c r="AA1354" s="52"/>
      <c r="AB1354" s="52"/>
      <c r="AC1354" s="52"/>
      <c r="AD1354" s="52"/>
      <c r="AE1354" s="52"/>
      <c r="AF1354" s="52"/>
      <c r="AG1354" s="52"/>
      <c r="AH1354" s="52"/>
      <c r="AI1354" s="52"/>
      <c r="AJ1354" s="52"/>
      <c r="AK1354" s="52"/>
      <c r="AL1354" s="52"/>
      <c r="AM1354" s="52"/>
      <c r="AN1354" s="52"/>
      <c r="AO1354" s="52"/>
      <c r="AP1354" s="52"/>
      <c r="AQ1354" s="52"/>
      <c r="AR1354" s="52"/>
      <c r="AS1354" s="52"/>
      <c r="AT1354" s="52"/>
      <c r="AU1354" s="52"/>
      <c r="AV1354" s="52"/>
      <c r="AW1354" s="52"/>
      <c r="AX1354" s="52"/>
      <c r="AY1354" s="52"/>
      <c r="AZ1354" s="52"/>
      <c r="BA1354" s="52"/>
      <c r="BB1354" s="52"/>
      <c r="BC1354" s="52"/>
      <c r="BD1354" s="52"/>
      <c r="BE1354" s="52"/>
      <c r="BF1354" s="52"/>
      <c r="BG1354" s="52"/>
      <c r="BH1354" s="52"/>
      <c r="BI1354" s="52"/>
    </row>
    <row r="1355" spans="4:61" s="47" customFormat="1" x14ac:dyDescent="0.25">
      <c r="D1355" s="56" t="s">
        <v>620</v>
      </c>
      <c r="E1355" s="52"/>
      <c r="F1355" s="52"/>
      <c r="G1355" s="52"/>
      <c r="H1355" s="52"/>
      <c r="I1355" s="52"/>
      <c r="J1355" s="52"/>
      <c r="K1355" s="52"/>
      <c r="L1355" s="52"/>
      <c r="M1355" s="52"/>
      <c r="N1355" s="52"/>
      <c r="O1355" s="52"/>
      <c r="P1355" s="52"/>
      <c r="Q1355" s="52"/>
      <c r="R1355" s="52"/>
      <c r="S1355" s="52"/>
      <c r="T1355" s="52"/>
      <c r="U1355" s="52"/>
      <c r="V1355" s="52"/>
      <c r="W1355" s="52"/>
      <c r="X1355" s="52"/>
      <c r="Y1355" s="52"/>
      <c r="Z1355" s="52"/>
      <c r="AA1355" s="52"/>
      <c r="AB1355" s="52"/>
      <c r="AC1355" s="52"/>
      <c r="AD1355" s="52"/>
      <c r="AE1355" s="52"/>
      <c r="AF1355" s="52"/>
      <c r="AG1355" s="52"/>
      <c r="AH1355" s="52"/>
      <c r="AI1355" s="52"/>
      <c r="AJ1355" s="52"/>
      <c r="AK1355" s="52"/>
      <c r="AL1355" s="52"/>
      <c r="AM1355" s="52"/>
      <c r="AN1355" s="52"/>
      <c r="AO1355" s="52"/>
      <c r="AP1355" s="52"/>
      <c r="AQ1355" s="52"/>
      <c r="AR1355" s="52"/>
      <c r="AS1355" s="52"/>
      <c r="AT1355" s="52"/>
      <c r="AU1355" s="52"/>
      <c r="AV1355" s="52"/>
      <c r="AW1355" s="52"/>
      <c r="AX1355" s="52"/>
      <c r="AY1355" s="52"/>
      <c r="AZ1355" s="52"/>
      <c r="BA1355" s="52"/>
      <c r="BB1355" s="52"/>
      <c r="BC1355" s="52"/>
      <c r="BD1355" s="52"/>
      <c r="BE1355" s="52"/>
      <c r="BF1355" s="52"/>
      <c r="BG1355" s="52"/>
      <c r="BH1355" s="52"/>
      <c r="BI1355" s="52"/>
    </row>
    <row r="1356" spans="4:61" s="47" customFormat="1" x14ac:dyDescent="0.25">
      <c r="D1356" s="56" t="s">
        <v>740</v>
      </c>
      <c r="E1356" s="52"/>
      <c r="F1356" s="52"/>
      <c r="G1356" s="52"/>
      <c r="H1356" s="52"/>
      <c r="I1356" s="52"/>
      <c r="J1356" s="52"/>
      <c r="K1356" s="52"/>
      <c r="L1356" s="52"/>
      <c r="M1356" s="52"/>
      <c r="N1356" s="52"/>
      <c r="O1356" s="52"/>
      <c r="P1356" s="52"/>
      <c r="Q1356" s="52"/>
      <c r="R1356" s="52"/>
      <c r="S1356" s="52"/>
      <c r="T1356" s="52"/>
      <c r="U1356" s="52"/>
      <c r="V1356" s="52"/>
      <c r="W1356" s="52"/>
      <c r="X1356" s="52"/>
      <c r="Y1356" s="52"/>
      <c r="Z1356" s="52"/>
      <c r="AA1356" s="52"/>
      <c r="AB1356" s="52"/>
      <c r="AC1356" s="52"/>
      <c r="AD1356" s="52"/>
      <c r="AE1356" s="52"/>
      <c r="AF1356" s="52"/>
      <c r="AG1356" s="52"/>
      <c r="AH1356" s="52"/>
      <c r="AI1356" s="52"/>
      <c r="AJ1356" s="52"/>
      <c r="AK1356" s="52"/>
      <c r="AL1356" s="52"/>
      <c r="AM1356" s="52"/>
      <c r="AN1356" s="52"/>
      <c r="AO1356" s="52"/>
      <c r="AP1356" s="52"/>
      <c r="AQ1356" s="52"/>
      <c r="AR1356" s="52"/>
      <c r="AS1356" s="52"/>
      <c r="AT1356" s="52"/>
      <c r="AU1356" s="52"/>
      <c r="AV1356" s="52"/>
      <c r="AW1356" s="52"/>
      <c r="AX1356" s="52"/>
      <c r="AY1356" s="52"/>
      <c r="AZ1356" s="52"/>
      <c r="BA1356" s="52"/>
      <c r="BB1356" s="52"/>
      <c r="BC1356" s="52"/>
      <c r="BD1356" s="52"/>
      <c r="BE1356" s="52"/>
      <c r="BF1356" s="52"/>
      <c r="BG1356" s="52"/>
      <c r="BH1356" s="52"/>
      <c r="BI1356" s="52"/>
    </row>
    <row r="1357" spans="4:61" s="47" customFormat="1" x14ac:dyDescent="0.25">
      <c r="D1357" s="56" t="s">
        <v>622</v>
      </c>
      <c r="E1357" s="52"/>
      <c r="F1357" s="52"/>
      <c r="G1357" s="52"/>
      <c r="H1357" s="52"/>
      <c r="I1357" s="52"/>
      <c r="J1357" s="52"/>
      <c r="K1357" s="52"/>
      <c r="L1357" s="52"/>
      <c r="M1357" s="52"/>
      <c r="N1357" s="52"/>
      <c r="O1357" s="52"/>
      <c r="P1357" s="52"/>
      <c r="Q1357" s="52"/>
      <c r="R1357" s="52"/>
      <c r="S1357" s="52"/>
      <c r="T1357" s="52"/>
      <c r="U1357" s="52"/>
      <c r="V1357" s="52"/>
      <c r="W1357" s="52"/>
      <c r="X1357" s="52"/>
      <c r="Y1357" s="52"/>
      <c r="Z1357" s="52"/>
      <c r="AA1357" s="52"/>
      <c r="AB1357" s="52"/>
      <c r="AC1357" s="52"/>
      <c r="AD1357" s="52"/>
      <c r="AE1357" s="52"/>
      <c r="AF1357" s="52"/>
      <c r="AG1357" s="52"/>
      <c r="AH1357" s="52"/>
      <c r="AI1357" s="52"/>
      <c r="AJ1357" s="52"/>
      <c r="AK1357" s="52"/>
      <c r="AL1357" s="52"/>
      <c r="AM1357" s="52"/>
      <c r="AN1357" s="52"/>
      <c r="AO1357" s="52"/>
      <c r="AP1357" s="52"/>
      <c r="AQ1357" s="52"/>
      <c r="AR1357" s="52"/>
      <c r="AS1357" s="52"/>
      <c r="AT1357" s="52"/>
      <c r="AU1357" s="52"/>
      <c r="AV1357" s="52"/>
      <c r="AW1357" s="52"/>
      <c r="AX1357" s="52"/>
      <c r="AY1357" s="52"/>
      <c r="AZ1357" s="52"/>
      <c r="BA1357" s="52"/>
      <c r="BB1357" s="52"/>
      <c r="BC1357" s="52"/>
      <c r="BD1357" s="52"/>
      <c r="BE1357" s="52"/>
      <c r="BF1357" s="52"/>
      <c r="BG1357" s="52"/>
      <c r="BH1357" s="52"/>
      <c r="BI1357" s="52"/>
    </row>
    <row r="1358" spans="4:61" s="47" customFormat="1" x14ac:dyDescent="0.25">
      <c r="D1358" s="56" t="s">
        <v>623</v>
      </c>
      <c r="E1358" s="52"/>
      <c r="F1358" s="52"/>
      <c r="G1358" s="52"/>
      <c r="H1358" s="52"/>
      <c r="I1358" s="52"/>
      <c r="J1358" s="52"/>
      <c r="K1358" s="52"/>
      <c r="L1358" s="52"/>
      <c r="M1358" s="52"/>
      <c r="N1358" s="52"/>
      <c r="O1358" s="52"/>
      <c r="P1358" s="52"/>
      <c r="Q1358" s="52"/>
      <c r="R1358" s="52"/>
      <c r="S1358" s="52"/>
      <c r="T1358" s="52"/>
      <c r="U1358" s="52"/>
      <c r="V1358" s="52"/>
      <c r="W1358" s="52"/>
      <c r="X1358" s="52"/>
      <c r="Y1358" s="52"/>
      <c r="Z1358" s="52"/>
      <c r="AA1358" s="52"/>
      <c r="AB1358" s="52"/>
      <c r="AC1358" s="52"/>
      <c r="AD1358" s="52"/>
      <c r="AE1358" s="52"/>
      <c r="AF1358" s="52"/>
      <c r="AG1358" s="52"/>
      <c r="AH1358" s="52"/>
      <c r="AI1358" s="52"/>
      <c r="AJ1358" s="52"/>
      <c r="AK1358" s="52"/>
      <c r="AL1358" s="52"/>
      <c r="AM1358" s="52"/>
      <c r="AN1358" s="52"/>
      <c r="AO1358" s="52"/>
      <c r="AP1358" s="52"/>
      <c r="AQ1358" s="52"/>
      <c r="AR1358" s="52"/>
      <c r="AS1358" s="52"/>
      <c r="AT1358" s="52"/>
      <c r="AU1358" s="52"/>
      <c r="AV1358" s="52"/>
      <c r="AW1358" s="52"/>
      <c r="AX1358" s="52"/>
      <c r="AY1358" s="52"/>
      <c r="AZ1358" s="52"/>
      <c r="BA1358" s="52"/>
      <c r="BB1358" s="52"/>
      <c r="BC1358" s="52"/>
      <c r="BD1358" s="52"/>
      <c r="BE1358" s="52"/>
      <c r="BF1358" s="52"/>
      <c r="BG1358" s="52"/>
      <c r="BH1358" s="52"/>
      <c r="BI1358" s="52"/>
    </row>
    <row r="1359" spans="4:61" s="47" customFormat="1" x14ac:dyDescent="0.25">
      <c r="D1359" s="56" t="s">
        <v>624</v>
      </c>
      <c r="E1359" s="52"/>
      <c r="F1359" s="52"/>
      <c r="G1359" s="52"/>
      <c r="H1359" s="52"/>
      <c r="I1359" s="52"/>
      <c r="J1359" s="52"/>
      <c r="K1359" s="52"/>
      <c r="L1359" s="52"/>
      <c r="M1359" s="52"/>
      <c r="N1359" s="52"/>
      <c r="O1359" s="52"/>
      <c r="P1359" s="52"/>
      <c r="Q1359" s="52"/>
      <c r="R1359" s="52"/>
      <c r="S1359" s="52"/>
      <c r="T1359" s="52"/>
      <c r="U1359" s="52"/>
      <c r="V1359" s="52"/>
      <c r="W1359" s="52"/>
      <c r="X1359" s="52"/>
      <c r="Y1359" s="52"/>
      <c r="Z1359" s="52"/>
      <c r="AA1359" s="52"/>
      <c r="AB1359" s="52"/>
      <c r="AC1359" s="52"/>
      <c r="AD1359" s="52"/>
      <c r="AE1359" s="52"/>
      <c r="AF1359" s="52"/>
      <c r="AG1359" s="52"/>
      <c r="AH1359" s="52"/>
      <c r="AI1359" s="52"/>
      <c r="AJ1359" s="52"/>
      <c r="AK1359" s="52"/>
      <c r="AL1359" s="52"/>
      <c r="AM1359" s="52"/>
      <c r="AN1359" s="52"/>
      <c r="AO1359" s="52"/>
      <c r="AP1359" s="52"/>
      <c r="AQ1359" s="52"/>
      <c r="AR1359" s="52"/>
      <c r="AS1359" s="52"/>
      <c r="AT1359" s="52"/>
      <c r="AU1359" s="52"/>
      <c r="AV1359" s="52"/>
      <c r="AW1359" s="52"/>
      <c r="AX1359" s="52"/>
      <c r="AY1359" s="52"/>
      <c r="AZ1359" s="52"/>
      <c r="BA1359" s="52"/>
      <c r="BB1359" s="52"/>
      <c r="BC1359" s="52"/>
      <c r="BD1359" s="52"/>
      <c r="BE1359" s="52"/>
      <c r="BF1359" s="52"/>
      <c r="BG1359" s="52"/>
      <c r="BH1359" s="52"/>
      <c r="BI1359" s="52"/>
    </row>
    <row r="1360" spans="4:61" s="47" customFormat="1" x14ac:dyDescent="0.25">
      <c r="D1360" s="56" t="s">
        <v>741</v>
      </c>
      <c r="E1360" s="52"/>
      <c r="F1360" s="52"/>
      <c r="G1360" s="52"/>
      <c r="H1360" s="52"/>
      <c r="I1360" s="52"/>
      <c r="J1360" s="52"/>
      <c r="K1360" s="52"/>
      <c r="L1360" s="52"/>
      <c r="M1360" s="52"/>
      <c r="N1360" s="52"/>
      <c r="O1360" s="52"/>
      <c r="P1360" s="52"/>
      <c r="Q1360" s="52"/>
      <c r="R1360" s="52"/>
      <c r="S1360" s="52"/>
      <c r="T1360" s="52"/>
      <c r="U1360" s="52"/>
      <c r="V1360" s="52"/>
      <c r="W1360" s="52"/>
      <c r="X1360" s="52"/>
      <c r="Y1360" s="52"/>
      <c r="Z1360" s="52"/>
      <c r="AA1360" s="52"/>
      <c r="AB1360" s="52"/>
      <c r="AC1360" s="52"/>
      <c r="AD1360" s="52"/>
      <c r="AE1360" s="52"/>
      <c r="AF1360" s="52"/>
      <c r="AG1360" s="52"/>
      <c r="AH1360" s="52"/>
      <c r="AI1360" s="52"/>
      <c r="AJ1360" s="52"/>
      <c r="AK1360" s="52"/>
      <c r="AL1360" s="52"/>
      <c r="AM1360" s="52"/>
      <c r="AN1360" s="52"/>
      <c r="AO1360" s="52"/>
      <c r="AP1360" s="52"/>
      <c r="AQ1360" s="52"/>
      <c r="AR1360" s="52"/>
      <c r="AS1360" s="52"/>
      <c r="AT1360" s="52"/>
      <c r="AU1360" s="52"/>
      <c r="AV1360" s="52"/>
      <c r="AW1360" s="52"/>
      <c r="AX1360" s="52"/>
      <c r="AY1360" s="52"/>
      <c r="AZ1360" s="52"/>
      <c r="BA1360" s="52"/>
      <c r="BB1360" s="52"/>
      <c r="BC1360" s="52"/>
      <c r="BD1360" s="52"/>
      <c r="BE1360" s="52"/>
      <c r="BF1360" s="52"/>
      <c r="BG1360" s="52"/>
      <c r="BH1360" s="52"/>
      <c r="BI1360" s="52"/>
    </row>
    <row r="1361" spans="4:61" s="47" customFormat="1" x14ac:dyDescent="0.25">
      <c r="D1361" s="56"/>
      <c r="E1361" s="52"/>
      <c r="F1361" s="52"/>
      <c r="G1361" s="52"/>
      <c r="H1361" s="52"/>
      <c r="I1361" s="52"/>
      <c r="J1361" s="52"/>
      <c r="K1361" s="52"/>
      <c r="L1361" s="52"/>
      <c r="M1361" s="52"/>
      <c r="N1361" s="52"/>
      <c r="O1361" s="52"/>
      <c r="P1361" s="52"/>
      <c r="Q1361" s="52"/>
      <c r="R1361" s="52"/>
      <c r="S1361" s="52"/>
      <c r="T1361" s="52"/>
      <c r="U1361" s="52"/>
      <c r="V1361" s="52"/>
      <c r="W1361" s="52"/>
      <c r="X1361" s="52"/>
      <c r="Y1361" s="52"/>
      <c r="Z1361" s="52"/>
      <c r="AA1361" s="52"/>
      <c r="AB1361" s="52"/>
      <c r="AC1361" s="52"/>
      <c r="AD1361" s="52"/>
      <c r="AE1361" s="52"/>
      <c r="AF1361" s="52"/>
      <c r="AG1361" s="52"/>
      <c r="AH1361" s="52"/>
      <c r="AI1361" s="52"/>
      <c r="AJ1361" s="52"/>
      <c r="AK1361" s="52"/>
      <c r="AL1361" s="52"/>
      <c r="AM1361" s="52"/>
      <c r="AN1361" s="52"/>
      <c r="AO1361" s="52"/>
      <c r="AP1361" s="52"/>
      <c r="AQ1361" s="52"/>
      <c r="AR1361" s="52"/>
      <c r="AS1361" s="52"/>
      <c r="AT1361" s="52"/>
      <c r="AU1361" s="52"/>
      <c r="AV1361" s="52"/>
      <c r="AW1361" s="52"/>
      <c r="AX1361" s="52"/>
      <c r="AY1361" s="52"/>
      <c r="AZ1361" s="52"/>
      <c r="BA1361" s="52"/>
      <c r="BB1361" s="52"/>
      <c r="BC1361" s="52"/>
      <c r="BD1361" s="52"/>
      <c r="BE1361" s="52"/>
      <c r="BF1361" s="52"/>
      <c r="BG1361" s="52"/>
      <c r="BH1361" s="52"/>
      <c r="BI1361" s="52"/>
    </row>
    <row r="1362" spans="4:61" s="47" customFormat="1" x14ac:dyDescent="0.25">
      <c r="D1362" s="56" t="s">
        <v>742</v>
      </c>
      <c r="E1362" s="52"/>
      <c r="F1362" s="52"/>
      <c r="G1362" s="52"/>
      <c r="H1362" s="52"/>
      <c r="I1362" s="52"/>
      <c r="J1362" s="52"/>
      <c r="K1362" s="52"/>
      <c r="L1362" s="52"/>
      <c r="M1362" s="52"/>
      <c r="N1362" s="52"/>
      <c r="O1362" s="52"/>
      <c r="P1362" s="52"/>
      <c r="Q1362" s="52"/>
      <c r="R1362" s="52"/>
      <c r="S1362" s="52"/>
      <c r="T1362" s="52"/>
      <c r="U1362" s="52"/>
      <c r="V1362" s="52"/>
      <c r="W1362" s="52"/>
      <c r="X1362" s="52"/>
      <c r="Y1362" s="52"/>
      <c r="Z1362" s="52"/>
      <c r="AA1362" s="52"/>
      <c r="AB1362" s="52"/>
      <c r="AC1362" s="52"/>
      <c r="AD1362" s="52"/>
      <c r="AE1362" s="52"/>
      <c r="AF1362" s="52"/>
      <c r="AG1362" s="52"/>
      <c r="AH1362" s="52"/>
      <c r="AI1362" s="52"/>
      <c r="AJ1362" s="52"/>
      <c r="AK1362" s="52"/>
      <c r="AL1362" s="52"/>
      <c r="AM1362" s="52"/>
      <c r="AN1362" s="52"/>
      <c r="AO1362" s="52"/>
      <c r="AP1362" s="52"/>
      <c r="AQ1362" s="52"/>
      <c r="AR1362" s="52"/>
      <c r="AS1362" s="52"/>
      <c r="AT1362" s="52"/>
      <c r="AU1362" s="52"/>
      <c r="AV1362" s="52"/>
      <c r="AW1362" s="52"/>
      <c r="AX1362" s="52"/>
      <c r="AY1362" s="52"/>
      <c r="AZ1362" s="52"/>
      <c r="BA1362" s="52"/>
      <c r="BB1362" s="52"/>
      <c r="BC1362" s="52"/>
      <c r="BD1362" s="52"/>
      <c r="BE1362" s="52"/>
      <c r="BF1362" s="52"/>
      <c r="BG1362" s="52"/>
      <c r="BH1362" s="52"/>
      <c r="BI1362" s="52"/>
    </row>
    <row r="1363" spans="4:61" s="47" customFormat="1" x14ac:dyDescent="0.25"/>
    <row r="1364" spans="4:61" s="47" customFormat="1" x14ac:dyDescent="0.25">
      <c r="D1364" s="68" t="s">
        <v>471</v>
      </c>
    </row>
    <row r="1365" spans="4:61" s="47" customFormat="1" x14ac:dyDescent="0.25"/>
    <row r="1366" spans="4:61" s="47" customFormat="1" x14ac:dyDescent="0.25">
      <c r="D1366" s="41" t="s">
        <v>472</v>
      </c>
    </row>
    <row r="1367" spans="4:61" s="47" customFormat="1" x14ac:dyDescent="0.25"/>
    <row r="1368" spans="4:61" s="47" customFormat="1" x14ac:dyDescent="0.25">
      <c r="D1368" s="51" t="s">
        <v>690</v>
      </c>
    </row>
    <row r="1369" spans="4:61" s="47" customFormat="1" x14ac:dyDescent="0.25"/>
    <row r="1370" spans="4:61" s="47" customFormat="1" x14ac:dyDescent="0.25">
      <c r="D1370" s="47" t="s">
        <v>518</v>
      </c>
    </row>
    <row r="1371" spans="4:61" s="47" customFormat="1" x14ac:dyDescent="0.25"/>
    <row r="1372" spans="4:61" s="47" customFormat="1" x14ac:dyDescent="0.25"/>
    <row r="1373" spans="4:61" s="47" customFormat="1" x14ac:dyDescent="0.25"/>
    <row r="1374" spans="4:61" s="47" customFormat="1" x14ac:dyDescent="0.25"/>
    <row r="1375" spans="4:61" s="47" customFormat="1" x14ac:dyDescent="0.25"/>
    <row r="1376" spans="4:61" s="47" customFormat="1" x14ac:dyDescent="0.25"/>
    <row r="1377" s="47" customFormat="1" x14ac:dyDescent="0.25"/>
    <row r="1378" s="47" customFormat="1" x14ac:dyDescent="0.25"/>
    <row r="1379" s="47" customFormat="1" x14ac:dyDescent="0.25"/>
    <row r="1380" s="47" customFormat="1" x14ac:dyDescent="0.25"/>
    <row r="1381" s="47" customFormat="1" x14ac:dyDescent="0.25"/>
    <row r="1382" s="47" customFormat="1" x14ac:dyDescent="0.25"/>
    <row r="1383" s="47" customFormat="1" x14ac:dyDescent="0.25"/>
    <row r="1384" s="47" customFormat="1" x14ac:dyDescent="0.25"/>
    <row r="1385" s="47" customFormat="1" x14ac:dyDescent="0.25"/>
    <row r="1386" s="47" customFormat="1" x14ac:dyDescent="0.25"/>
    <row r="1387" s="47" customFormat="1" x14ac:dyDescent="0.25"/>
    <row r="1388" s="47" customFormat="1" x14ac:dyDescent="0.25"/>
    <row r="1389" s="47" customFormat="1" x14ac:dyDescent="0.25"/>
    <row r="1390" s="47" customFormat="1" x14ac:dyDescent="0.25"/>
    <row r="1391" s="47" customFormat="1" x14ac:dyDescent="0.25"/>
    <row r="1392" s="47" customFormat="1" x14ac:dyDescent="0.25"/>
    <row r="1393" s="47" customFormat="1" x14ac:dyDescent="0.25"/>
    <row r="1394" s="47" customFormat="1" x14ac:dyDescent="0.25"/>
    <row r="1395" s="47" customFormat="1" x14ac:dyDescent="0.25"/>
    <row r="1396" s="47" customFormat="1" x14ac:dyDescent="0.25"/>
    <row r="1397" s="47" customFormat="1" x14ac:dyDescent="0.25"/>
    <row r="1398" s="47" customFormat="1" x14ac:dyDescent="0.25"/>
    <row r="1399" s="47" customFormat="1" x14ac:dyDescent="0.25"/>
    <row r="1400" s="47" customFormat="1" x14ac:dyDescent="0.25"/>
    <row r="1401" s="47" customFormat="1" x14ac:dyDescent="0.25"/>
    <row r="1402" s="47" customFormat="1" x14ac:dyDescent="0.25"/>
    <row r="1403" s="47" customFormat="1" x14ac:dyDescent="0.25"/>
    <row r="1404" s="47" customFormat="1" x14ac:dyDescent="0.25"/>
    <row r="1405" s="47" customFormat="1" x14ac:dyDescent="0.25"/>
    <row r="1406" s="47" customFormat="1" x14ac:dyDescent="0.25"/>
    <row r="1407" s="47" customFormat="1" x14ac:dyDescent="0.25"/>
    <row r="1408" s="47" customFormat="1" x14ac:dyDescent="0.25"/>
    <row r="1409" s="47" customFormat="1" x14ac:dyDescent="0.25"/>
    <row r="1410" s="47" customFormat="1" x14ac:dyDescent="0.25"/>
    <row r="1411" s="47" customFormat="1" x14ac:dyDescent="0.25"/>
    <row r="1412" s="47" customFormat="1" x14ac:dyDescent="0.25"/>
    <row r="1413" s="47" customFormat="1" x14ac:dyDescent="0.25"/>
    <row r="1414" s="47" customFormat="1" x14ac:dyDescent="0.25"/>
    <row r="1415" s="47" customFormat="1" x14ac:dyDescent="0.25"/>
    <row r="1416" s="47" customFormat="1" x14ac:dyDescent="0.25"/>
    <row r="1417" s="47" customFormat="1" x14ac:dyDescent="0.25"/>
    <row r="1418" s="47" customFormat="1" x14ac:dyDescent="0.25"/>
    <row r="1419" s="47" customFormat="1" x14ac:dyDescent="0.25"/>
    <row r="1420" s="47" customFormat="1" x14ac:dyDescent="0.25"/>
    <row r="1421" s="47" customFormat="1" x14ac:dyDescent="0.25"/>
    <row r="1422" s="47" customFormat="1" x14ac:dyDescent="0.25"/>
    <row r="1423" s="47" customFormat="1" x14ac:dyDescent="0.25"/>
    <row r="1424" s="47" customFormat="1" x14ac:dyDescent="0.25"/>
    <row r="1425" s="47" customFormat="1" x14ac:dyDescent="0.25"/>
    <row r="1426" s="47" customFormat="1" x14ac:dyDescent="0.25"/>
    <row r="1427" s="47" customFormat="1" x14ac:dyDescent="0.25"/>
    <row r="1428" s="47" customFormat="1" x14ac:dyDescent="0.25"/>
    <row r="1429" s="47" customFormat="1" x14ac:dyDescent="0.25"/>
    <row r="1430" s="47" customFormat="1" x14ac:dyDescent="0.25"/>
    <row r="1431" s="47" customFormat="1" x14ac:dyDescent="0.25"/>
    <row r="1432" s="47" customFormat="1" x14ac:dyDescent="0.25"/>
    <row r="1433" s="47" customFormat="1" x14ac:dyDescent="0.25"/>
    <row r="1434" s="47" customFormat="1" x14ac:dyDescent="0.25"/>
    <row r="1435" s="47" customFormat="1" x14ac:dyDescent="0.25"/>
    <row r="1436" s="47" customFormat="1" x14ac:dyDescent="0.25"/>
    <row r="1437" s="47" customFormat="1" x14ac:dyDescent="0.25"/>
    <row r="1438" s="47" customFormat="1" x14ac:dyDescent="0.25"/>
    <row r="1439" s="47" customFormat="1" x14ac:dyDescent="0.25"/>
    <row r="1440" s="47" customFormat="1" x14ac:dyDescent="0.25"/>
    <row r="1441" s="47" customFormat="1" x14ac:dyDescent="0.25"/>
    <row r="1442" s="47" customFormat="1" x14ac:dyDescent="0.25"/>
    <row r="1443" s="47" customFormat="1" x14ac:dyDescent="0.25"/>
    <row r="1444" s="47" customFormat="1" x14ac:dyDescent="0.25"/>
    <row r="1445" s="47" customFormat="1" x14ac:dyDescent="0.25"/>
    <row r="1446" s="47" customFormat="1" x14ac:dyDescent="0.25"/>
    <row r="1447" s="47" customFormat="1" x14ac:dyDescent="0.25"/>
    <row r="1448" s="47" customFormat="1" x14ac:dyDescent="0.25"/>
    <row r="1449" s="47" customFormat="1" x14ac:dyDescent="0.25"/>
    <row r="1450" s="47" customFormat="1" x14ac:dyDescent="0.25"/>
    <row r="1451" s="47" customFormat="1" x14ac:dyDescent="0.25"/>
    <row r="1452" s="47" customFormat="1" x14ac:dyDescent="0.25"/>
    <row r="1453" s="47" customFormat="1" x14ac:dyDescent="0.25"/>
    <row r="1454" s="47" customFormat="1" x14ac:dyDescent="0.25"/>
    <row r="1455" s="47" customFormat="1" x14ac:dyDescent="0.25"/>
    <row r="1456" s="47" customFormat="1" x14ac:dyDescent="0.25"/>
    <row r="1457" s="47" customFormat="1" x14ac:dyDescent="0.25"/>
    <row r="1458" s="47" customFormat="1" x14ac:dyDescent="0.25"/>
    <row r="1459" s="47" customFormat="1" x14ac:dyDescent="0.25"/>
    <row r="1460" s="47" customFormat="1" x14ac:dyDescent="0.25"/>
    <row r="1461" s="47" customFormat="1" x14ac:dyDescent="0.25"/>
    <row r="1462" s="47" customFormat="1" x14ac:dyDescent="0.25"/>
    <row r="1463" s="47" customFormat="1" x14ac:dyDescent="0.25"/>
    <row r="1464" s="47" customFormat="1" x14ac:dyDescent="0.25"/>
    <row r="1465" s="47" customFormat="1" x14ac:dyDescent="0.25"/>
    <row r="1466" s="47" customFormat="1" x14ac:dyDescent="0.25"/>
    <row r="1467" s="47" customFormat="1" x14ac:dyDescent="0.25"/>
    <row r="1468" s="47" customFormat="1" x14ac:dyDescent="0.25"/>
    <row r="1469" s="47" customFormat="1" x14ac:dyDescent="0.25"/>
    <row r="1470" s="47" customFormat="1" x14ac:dyDescent="0.25"/>
    <row r="1471" s="47" customFormat="1" x14ac:dyDescent="0.25"/>
    <row r="1472" s="47" customFormat="1" x14ac:dyDescent="0.25"/>
    <row r="1473" s="47" customFormat="1" x14ac:dyDescent="0.25"/>
    <row r="1474" s="47" customFormat="1" x14ac:dyDescent="0.25"/>
    <row r="1475" s="47" customFormat="1" x14ac:dyDescent="0.25"/>
    <row r="1476" s="47" customFormat="1" x14ac:dyDescent="0.25"/>
    <row r="1477" s="47" customFormat="1" x14ac:dyDescent="0.25"/>
    <row r="1478" s="47" customFormat="1" x14ac:dyDescent="0.25"/>
    <row r="1479" s="47" customFormat="1" x14ac:dyDescent="0.25"/>
    <row r="1480" s="47" customFormat="1" x14ac:dyDescent="0.25"/>
    <row r="1481" s="47" customFormat="1" x14ac:dyDescent="0.25"/>
    <row r="1482" s="47" customFormat="1" x14ac:dyDescent="0.25"/>
    <row r="1483" s="47" customFormat="1" x14ac:dyDescent="0.25"/>
    <row r="1484" s="47" customFormat="1" x14ac:dyDescent="0.25"/>
    <row r="1485" s="47" customFormat="1" x14ac:dyDescent="0.25"/>
    <row r="1486" s="47" customFormat="1" x14ac:dyDescent="0.25"/>
    <row r="1487" s="47" customFormat="1" x14ac:dyDescent="0.25"/>
    <row r="1488" s="47" customFormat="1" x14ac:dyDescent="0.25"/>
    <row r="1489" spans="4:4" s="47" customFormat="1" x14ac:dyDescent="0.25"/>
    <row r="1490" spans="4:4" s="47" customFormat="1" x14ac:dyDescent="0.25"/>
    <row r="1491" spans="4:4" s="47" customFormat="1" x14ac:dyDescent="0.25"/>
    <row r="1492" spans="4:4" s="47" customFormat="1" x14ac:dyDescent="0.25"/>
    <row r="1493" spans="4:4" s="47" customFormat="1" x14ac:dyDescent="0.25">
      <c r="D1493" s="51" t="s">
        <v>892</v>
      </c>
    </row>
    <row r="1494" spans="4:4" s="47" customFormat="1" x14ac:dyDescent="0.25"/>
    <row r="1495" spans="4:4" s="47" customFormat="1" x14ac:dyDescent="0.25">
      <c r="D1495" s="47" t="s">
        <v>917</v>
      </c>
    </row>
    <row r="1496" spans="4:4" s="47" customFormat="1" x14ac:dyDescent="0.25"/>
    <row r="1497" spans="4:4" s="47" customFormat="1" x14ac:dyDescent="0.25"/>
    <row r="1498" spans="4:4" s="47" customFormat="1" x14ac:dyDescent="0.25"/>
    <row r="1499" spans="4:4" s="47" customFormat="1" x14ac:dyDescent="0.25"/>
    <row r="1500" spans="4:4" s="47" customFormat="1" x14ac:dyDescent="0.25"/>
    <row r="1501" spans="4:4" s="47" customFormat="1" x14ac:dyDescent="0.25"/>
    <row r="1502" spans="4:4" s="47" customFormat="1" x14ac:dyDescent="0.25"/>
    <row r="1503" spans="4:4" s="47" customFormat="1" x14ac:dyDescent="0.25"/>
    <row r="1504" spans="4:4" s="47" customFormat="1" x14ac:dyDescent="0.25"/>
    <row r="1505" s="47" customFormat="1" x14ac:dyDescent="0.25"/>
    <row r="1506" s="47" customFormat="1" x14ac:dyDescent="0.25"/>
    <row r="1507" s="47" customFormat="1" x14ac:dyDescent="0.25"/>
    <row r="1508" s="47" customFormat="1" x14ac:dyDescent="0.25"/>
    <row r="1509" s="47" customFormat="1" x14ac:dyDescent="0.25"/>
    <row r="1510" s="47" customFormat="1" x14ac:dyDescent="0.25"/>
    <row r="1511" s="47" customFormat="1" x14ac:dyDescent="0.25"/>
    <row r="1512" s="47" customFormat="1" x14ac:dyDescent="0.25"/>
    <row r="1513" s="47" customFormat="1" x14ac:dyDescent="0.25"/>
    <row r="1514" s="47" customFormat="1" x14ac:dyDescent="0.25"/>
    <row r="1515" s="47" customFormat="1" x14ac:dyDescent="0.25"/>
    <row r="1516" s="47" customFormat="1" x14ac:dyDescent="0.25"/>
    <row r="1517" s="47" customFormat="1" x14ac:dyDescent="0.25"/>
    <row r="1518" s="47" customFormat="1" x14ac:dyDescent="0.25"/>
    <row r="1519" s="47" customFormat="1" x14ac:dyDescent="0.25"/>
    <row r="1520" s="47" customFormat="1" x14ac:dyDescent="0.25"/>
    <row r="1521" spans="4:45" s="47" customFormat="1" x14ac:dyDescent="0.25"/>
    <row r="1522" spans="4:45" s="47" customFormat="1" x14ac:dyDescent="0.25"/>
    <row r="1523" spans="4:45" s="47" customFormat="1" x14ac:dyDescent="0.25"/>
    <row r="1524" spans="4:45" s="47" customFormat="1" x14ac:dyDescent="0.25"/>
    <row r="1525" spans="4:45" s="47" customFormat="1" x14ac:dyDescent="0.25"/>
    <row r="1526" spans="4:45" s="47" customFormat="1" x14ac:dyDescent="0.25"/>
    <row r="1527" spans="4:45" s="47" customFormat="1" x14ac:dyDescent="0.25"/>
    <row r="1528" spans="4:45" s="47" customFormat="1" x14ac:dyDescent="0.25">
      <c r="D1528" s="51" t="s">
        <v>1234</v>
      </c>
    </row>
    <row r="1529" spans="4:45" s="47" customFormat="1" x14ac:dyDescent="0.25"/>
    <row r="1530" spans="4:45" s="47" customFormat="1" x14ac:dyDescent="0.25">
      <c r="D1530" s="57" t="s">
        <v>357</v>
      </c>
      <c r="E1530" s="53"/>
      <c r="F1530" s="53"/>
      <c r="G1530" s="53"/>
      <c r="H1530" s="53"/>
      <c r="I1530" s="53"/>
      <c r="J1530" s="53"/>
      <c r="K1530" s="53"/>
      <c r="L1530" s="53"/>
      <c r="M1530" s="53"/>
      <c r="N1530" s="53"/>
      <c r="Q1530" s="56" t="s">
        <v>34</v>
      </c>
      <c r="R1530" s="52"/>
      <c r="S1530" s="52"/>
      <c r="T1530" s="52"/>
      <c r="U1530" s="52"/>
      <c r="V1530" s="52"/>
      <c r="W1530" s="52"/>
      <c r="X1530" s="52"/>
      <c r="Y1530" s="52"/>
      <c r="Z1530" s="52"/>
      <c r="AA1530" s="52"/>
      <c r="AB1530" s="52"/>
      <c r="AC1530" s="52"/>
      <c r="AD1530" s="52"/>
      <c r="AE1530" s="52"/>
      <c r="AF1530" s="52"/>
      <c r="AG1530" s="52"/>
      <c r="AH1530" s="52"/>
      <c r="AI1530" s="52"/>
      <c r="AJ1530" s="52"/>
      <c r="AK1530" s="52"/>
      <c r="AL1530" s="52"/>
      <c r="AM1530" s="52"/>
      <c r="AN1530" s="52"/>
      <c r="AO1530" s="52"/>
      <c r="AP1530" s="52"/>
      <c r="AQ1530" s="52"/>
      <c r="AR1530" s="52"/>
      <c r="AS1530" s="52"/>
    </row>
    <row r="1531" spans="4:45" s="47" customFormat="1" x14ac:dyDescent="0.25">
      <c r="D1531" s="57" t="s">
        <v>322</v>
      </c>
      <c r="E1531" s="53"/>
      <c r="F1531" s="53"/>
      <c r="G1531" s="53"/>
      <c r="H1531" s="53"/>
      <c r="I1531" s="53"/>
      <c r="J1531" s="53"/>
      <c r="K1531" s="53"/>
      <c r="L1531" s="53"/>
      <c r="M1531" s="53"/>
      <c r="N1531" s="53"/>
      <c r="Q1531" s="56" t="s">
        <v>37</v>
      </c>
      <c r="R1531" s="52"/>
      <c r="S1531" s="52"/>
      <c r="T1531" s="52"/>
      <c r="U1531" s="52"/>
      <c r="V1531" s="52"/>
      <c r="W1531" s="52"/>
      <c r="X1531" s="52"/>
      <c r="Y1531" s="52"/>
      <c r="Z1531" s="52"/>
      <c r="AA1531" s="52"/>
      <c r="AB1531" s="52"/>
      <c r="AC1531" s="52"/>
      <c r="AD1531" s="52"/>
      <c r="AE1531" s="52"/>
      <c r="AF1531" s="52"/>
      <c r="AG1531" s="52"/>
      <c r="AH1531" s="52"/>
      <c r="AI1531" s="52"/>
      <c r="AJ1531" s="52"/>
      <c r="AK1531" s="52"/>
      <c r="AL1531" s="52"/>
      <c r="AM1531" s="52"/>
      <c r="AN1531" s="52"/>
      <c r="AO1531" s="52"/>
      <c r="AP1531" s="52"/>
      <c r="AQ1531" s="52"/>
      <c r="AR1531" s="52"/>
      <c r="AS1531" s="52"/>
    </row>
    <row r="1532" spans="4:45" s="47" customFormat="1" x14ac:dyDescent="0.25">
      <c r="D1532" s="57"/>
      <c r="E1532" s="53"/>
      <c r="F1532" s="53"/>
      <c r="G1532" s="53"/>
      <c r="H1532" s="53"/>
      <c r="I1532" s="53"/>
      <c r="J1532" s="53"/>
      <c r="K1532" s="53"/>
      <c r="L1532" s="53"/>
      <c r="M1532" s="53"/>
      <c r="N1532" s="53"/>
      <c r="Q1532" s="56" t="s">
        <v>364</v>
      </c>
      <c r="R1532" s="52"/>
      <c r="S1532" s="52"/>
      <c r="T1532" s="52"/>
      <c r="U1532" s="52"/>
      <c r="V1532" s="52"/>
      <c r="W1532" s="52"/>
      <c r="X1532" s="52"/>
      <c r="Y1532" s="52"/>
      <c r="Z1532" s="52"/>
      <c r="AA1532" s="52"/>
      <c r="AB1532" s="52"/>
      <c r="AC1532" s="52"/>
      <c r="AD1532" s="52"/>
      <c r="AE1532" s="52"/>
      <c r="AF1532" s="52"/>
      <c r="AG1532" s="52"/>
      <c r="AH1532" s="52"/>
      <c r="AI1532" s="52"/>
      <c r="AJ1532" s="52"/>
      <c r="AK1532" s="52"/>
      <c r="AL1532" s="52"/>
      <c r="AM1532" s="52"/>
      <c r="AN1532" s="52"/>
      <c r="AO1532" s="52"/>
      <c r="AP1532" s="52"/>
      <c r="AQ1532" s="52"/>
      <c r="AR1532" s="52"/>
      <c r="AS1532" s="52"/>
    </row>
    <row r="1533" spans="4:45" s="47" customFormat="1" x14ac:dyDescent="0.25">
      <c r="D1533" s="57" t="s">
        <v>1419</v>
      </c>
      <c r="E1533" s="53"/>
      <c r="F1533" s="53"/>
      <c r="G1533" s="53"/>
      <c r="H1533" s="53"/>
      <c r="I1533" s="53"/>
      <c r="J1533" s="53"/>
      <c r="K1533" s="53"/>
      <c r="L1533" s="53"/>
      <c r="M1533" s="53"/>
      <c r="N1533" s="53"/>
      <c r="Q1533" s="56" t="s">
        <v>1402</v>
      </c>
      <c r="R1533" s="52"/>
      <c r="S1533" s="52"/>
      <c r="T1533" s="52"/>
      <c r="U1533" s="52"/>
      <c r="V1533" s="52"/>
      <c r="W1533" s="52"/>
      <c r="X1533" s="52"/>
      <c r="Y1533" s="52"/>
      <c r="Z1533" s="52"/>
      <c r="AA1533" s="52"/>
      <c r="AB1533" s="52"/>
      <c r="AC1533" s="52"/>
      <c r="AD1533" s="52"/>
      <c r="AE1533" s="52"/>
      <c r="AF1533" s="52"/>
      <c r="AG1533" s="52"/>
      <c r="AH1533" s="52"/>
      <c r="AI1533" s="52"/>
      <c r="AJ1533" s="52"/>
      <c r="AK1533" s="52"/>
      <c r="AL1533" s="52"/>
      <c r="AM1533" s="52"/>
      <c r="AN1533" s="52"/>
      <c r="AO1533" s="52"/>
      <c r="AP1533" s="52"/>
      <c r="AQ1533" s="52"/>
      <c r="AR1533" s="52"/>
      <c r="AS1533" s="52"/>
    </row>
    <row r="1534" spans="4:45" s="47" customFormat="1" x14ac:dyDescent="0.25">
      <c r="D1534" s="57" t="s">
        <v>282</v>
      </c>
      <c r="E1534" s="53"/>
      <c r="F1534" s="53"/>
      <c r="G1534" s="53"/>
      <c r="H1534" s="53"/>
      <c r="I1534" s="53"/>
      <c r="J1534" s="53"/>
      <c r="K1534" s="53"/>
      <c r="L1534" s="53"/>
      <c r="M1534" s="53"/>
      <c r="N1534" s="53"/>
      <c r="Q1534" s="56" t="s">
        <v>1403</v>
      </c>
      <c r="R1534" s="52"/>
      <c r="S1534" s="52"/>
      <c r="T1534" s="52"/>
      <c r="U1534" s="52"/>
      <c r="V1534" s="52"/>
      <c r="W1534" s="52"/>
      <c r="X1534" s="52"/>
      <c r="Y1534" s="52"/>
      <c r="Z1534" s="52"/>
      <c r="AA1534" s="52"/>
      <c r="AB1534" s="52"/>
      <c r="AC1534" s="52"/>
      <c r="AD1534" s="52"/>
      <c r="AE1534" s="52"/>
      <c r="AF1534" s="52"/>
      <c r="AG1534" s="52"/>
      <c r="AH1534" s="52"/>
      <c r="AI1534" s="52"/>
      <c r="AJ1534" s="52"/>
      <c r="AK1534" s="52"/>
      <c r="AL1534" s="52"/>
      <c r="AM1534" s="52"/>
      <c r="AN1534" s="52"/>
      <c r="AO1534" s="52"/>
      <c r="AP1534" s="52"/>
      <c r="AQ1534" s="52"/>
      <c r="AR1534" s="52"/>
      <c r="AS1534" s="52"/>
    </row>
    <row r="1535" spans="4:45" s="47" customFormat="1" x14ac:dyDescent="0.25">
      <c r="D1535" s="57" t="s">
        <v>1420</v>
      </c>
      <c r="E1535" s="53"/>
      <c r="F1535" s="53"/>
      <c r="G1535" s="53"/>
      <c r="H1535" s="53"/>
      <c r="I1535" s="53"/>
      <c r="J1535" s="53"/>
      <c r="K1535" s="53"/>
      <c r="L1535" s="53"/>
      <c r="M1535" s="53"/>
      <c r="N1535" s="53"/>
      <c r="Q1535" s="56" t="s">
        <v>1404</v>
      </c>
      <c r="R1535" s="52"/>
      <c r="S1535" s="52"/>
      <c r="T1535" s="52"/>
      <c r="U1535" s="52"/>
      <c r="V1535" s="52"/>
      <c r="W1535" s="52"/>
      <c r="X1535" s="52"/>
      <c r="Y1535" s="52"/>
      <c r="Z1535" s="52"/>
      <c r="AA1535" s="52"/>
      <c r="AB1535" s="52"/>
      <c r="AC1535" s="52"/>
      <c r="AD1535" s="52"/>
      <c r="AE1535" s="52"/>
      <c r="AF1535" s="52"/>
      <c r="AG1535" s="52"/>
      <c r="AH1535" s="52"/>
      <c r="AI1535" s="52"/>
      <c r="AJ1535" s="52"/>
      <c r="AK1535" s="52"/>
      <c r="AL1535" s="52"/>
      <c r="AM1535" s="52"/>
      <c r="AN1535" s="52"/>
      <c r="AO1535" s="52"/>
      <c r="AP1535" s="52"/>
      <c r="AQ1535" s="52"/>
      <c r="AR1535" s="52"/>
      <c r="AS1535" s="52"/>
    </row>
    <row r="1536" spans="4:45" s="47" customFormat="1" x14ac:dyDescent="0.25">
      <c r="D1536" s="57" t="s">
        <v>1421</v>
      </c>
      <c r="E1536" s="53"/>
      <c r="F1536" s="53"/>
      <c r="G1536" s="53"/>
      <c r="H1536" s="53"/>
      <c r="I1536" s="53"/>
      <c r="J1536" s="53"/>
      <c r="K1536" s="53"/>
      <c r="L1536" s="53"/>
      <c r="M1536" s="53"/>
      <c r="N1536" s="53"/>
      <c r="Q1536" s="56" t="s">
        <v>1405</v>
      </c>
      <c r="R1536" s="52"/>
      <c r="S1536" s="52"/>
      <c r="T1536" s="52"/>
      <c r="U1536" s="52"/>
      <c r="V1536" s="52"/>
      <c r="W1536" s="52"/>
      <c r="X1536" s="52"/>
      <c r="Y1536" s="52"/>
      <c r="Z1536" s="52"/>
      <c r="AA1536" s="52"/>
      <c r="AB1536" s="52"/>
      <c r="AC1536" s="52"/>
      <c r="AD1536" s="52"/>
      <c r="AE1536" s="52"/>
      <c r="AF1536" s="52"/>
      <c r="AG1536" s="52"/>
      <c r="AH1536" s="52"/>
      <c r="AI1536" s="52"/>
      <c r="AJ1536" s="52"/>
      <c r="AK1536" s="52"/>
      <c r="AL1536" s="52"/>
      <c r="AM1536" s="52"/>
      <c r="AN1536" s="52"/>
      <c r="AO1536" s="52"/>
      <c r="AP1536" s="52"/>
      <c r="AQ1536" s="52"/>
      <c r="AR1536" s="52"/>
      <c r="AS1536" s="52"/>
    </row>
    <row r="1537" spans="4:45" s="47" customFormat="1" x14ac:dyDescent="0.25">
      <c r="D1537" s="57" t="s">
        <v>1422</v>
      </c>
      <c r="E1537" s="53"/>
      <c r="F1537" s="53"/>
      <c r="G1537" s="53"/>
      <c r="H1537" s="53"/>
      <c r="I1537" s="53"/>
      <c r="J1537" s="53"/>
      <c r="K1537" s="53"/>
      <c r="L1537" s="53"/>
      <c r="M1537" s="53"/>
      <c r="N1537" s="53"/>
      <c r="Q1537" s="56" t="s">
        <v>1406</v>
      </c>
      <c r="R1537" s="52"/>
      <c r="S1537" s="52"/>
      <c r="T1537" s="52"/>
      <c r="U1537" s="52"/>
      <c r="V1537" s="52"/>
      <c r="W1537" s="52"/>
      <c r="X1537" s="52"/>
      <c r="Y1537" s="52"/>
      <c r="Z1537" s="52"/>
      <c r="AA1537" s="52"/>
      <c r="AB1537" s="52"/>
      <c r="AC1537" s="52"/>
      <c r="AD1537" s="52"/>
      <c r="AE1537" s="52"/>
      <c r="AF1537" s="52"/>
      <c r="AG1537" s="52"/>
      <c r="AH1537" s="52"/>
      <c r="AI1537" s="52"/>
      <c r="AJ1537" s="52"/>
      <c r="AK1537" s="52"/>
      <c r="AL1537" s="52"/>
      <c r="AM1537" s="52"/>
      <c r="AN1537" s="52"/>
      <c r="AO1537" s="52"/>
      <c r="AP1537" s="52"/>
      <c r="AQ1537" s="52"/>
      <c r="AR1537" s="52"/>
      <c r="AS1537" s="52"/>
    </row>
    <row r="1538" spans="4:45" s="47" customFormat="1" x14ac:dyDescent="0.25">
      <c r="D1538" s="57" t="s">
        <v>1423</v>
      </c>
      <c r="E1538" s="53"/>
      <c r="F1538" s="53"/>
      <c r="G1538" s="53"/>
      <c r="H1538" s="53"/>
      <c r="I1538" s="53"/>
      <c r="J1538" s="53"/>
      <c r="K1538" s="53"/>
      <c r="L1538" s="53"/>
      <c r="M1538" s="53"/>
      <c r="N1538" s="53"/>
      <c r="Q1538" s="56" t="s">
        <v>1407</v>
      </c>
      <c r="R1538" s="52"/>
      <c r="S1538" s="52"/>
      <c r="T1538" s="52"/>
      <c r="U1538" s="52"/>
      <c r="V1538" s="52"/>
      <c r="W1538" s="52"/>
      <c r="X1538" s="52"/>
      <c r="Y1538" s="52"/>
      <c r="Z1538" s="52"/>
      <c r="AA1538" s="52"/>
      <c r="AB1538" s="52"/>
      <c r="AC1538" s="52"/>
      <c r="AD1538" s="52"/>
      <c r="AE1538" s="52"/>
      <c r="AF1538" s="52"/>
      <c r="AG1538" s="52"/>
      <c r="AH1538" s="52"/>
      <c r="AI1538" s="52"/>
      <c r="AJ1538" s="52"/>
      <c r="AK1538" s="52"/>
      <c r="AL1538" s="52"/>
      <c r="AM1538" s="52"/>
      <c r="AN1538" s="52"/>
      <c r="AO1538" s="52"/>
      <c r="AP1538" s="52"/>
      <c r="AQ1538" s="52"/>
      <c r="AR1538" s="52"/>
      <c r="AS1538" s="52"/>
    </row>
    <row r="1539" spans="4:45" s="47" customFormat="1" x14ac:dyDescent="0.25">
      <c r="D1539" s="57" t="s">
        <v>1424</v>
      </c>
      <c r="E1539" s="53"/>
      <c r="F1539" s="53"/>
      <c r="G1539" s="53"/>
      <c r="H1539" s="53"/>
      <c r="I1539" s="53"/>
      <c r="J1539" s="53"/>
      <c r="K1539" s="53"/>
      <c r="L1539" s="53"/>
      <c r="M1539" s="53"/>
      <c r="N1539" s="53"/>
      <c r="Q1539" s="56" t="s">
        <v>1408</v>
      </c>
      <c r="R1539" s="52"/>
      <c r="S1539" s="52"/>
      <c r="T1539" s="52"/>
      <c r="U1539" s="52"/>
      <c r="V1539" s="52"/>
      <c r="W1539" s="52"/>
      <c r="X1539" s="52"/>
      <c r="Y1539" s="52"/>
      <c r="Z1539" s="52"/>
      <c r="AA1539" s="52"/>
      <c r="AB1539" s="52"/>
      <c r="AC1539" s="52"/>
      <c r="AD1539" s="52"/>
      <c r="AE1539" s="52"/>
      <c r="AF1539" s="52"/>
      <c r="AG1539" s="52"/>
      <c r="AH1539" s="52"/>
      <c r="AI1539" s="52"/>
      <c r="AJ1539" s="52"/>
      <c r="AK1539" s="52"/>
      <c r="AL1539" s="52"/>
      <c r="AM1539" s="52"/>
      <c r="AN1539" s="52"/>
      <c r="AO1539" s="52"/>
      <c r="AP1539" s="52"/>
      <c r="AQ1539" s="52"/>
      <c r="AR1539" s="52"/>
      <c r="AS1539" s="52"/>
    </row>
    <row r="1540" spans="4:45" s="47" customFormat="1" x14ac:dyDescent="0.25">
      <c r="D1540" s="57" t="s">
        <v>1425</v>
      </c>
      <c r="E1540" s="53"/>
      <c r="F1540" s="53"/>
      <c r="G1540" s="53"/>
      <c r="H1540" s="53"/>
      <c r="I1540" s="53"/>
      <c r="J1540" s="53"/>
      <c r="K1540" s="53"/>
      <c r="L1540" s="53"/>
      <c r="M1540" s="53"/>
      <c r="N1540" s="53"/>
      <c r="Q1540" s="56" t="s">
        <v>1409</v>
      </c>
      <c r="R1540" s="52"/>
      <c r="S1540" s="52"/>
      <c r="T1540" s="52"/>
      <c r="U1540" s="52"/>
      <c r="V1540" s="52"/>
      <c r="W1540" s="52"/>
      <c r="X1540" s="52"/>
      <c r="Y1540" s="52"/>
      <c r="Z1540" s="52"/>
      <c r="AA1540" s="52"/>
      <c r="AB1540" s="52"/>
      <c r="AC1540" s="52"/>
      <c r="AD1540" s="52"/>
      <c r="AE1540" s="52"/>
      <c r="AF1540" s="52"/>
      <c r="AG1540" s="52"/>
      <c r="AH1540" s="52"/>
      <c r="AI1540" s="52"/>
      <c r="AJ1540" s="52"/>
      <c r="AK1540" s="52"/>
      <c r="AL1540" s="52"/>
      <c r="AM1540" s="52"/>
      <c r="AN1540" s="52"/>
      <c r="AO1540" s="52"/>
      <c r="AP1540" s="52"/>
      <c r="AQ1540" s="52"/>
      <c r="AR1540" s="52"/>
      <c r="AS1540" s="52"/>
    </row>
    <row r="1541" spans="4:45" s="47" customFormat="1" x14ac:dyDescent="0.25">
      <c r="D1541" s="57" t="s">
        <v>1426</v>
      </c>
      <c r="E1541" s="53"/>
      <c r="F1541" s="53"/>
      <c r="G1541" s="53"/>
      <c r="H1541" s="53"/>
      <c r="I1541" s="53"/>
      <c r="J1541" s="53"/>
      <c r="K1541" s="53"/>
      <c r="L1541" s="53"/>
      <c r="M1541" s="53"/>
      <c r="N1541" s="53"/>
      <c r="Q1541" s="56" t="s">
        <v>1410</v>
      </c>
      <c r="R1541" s="52"/>
      <c r="S1541" s="52"/>
      <c r="T1541" s="52"/>
      <c r="U1541" s="52"/>
      <c r="V1541" s="52"/>
      <c r="W1541" s="52"/>
      <c r="X1541" s="52"/>
      <c r="Y1541" s="52"/>
      <c r="Z1541" s="52"/>
      <c r="AA1541" s="52"/>
      <c r="AB1541" s="52"/>
      <c r="AC1541" s="52"/>
      <c r="AD1541" s="52"/>
      <c r="AE1541" s="52"/>
      <c r="AF1541" s="52"/>
      <c r="AG1541" s="52"/>
      <c r="AH1541" s="52"/>
      <c r="AI1541" s="52"/>
      <c r="AJ1541" s="52"/>
      <c r="AK1541" s="52"/>
      <c r="AL1541" s="52"/>
      <c r="AM1541" s="52"/>
      <c r="AN1541" s="52"/>
      <c r="AO1541" s="52"/>
      <c r="AP1541" s="52"/>
      <c r="AQ1541" s="52"/>
      <c r="AR1541" s="52"/>
      <c r="AS1541" s="52"/>
    </row>
    <row r="1542" spans="4:45" s="47" customFormat="1" x14ac:dyDescent="0.25">
      <c r="D1542" s="57" t="s">
        <v>1427</v>
      </c>
      <c r="E1542" s="53"/>
      <c r="F1542" s="53"/>
      <c r="G1542" s="53"/>
      <c r="H1542" s="53"/>
      <c r="I1542" s="53"/>
      <c r="J1542" s="53"/>
      <c r="K1542" s="53"/>
      <c r="L1542" s="53"/>
      <c r="M1542" s="53"/>
      <c r="N1542" s="53"/>
      <c r="Q1542" s="56" t="s">
        <v>1411</v>
      </c>
      <c r="R1542" s="52"/>
      <c r="S1542" s="52"/>
      <c r="T1542" s="52"/>
      <c r="U1542" s="52"/>
      <c r="V1542" s="52"/>
      <c r="W1542" s="52"/>
      <c r="X1542" s="52"/>
      <c r="Y1542" s="52"/>
      <c r="Z1542" s="52"/>
      <c r="AA1542" s="52"/>
      <c r="AB1542" s="52"/>
      <c r="AC1542" s="52"/>
      <c r="AD1542" s="52"/>
      <c r="AE1542" s="52"/>
      <c r="AF1542" s="52"/>
      <c r="AG1542" s="52"/>
      <c r="AH1542" s="52"/>
      <c r="AI1542" s="52"/>
      <c r="AJ1542" s="52"/>
      <c r="AK1542" s="52"/>
      <c r="AL1542" s="52"/>
      <c r="AM1542" s="52"/>
      <c r="AN1542" s="52"/>
      <c r="AO1542" s="52"/>
      <c r="AP1542" s="52"/>
      <c r="AQ1542" s="52"/>
      <c r="AR1542" s="52"/>
      <c r="AS1542" s="52"/>
    </row>
    <row r="1543" spans="4:45" s="47" customFormat="1" x14ac:dyDescent="0.25">
      <c r="D1543" s="57" t="s">
        <v>1428</v>
      </c>
      <c r="E1543" s="53"/>
      <c r="F1543" s="53"/>
      <c r="G1543" s="53"/>
      <c r="H1543" s="53"/>
      <c r="I1543" s="53"/>
      <c r="J1543" s="53"/>
      <c r="K1543" s="53"/>
      <c r="L1543" s="53"/>
      <c r="M1543" s="53"/>
      <c r="N1543" s="53"/>
      <c r="Q1543" s="56" t="s">
        <v>1412</v>
      </c>
      <c r="R1543" s="52"/>
      <c r="S1543" s="52"/>
      <c r="T1543" s="52"/>
      <c r="U1543" s="52"/>
      <c r="V1543" s="52"/>
      <c r="W1543" s="52"/>
      <c r="X1543" s="52"/>
      <c r="Y1543" s="52"/>
      <c r="Z1543" s="52"/>
      <c r="AA1543" s="52"/>
      <c r="AB1543" s="52"/>
      <c r="AC1543" s="52"/>
      <c r="AD1543" s="52"/>
      <c r="AE1543" s="52"/>
      <c r="AF1543" s="52"/>
      <c r="AG1543" s="52"/>
      <c r="AH1543" s="52"/>
      <c r="AI1543" s="52"/>
      <c r="AJ1543" s="52"/>
      <c r="AK1543" s="52"/>
      <c r="AL1543" s="52"/>
      <c r="AM1543" s="52"/>
      <c r="AN1543" s="52"/>
      <c r="AO1543" s="52"/>
      <c r="AP1543" s="52"/>
      <c r="AQ1543" s="52"/>
      <c r="AR1543" s="52"/>
      <c r="AS1543" s="52"/>
    </row>
    <row r="1544" spans="4:45" s="47" customFormat="1" x14ac:dyDescent="0.25">
      <c r="D1544" s="57" t="s">
        <v>1429</v>
      </c>
      <c r="E1544" s="53"/>
      <c r="F1544" s="53"/>
      <c r="G1544" s="53"/>
      <c r="H1544" s="53"/>
      <c r="I1544" s="53"/>
      <c r="J1544" s="53"/>
      <c r="K1544" s="53"/>
      <c r="L1544" s="53"/>
      <c r="M1544" s="53"/>
      <c r="N1544" s="53"/>
      <c r="Q1544" s="56" t="s">
        <v>1413</v>
      </c>
      <c r="R1544" s="52"/>
      <c r="S1544" s="52"/>
      <c r="T1544" s="52"/>
      <c r="U1544" s="52"/>
      <c r="V1544" s="52"/>
      <c r="W1544" s="52"/>
      <c r="X1544" s="52"/>
      <c r="Y1544" s="52"/>
      <c r="Z1544" s="52"/>
      <c r="AA1544" s="52"/>
      <c r="AB1544" s="52"/>
      <c r="AC1544" s="52"/>
      <c r="AD1544" s="52"/>
      <c r="AE1544" s="52"/>
      <c r="AF1544" s="52"/>
      <c r="AG1544" s="52"/>
      <c r="AH1544" s="52"/>
      <c r="AI1544" s="52"/>
      <c r="AJ1544" s="52"/>
      <c r="AK1544" s="52"/>
      <c r="AL1544" s="52"/>
      <c r="AM1544" s="52"/>
      <c r="AN1544" s="52"/>
      <c r="AO1544" s="52"/>
      <c r="AP1544" s="52"/>
      <c r="AQ1544" s="52"/>
      <c r="AR1544" s="52"/>
      <c r="AS1544" s="52"/>
    </row>
    <row r="1545" spans="4:45" s="47" customFormat="1" x14ac:dyDescent="0.25">
      <c r="D1545" s="57" t="s">
        <v>1430</v>
      </c>
      <c r="E1545" s="53"/>
      <c r="F1545" s="53"/>
      <c r="G1545" s="53"/>
      <c r="H1545" s="53"/>
      <c r="I1545" s="53"/>
      <c r="J1545" s="53"/>
      <c r="K1545" s="53"/>
      <c r="L1545" s="53"/>
      <c r="M1545" s="53"/>
      <c r="N1545" s="53"/>
      <c r="Q1545" s="56" t="s">
        <v>351</v>
      </c>
      <c r="R1545" s="52"/>
      <c r="S1545" s="52"/>
      <c r="T1545" s="52"/>
      <c r="U1545" s="52"/>
      <c r="V1545" s="52"/>
      <c r="W1545" s="52"/>
      <c r="X1545" s="52"/>
      <c r="Y1545" s="52"/>
      <c r="Z1545" s="52"/>
      <c r="AA1545" s="52"/>
      <c r="AB1545" s="52"/>
      <c r="AC1545" s="52"/>
      <c r="AD1545" s="52"/>
      <c r="AE1545" s="52"/>
      <c r="AF1545" s="52"/>
      <c r="AG1545" s="52"/>
      <c r="AH1545" s="52"/>
      <c r="AI1545" s="52"/>
      <c r="AJ1545" s="52"/>
      <c r="AK1545" s="52"/>
      <c r="AL1545" s="52"/>
      <c r="AM1545" s="52"/>
      <c r="AN1545" s="52"/>
      <c r="AO1545" s="52"/>
      <c r="AP1545" s="52"/>
      <c r="AQ1545" s="52"/>
      <c r="AR1545" s="52"/>
      <c r="AS1545" s="52"/>
    </row>
    <row r="1546" spans="4:45" s="47" customFormat="1" x14ac:dyDescent="0.25">
      <c r="D1546" s="57" t="s">
        <v>1431</v>
      </c>
      <c r="E1546" s="53"/>
      <c r="F1546" s="53"/>
      <c r="G1546" s="53"/>
      <c r="H1546" s="53"/>
      <c r="I1546" s="53"/>
      <c r="J1546" s="53"/>
      <c r="K1546" s="53"/>
      <c r="L1546" s="53"/>
      <c r="M1546" s="53"/>
      <c r="N1546" s="53"/>
      <c r="Q1546" s="56" t="s">
        <v>1414</v>
      </c>
      <c r="R1546" s="52"/>
      <c r="S1546" s="52"/>
      <c r="T1546" s="52"/>
      <c r="U1546" s="52"/>
      <c r="V1546" s="52"/>
      <c r="W1546" s="52"/>
      <c r="X1546" s="52"/>
      <c r="Y1546" s="52"/>
      <c r="Z1546" s="52"/>
      <c r="AA1546" s="52"/>
      <c r="AB1546" s="52"/>
      <c r="AC1546" s="52"/>
      <c r="AD1546" s="52"/>
      <c r="AE1546" s="52"/>
      <c r="AF1546" s="52"/>
      <c r="AG1546" s="52"/>
      <c r="AH1546" s="52"/>
      <c r="AI1546" s="52"/>
      <c r="AJ1546" s="52"/>
      <c r="AK1546" s="52"/>
      <c r="AL1546" s="52"/>
      <c r="AM1546" s="52"/>
      <c r="AN1546" s="52"/>
      <c r="AO1546" s="52"/>
      <c r="AP1546" s="52"/>
      <c r="AQ1546" s="52"/>
      <c r="AR1546" s="52"/>
      <c r="AS1546" s="52"/>
    </row>
    <row r="1547" spans="4:45" s="47" customFormat="1" x14ac:dyDescent="0.25">
      <c r="D1547" s="57" t="s">
        <v>1432</v>
      </c>
      <c r="E1547" s="53"/>
      <c r="F1547" s="53"/>
      <c r="G1547" s="53"/>
      <c r="H1547" s="53"/>
      <c r="I1547" s="53"/>
      <c r="J1547" s="53"/>
      <c r="K1547" s="53"/>
      <c r="L1547" s="53"/>
      <c r="M1547" s="53"/>
      <c r="N1547" s="53"/>
      <c r="Q1547" s="56" t="s">
        <v>1415</v>
      </c>
      <c r="R1547" s="52"/>
      <c r="S1547" s="52"/>
      <c r="T1547" s="52"/>
      <c r="U1547" s="52"/>
      <c r="V1547" s="52"/>
      <c r="W1547" s="52"/>
      <c r="X1547" s="52"/>
      <c r="Y1547" s="52"/>
      <c r="Z1547" s="52"/>
      <c r="AA1547" s="52"/>
      <c r="AB1547" s="52"/>
      <c r="AC1547" s="52"/>
      <c r="AD1547" s="52"/>
      <c r="AE1547" s="52"/>
      <c r="AF1547" s="52"/>
      <c r="AG1547" s="52"/>
      <c r="AH1547" s="52"/>
      <c r="AI1547" s="52"/>
      <c r="AJ1547" s="52"/>
      <c r="AK1547" s="52"/>
      <c r="AL1547" s="52"/>
      <c r="AM1547" s="52"/>
      <c r="AN1547" s="52"/>
      <c r="AO1547" s="52"/>
      <c r="AP1547" s="52"/>
      <c r="AQ1547" s="52"/>
      <c r="AR1547" s="52"/>
      <c r="AS1547" s="52"/>
    </row>
    <row r="1548" spans="4:45" s="47" customFormat="1" x14ac:dyDescent="0.25">
      <c r="D1548" s="37" t="s">
        <v>1433</v>
      </c>
      <c r="E1548" s="53"/>
      <c r="F1548" s="53"/>
      <c r="G1548" s="53"/>
      <c r="H1548" s="53"/>
      <c r="I1548" s="53"/>
      <c r="J1548" s="53"/>
      <c r="K1548" s="53"/>
      <c r="L1548" s="53"/>
      <c r="M1548" s="53"/>
      <c r="N1548" s="53"/>
      <c r="Q1548" s="56" t="s">
        <v>1416</v>
      </c>
      <c r="R1548" s="52"/>
      <c r="S1548" s="52"/>
      <c r="T1548" s="52"/>
      <c r="U1548" s="52"/>
      <c r="V1548" s="52"/>
      <c r="W1548" s="52"/>
      <c r="X1548" s="52"/>
      <c r="Y1548" s="52"/>
      <c r="Z1548" s="52"/>
      <c r="AA1548" s="52"/>
      <c r="AB1548" s="52"/>
      <c r="AC1548" s="52"/>
      <c r="AD1548" s="52"/>
      <c r="AE1548" s="52"/>
      <c r="AF1548" s="52"/>
      <c r="AG1548" s="52"/>
      <c r="AH1548" s="52"/>
      <c r="AI1548" s="52"/>
      <c r="AJ1548" s="52"/>
      <c r="AK1548" s="52"/>
      <c r="AL1548" s="52"/>
      <c r="AM1548" s="52"/>
      <c r="AN1548" s="52"/>
      <c r="AO1548" s="52"/>
      <c r="AP1548" s="52"/>
      <c r="AQ1548" s="52"/>
      <c r="AR1548" s="52"/>
      <c r="AS1548" s="52"/>
    </row>
    <row r="1549" spans="4:45" s="47" customFormat="1" x14ac:dyDescent="0.25">
      <c r="D1549" s="57" t="s">
        <v>259</v>
      </c>
      <c r="E1549" s="53"/>
      <c r="F1549" s="53"/>
      <c r="G1549" s="53"/>
      <c r="H1549" s="53"/>
      <c r="I1549" s="53"/>
      <c r="J1549" s="53"/>
      <c r="K1549" s="53"/>
      <c r="L1549" s="53"/>
      <c r="M1549" s="53"/>
      <c r="N1549" s="53"/>
      <c r="Q1549" s="56" t="s">
        <v>1417</v>
      </c>
      <c r="R1549" s="52"/>
      <c r="S1549" s="52"/>
      <c r="T1549" s="52"/>
      <c r="U1549" s="52"/>
      <c r="V1549" s="52"/>
      <c r="W1549" s="52"/>
      <c r="X1549" s="52"/>
      <c r="Y1549" s="52"/>
      <c r="Z1549" s="52"/>
      <c r="AA1549" s="52"/>
      <c r="AB1549" s="52"/>
      <c r="AC1549" s="52"/>
      <c r="AD1549" s="52"/>
      <c r="AE1549" s="52"/>
      <c r="AF1549" s="52"/>
      <c r="AG1549" s="52"/>
      <c r="AH1549" s="52"/>
      <c r="AI1549" s="52"/>
      <c r="AJ1549" s="52"/>
      <c r="AK1549" s="52"/>
      <c r="AL1549" s="52"/>
      <c r="AM1549" s="52"/>
      <c r="AN1549" s="52"/>
      <c r="AO1549" s="52"/>
      <c r="AP1549" s="52"/>
      <c r="AQ1549" s="52"/>
      <c r="AR1549" s="52"/>
      <c r="AS1549" s="52"/>
    </row>
    <row r="1550" spans="4:45" s="47" customFormat="1" x14ac:dyDescent="0.25">
      <c r="D1550" s="57"/>
      <c r="E1550" s="53"/>
      <c r="F1550" s="53"/>
      <c r="G1550" s="53"/>
      <c r="H1550" s="53"/>
      <c r="I1550" s="53"/>
      <c r="J1550" s="53"/>
      <c r="K1550" s="53"/>
      <c r="L1550" s="53"/>
      <c r="M1550" s="53"/>
      <c r="N1550" s="53"/>
      <c r="Q1550" s="56" t="s">
        <v>1418</v>
      </c>
      <c r="R1550" s="52"/>
      <c r="S1550" s="52"/>
      <c r="T1550" s="52"/>
      <c r="U1550" s="52"/>
      <c r="V1550" s="52"/>
      <c r="W1550" s="52"/>
      <c r="X1550" s="52"/>
      <c r="Y1550" s="52"/>
      <c r="Z1550" s="52"/>
      <c r="AA1550" s="52"/>
      <c r="AB1550" s="52"/>
      <c r="AC1550" s="52"/>
      <c r="AD1550" s="52"/>
      <c r="AE1550" s="52"/>
      <c r="AF1550" s="52"/>
      <c r="AG1550" s="52"/>
      <c r="AH1550" s="52"/>
      <c r="AI1550" s="52"/>
      <c r="AJ1550" s="52"/>
      <c r="AK1550" s="52"/>
      <c r="AL1550" s="52"/>
      <c r="AM1550" s="52"/>
      <c r="AN1550" s="52"/>
      <c r="AO1550" s="52"/>
      <c r="AP1550" s="52"/>
      <c r="AQ1550" s="52"/>
      <c r="AR1550" s="52"/>
      <c r="AS1550" s="52"/>
    </row>
    <row r="1551" spans="4:45" s="47" customFormat="1" x14ac:dyDescent="0.25">
      <c r="D1551" s="57" t="s">
        <v>263</v>
      </c>
      <c r="E1551" s="53"/>
      <c r="F1551" s="53"/>
      <c r="G1551" s="53"/>
      <c r="H1551" s="53"/>
      <c r="I1551" s="53"/>
      <c r="J1551" s="53"/>
      <c r="K1551" s="53"/>
      <c r="L1551" s="53"/>
      <c r="M1551" s="53"/>
      <c r="N1551" s="53"/>
    </row>
    <row r="1552" spans="4:45" s="47" customFormat="1" x14ac:dyDescent="0.25">
      <c r="D1552" s="57" t="s">
        <v>264</v>
      </c>
      <c r="E1552" s="53"/>
      <c r="F1552" s="53"/>
      <c r="G1552" s="53"/>
      <c r="H1552" s="53"/>
      <c r="I1552" s="53"/>
      <c r="J1552" s="53"/>
      <c r="K1552" s="53"/>
      <c r="L1552" s="53"/>
      <c r="M1552" s="53"/>
      <c r="N1552" s="53"/>
    </row>
    <row r="1553" spans="4:67" s="47" customFormat="1" x14ac:dyDescent="0.25">
      <c r="D1553" s="57" t="s">
        <v>358</v>
      </c>
      <c r="E1553" s="53"/>
      <c r="F1553" s="53"/>
      <c r="G1553" s="53"/>
      <c r="H1553" s="53"/>
      <c r="I1553" s="53"/>
      <c r="J1553" s="53"/>
      <c r="K1553" s="53"/>
      <c r="L1553" s="53"/>
      <c r="M1553" s="53"/>
      <c r="N1553" s="53"/>
    </row>
    <row r="1554" spans="4:67" s="47" customFormat="1" x14ac:dyDescent="0.25"/>
    <row r="1555" spans="4:67" s="47" customFormat="1" x14ac:dyDescent="0.25">
      <c r="D1555" s="68" t="s">
        <v>1436</v>
      </c>
      <c r="Z1555" s="68" t="s">
        <v>1439</v>
      </c>
    </row>
    <row r="1556" spans="4:67" s="47" customFormat="1" x14ac:dyDescent="0.25"/>
    <row r="1557" spans="4:67" s="47" customFormat="1" x14ac:dyDescent="0.25">
      <c r="D1557" s="56" t="s">
        <v>34</v>
      </c>
      <c r="E1557" s="52"/>
      <c r="F1557" s="52"/>
      <c r="G1557" s="52"/>
      <c r="H1557" s="52"/>
      <c r="I1557" s="52"/>
      <c r="J1557" s="52"/>
      <c r="K1557" s="52"/>
      <c r="L1557" s="52"/>
      <c r="M1557" s="52"/>
      <c r="N1557" s="52"/>
      <c r="O1557" s="52"/>
      <c r="P1557" s="52"/>
      <c r="Q1557" s="52"/>
      <c r="R1557" s="52"/>
      <c r="S1557" s="52"/>
      <c r="T1557" s="52"/>
      <c r="U1557" s="52"/>
      <c r="V1557" s="52"/>
      <c r="W1557" s="52"/>
      <c r="Z1557" s="56" t="s">
        <v>34</v>
      </c>
      <c r="AA1557" s="52"/>
      <c r="AB1557" s="52"/>
      <c r="AC1557" s="52"/>
      <c r="AD1557" s="52"/>
      <c r="AE1557" s="52"/>
      <c r="AF1557" s="52"/>
      <c r="AG1557" s="52"/>
      <c r="AH1557" s="52"/>
      <c r="AI1557" s="52"/>
      <c r="AJ1557" s="52"/>
      <c r="AK1557" s="52"/>
      <c r="AL1557" s="52"/>
      <c r="AM1557" s="52"/>
      <c r="AN1557" s="52"/>
      <c r="AO1557" s="52"/>
      <c r="AP1557" s="52"/>
    </row>
    <row r="1558" spans="4:67" s="47" customFormat="1" x14ac:dyDescent="0.25">
      <c r="D1558" s="56" t="s">
        <v>444</v>
      </c>
      <c r="E1558" s="52"/>
      <c r="F1558" s="52"/>
      <c r="G1558" s="52"/>
      <c r="H1558" s="52"/>
      <c r="I1558" s="52"/>
      <c r="J1558" s="52"/>
      <c r="K1558" s="52"/>
      <c r="L1558" s="52"/>
      <c r="M1558" s="52"/>
      <c r="N1558" s="52"/>
      <c r="O1558" s="52"/>
      <c r="P1558" s="52"/>
      <c r="Q1558" s="52"/>
      <c r="R1558" s="52"/>
      <c r="S1558" s="52"/>
      <c r="T1558" s="52"/>
      <c r="U1558" s="52"/>
      <c r="V1558" s="52"/>
      <c r="W1558" s="52"/>
      <c r="Z1558" s="56" t="s">
        <v>488</v>
      </c>
      <c r="AA1558" s="52"/>
      <c r="AB1558" s="52"/>
      <c r="AC1558" s="52"/>
      <c r="AD1558" s="52"/>
      <c r="AE1558" s="52"/>
      <c r="AF1558" s="52"/>
      <c r="AG1558" s="52"/>
      <c r="AH1558" s="52"/>
      <c r="AI1558" s="52"/>
      <c r="AJ1558" s="52"/>
      <c r="AK1558" s="52"/>
      <c r="AL1558" s="52"/>
      <c r="AM1558" s="52"/>
      <c r="AN1558" s="52"/>
      <c r="AO1558" s="52"/>
      <c r="AP1558" s="52"/>
    </row>
    <row r="1559" spans="4:67" s="47" customFormat="1" x14ac:dyDescent="0.25">
      <c r="D1559" s="56" t="s">
        <v>1434</v>
      </c>
      <c r="E1559" s="52"/>
      <c r="F1559" s="52"/>
      <c r="G1559" s="52"/>
      <c r="H1559" s="52"/>
      <c r="I1559" s="52"/>
      <c r="J1559" s="52"/>
      <c r="K1559" s="52"/>
      <c r="L1559" s="52"/>
      <c r="M1559" s="52"/>
      <c r="N1559" s="52"/>
      <c r="O1559" s="52"/>
      <c r="P1559" s="52"/>
      <c r="Q1559" s="52"/>
      <c r="R1559" s="52"/>
      <c r="S1559" s="52"/>
      <c r="T1559" s="52"/>
      <c r="U1559" s="52"/>
      <c r="V1559" s="52"/>
      <c r="W1559" s="52"/>
      <c r="Z1559" s="56" t="s">
        <v>1437</v>
      </c>
      <c r="AA1559" s="52"/>
      <c r="AB1559" s="52"/>
      <c r="AC1559" s="52"/>
      <c r="AD1559" s="52"/>
      <c r="AE1559" s="52"/>
      <c r="AF1559" s="52"/>
      <c r="AG1559" s="52"/>
      <c r="AH1559" s="52"/>
      <c r="AI1559" s="52"/>
      <c r="AJ1559" s="52"/>
      <c r="AK1559" s="52"/>
      <c r="AL1559" s="52"/>
      <c r="AM1559" s="52"/>
      <c r="AN1559" s="52"/>
      <c r="AO1559" s="52"/>
      <c r="AP1559" s="52"/>
    </row>
    <row r="1560" spans="4:67" s="47" customFormat="1" x14ac:dyDescent="0.25">
      <c r="D1560" s="56" t="s">
        <v>1435</v>
      </c>
      <c r="E1560" s="52"/>
      <c r="F1560" s="52"/>
      <c r="G1560" s="52"/>
      <c r="H1560" s="52"/>
      <c r="I1560" s="52"/>
      <c r="J1560" s="52"/>
      <c r="K1560" s="52"/>
      <c r="L1560" s="52"/>
      <c r="M1560" s="52"/>
      <c r="N1560" s="52"/>
      <c r="O1560" s="52"/>
      <c r="P1560" s="52"/>
      <c r="Q1560" s="52"/>
      <c r="R1560" s="52"/>
      <c r="S1560" s="52"/>
      <c r="T1560" s="52"/>
      <c r="U1560" s="52"/>
      <c r="V1560" s="52"/>
      <c r="W1560" s="52"/>
      <c r="Z1560" s="56" t="s">
        <v>1438</v>
      </c>
      <c r="AA1560" s="52"/>
      <c r="AB1560" s="52"/>
      <c r="AC1560" s="52"/>
      <c r="AD1560" s="52"/>
      <c r="AE1560" s="52"/>
      <c r="AF1560" s="52"/>
      <c r="AG1560" s="52"/>
      <c r="AH1560" s="52"/>
      <c r="AI1560" s="52"/>
      <c r="AJ1560" s="52"/>
      <c r="AK1560" s="52"/>
      <c r="AL1560" s="52"/>
      <c r="AM1560" s="52"/>
      <c r="AN1560" s="52"/>
      <c r="AO1560" s="52"/>
      <c r="AP1560" s="52"/>
    </row>
    <row r="1561" spans="4:67" s="47" customFormat="1" x14ac:dyDescent="0.25"/>
    <row r="1562" spans="4:67" s="47" customFormat="1" x14ac:dyDescent="0.25">
      <c r="D1562" s="57" t="s">
        <v>357</v>
      </c>
      <c r="E1562" s="53"/>
      <c r="F1562" s="53"/>
      <c r="G1562" s="53"/>
      <c r="H1562" s="53"/>
      <c r="I1562" s="53"/>
      <c r="J1562" s="53"/>
      <c r="K1562" s="53"/>
      <c r="L1562" s="53"/>
      <c r="M1562" s="53"/>
      <c r="N1562" s="53"/>
      <c r="O1562" s="53"/>
      <c r="P1562" s="53"/>
      <c r="Q1562" s="53"/>
      <c r="R1562" s="53"/>
      <c r="S1562" s="53"/>
      <c r="T1562" s="53"/>
      <c r="U1562" s="53"/>
      <c r="V1562" s="53"/>
      <c r="W1562" s="53"/>
      <c r="X1562" s="53"/>
      <c r="Y1562" s="53"/>
      <c r="Z1562" s="53"/>
      <c r="AA1562" s="53"/>
      <c r="AB1562" s="53"/>
      <c r="AC1562" s="53"/>
      <c r="AD1562" s="53"/>
      <c r="AE1562" s="53"/>
      <c r="AF1562" s="53"/>
      <c r="AG1562" s="53"/>
      <c r="AH1562" s="53"/>
      <c r="AI1562" s="53"/>
      <c r="AJ1562" s="53"/>
      <c r="AK1562" s="53"/>
      <c r="AL1562" s="53"/>
      <c r="AM1562" s="53"/>
      <c r="AN1562" s="53"/>
      <c r="AO1562" s="53"/>
      <c r="AP1562" s="53"/>
      <c r="AQ1562" s="53"/>
      <c r="AR1562" s="53"/>
      <c r="AS1562" s="53"/>
      <c r="AT1562" s="53"/>
      <c r="AU1562" s="53"/>
      <c r="AV1562" s="53"/>
      <c r="AW1562" s="53"/>
      <c r="AX1562" s="53"/>
      <c r="AY1562" s="53"/>
      <c r="AZ1562" s="53"/>
      <c r="BA1562" s="53"/>
      <c r="BB1562" s="53"/>
      <c r="BC1562" s="53"/>
      <c r="BD1562" s="53"/>
      <c r="BE1562" s="53"/>
      <c r="BF1562" s="53"/>
      <c r="BG1562" s="53"/>
      <c r="BH1562" s="53"/>
      <c r="BI1562" s="53"/>
      <c r="BJ1562" s="53"/>
      <c r="BK1562" s="53"/>
      <c r="BL1562" s="53"/>
      <c r="BM1562" s="53"/>
      <c r="BN1562" s="53"/>
      <c r="BO1562" s="53"/>
    </row>
    <row r="1563" spans="4:67" s="47" customFormat="1" x14ac:dyDescent="0.25">
      <c r="D1563" s="57" t="s">
        <v>322</v>
      </c>
      <c r="E1563" s="53"/>
      <c r="F1563" s="53"/>
      <c r="G1563" s="53"/>
      <c r="H1563" s="53"/>
      <c r="I1563" s="53"/>
      <c r="J1563" s="53"/>
      <c r="K1563" s="53"/>
      <c r="L1563" s="53"/>
      <c r="M1563" s="53"/>
      <c r="N1563" s="53"/>
      <c r="O1563" s="53"/>
      <c r="P1563" s="53"/>
      <c r="Q1563" s="53"/>
      <c r="R1563" s="53"/>
      <c r="S1563" s="53"/>
      <c r="T1563" s="53"/>
      <c r="U1563" s="53"/>
      <c r="V1563" s="53"/>
      <c r="W1563" s="53"/>
      <c r="X1563" s="53"/>
      <c r="Y1563" s="53"/>
      <c r="Z1563" s="53"/>
      <c r="AA1563" s="53"/>
      <c r="AB1563" s="53"/>
      <c r="AC1563" s="53"/>
      <c r="AD1563" s="53"/>
      <c r="AE1563" s="53"/>
      <c r="AF1563" s="53"/>
      <c r="AG1563" s="53"/>
      <c r="AH1563" s="53"/>
      <c r="AI1563" s="53"/>
      <c r="AJ1563" s="53"/>
      <c r="AK1563" s="53"/>
      <c r="AL1563" s="53"/>
      <c r="AM1563" s="53"/>
      <c r="AN1563" s="53"/>
      <c r="AO1563" s="53"/>
      <c r="AP1563" s="53"/>
      <c r="AQ1563" s="53"/>
      <c r="AR1563" s="53"/>
      <c r="AS1563" s="53"/>
      <c r="AT1563" s="53"/>
      <c r="AU1563" s="53"/>
      <c r="AV1563" s="53"/>
      <c r="AW1563" s="53"/>
      <c r="AX1563" s="53"/>
      <c r="AY1563" s="53"/>
      <c r="AZ1563" s="53"/>
      <c r="BA1563" s="53"/>
      <c r="BB1563" s="53"/>
      <c r="BC1563" s="53"/>
      <c r="BD1563" s="53"/>
      <c r="BE1563" s="53"/>
      <c r="BF1563" s="53"/>
      <c r="BG1563" s="53"/>
      <c r="BH1563" s="53"/>
      <c r="BI1563" s="53"/>
      <c r="BJ1563" s="53"/>
      <c r="BK1563" s="53"/>
      <c r="BL1563" s="53"/>
      <c r="BM1563" s="53"/>
      <c r="BN1563" s="53"/>
      <c r="BO1563" s="53"/>
    </row>
    <row r="1564" spans="4:67" s="47" customFormat="1" x14ac:dyDescent="0.25">
      <c r="D1564" s="57"/>
      <c r="E1564" s="53"/>
      <c r="F1564" s="53"/>
      <c r="G1564" s="53"/>
      <c r="H1564" s="53"/>
      <c r="I1564" s="53"/>
      <c r="J1564" s="53"/>
      <c r="K1564" s="53"/>
      <c r="L1564" s="53"/>
      <c r="M1564" s="53"/>
      <c r="N1564" s="53"/>
      <c r="O1564" s="53"/>
      <c r="P1564" s="53"/>
      <c r="Q1564" s="53"/>
      <c r="R1564" s="53"/>
      <c r="S1564" s="53"/>
      <c r="T1564" s="53"/>
      <c r="U1564" s="53"/>
      <c r="V1564" s="53"/>
      <c r="W1564" s="53"/>
      <c r="X1564" s="53"/>
      <c r="Y1564" s="53"/>
      <c r="Z1564" s="53"/>
      <c r="AA1564" s="53"/>
      <c r="AB1564" s="53"/>
      <c r="AC1564" s="53"/>
      <c r="AD1564" s="53"/>
      <c r="AE1564" s="53"/>
      <c r="AF1564" s="53"/>
      <c r="AG1564" s="53"/>
      <c r="AH1564" s="53"/>
      <c r="AI1564" s="53"/>
      <c r="AJ1564" s="53"/>
      <c r="AK1564" s="53"/>
      <c r="AL1564" s="53"/>
      <c r="AM1564" s="53"/>
      <c r="AN1564" s="53"/>
      <c r="AO1564" s="53"/>
      <c r="AP1564" s="53"/>
      <c r="AQ1564" s="53"/>
      <c r="AR1564" s="53"/>
      <c r="AS1564" s="53"/>
      <c r="AT1564" s="53"/>
      <c r="AU1564" s="53"/>
      <c r="AV1564" s="53"/>
      <c r="AW1564" s="53"/>
      <c r="AX1564" s="53"/>
      <c r="AY1564" s="53"/>
      <c r="AZ1564" s="53"/>
      <c r="BA1564" s="53"/>
      <c r="BB1564" s="53"/>
      <c r="BC1564" s="53"/>
      <c r="BD1564" s="53"/>
      <c r="BE1564" s="53"/>
      <c r="BF1564" s="53"/>
      <c r="BG1564" s="53"/>
      <c r="BH1564" s="53"/>
      <c r="BI1564" s="53"/>
      <c r="BJ1564" s="53"/>
      <c r="BK1564" s="53"/>
      <c r="BL1564" s="53"/>
      <c r="BM1564" s="53"/>
      <c r="BN1564" s="53"/>
      <c r="BO1564" s="53"/>
    </row>
    <row r="1565" spans="4:67" s="47" customFormat="1" x14ac:dyDescent="0.25">
      <c r="D1565" s="57" t="s">
        <v>1448</v>
      </c>
      <c r="E1565" s="53"/>
      <c r="F1565" s="53"/>
      <c r="G1565" s="53"/>
      <c r="H1565" s="53"/>
      <c r="I1565" s="53"/>
      <c r="J1565" s="53"/>
      <c r="K1565" s="53"/>
      <c r="L1565" s="53"/>
      <c r="M1565" s="53"/>
      <c r="N1565" s="53"/>
      <c r="O1565" s="53"/>
      <c r="P1565" s="53"/>
      <c r="Q1565" s="53"/>
      <c r="R1565" s="53"/>
      <c r="S1565" s="53"/>
      <c r="T1565" s="53"/>
      <c r="U1565" s="53"/>
      <c r="V1565" s="53"/>
      <c r="W1565" s="53"/>
      <c r="X1565" s="53"/>
      <c r="Y1565" s="53"/>
      <c r="Z1565" s="53"/>
      <c r="AA1565" s="53"/>
      <c r="AB1565" s="53"/>
      <c r="AC1565" s="53"/>
      <c r="AD1565" s="53"/>
      <c r="AE1565" s="53"/>
      <c r="AF1565" s="53"/>
      <c r="AG1565" s="53"/>
      <c r="AH1565" s="53"/>
      <c r="AI1565" s="53"/>
      <c r="AJ1565" s="53"/>
      <c r="AK1565" s="53"/>
      <c r="AL1565" s="53"/>
      <c r="AM1565" s="53"/>
      <c r="AN1565" s="53"/>
      <c r="AO1565" s="53"/>
      <c r="AP1565" s="53"/>
      <c r="AQ1565" s="53"/>
      <c r="AR1565" s="53"/>
      <c r="AS1565" s="53"/>
      <c r="AT1565" s="53"/>
      <c r="AU1565" s="53"/>
      <c r="AV1565" s="53"/>
      <c r="AW1565" s="53"/>
      <c r="AX1565" s="53"/>
      <c r="AY1565" s="53"/>
      <c r="AZ1565" s="53"/>
      <c r="BA1565" s="53"/>
      <c r="BB1565" s="53"/>
      <c r="BC1565" s="53"/>
      <c r="BD1565" s="53"/>
      <c r="BE1565" s="53"/>
      <c r="BF1565" s="53"/>
      <c r="BG1565" s="53"/>
      <c r="BH1565" s="53"/>
      <c r="BI1565" s="53"/>
      <c r="BJ1565" s="53"/>
      <c r="BK1565" s="53"/>
      <c r="BL1565" s="53"/>
      <c r="BM1565" s="53"/>
      <c r="BN1565" s="53"/>
      <c r="BO1565" s="53"/>
    </row>
    <row r="1566" spans="4:67" s="47" customFormat="1" x14ac:dyDescent="0.25">
      <c r="D1566" s="57" t="s">
        <v>1449</v>
      </c>
      <c r="E1566" s="53"/>
      <c r="F1566" s="53"/>
      <c r="G1566" s="53"/>
      <c r="H1566" s="53"/>
      <c r="I1566" s="53"/>
      <c r="J1566" s="53"/>
      <c r="K1566" s="53"/>
      <c r="L1566" s="53"/>
      <c r="M1566" s="53"/>
      <c r="N1566" s="53"/>
      <c r="O1566" s="53"/>
      <c r="P1566" s="53"/>
      <c r="Q1566" s="53"/>
      <c r="R1566" s="53"/>
      <c r="S1566" s="53"/>
      <c r="T1566" s="53"/>
      <c r="U1566" s="53"/>
      <c r="V1566" s="53"/>
      <c r="W1566" s="53"/>
      <c r="X1566" s="53"/>
      <c r="Y1566" s="53"/>
      <c r="Z1566" s="53"/>
      <c r="AA1566" s="53"/>
      <c r="AB1566" s="53"/>
      <c r="AC1566" s="53"/>
      <c r="AD1566" s="53"/>
      <c r="AE1566" s="53"/>
      <c r="AF1566" s="53"/>
      <c r="AG1566" s="53"/>
      <c r="AH1566" s="53"/>
      <c r="AI1566" s="53"/>
      <c r="AJ1566" s="53"/>
      <c r="AK1566" s="53"/>
      <c r="AL1566" s="53"/>
      <c r="AM1566" s="53"/>
      <c r="AN1566" s="53"/>
      <c r="AO1566" s="53"/>
      <c r="AP1566" s="53"/>
      <c r="AQ1566" s="53"/>
      <c r="AR1566" s="53"/>
      <c r="AS1566" s="53"/>
      <c r="AT1566" s="53"/>
      <c r="AU1566" s="53"/>
      <c r="AV1566" s="53"/>
      <c r="AW1566" s="53"/>
      <c r="AX1566" s="53"/>
      <c r="AY1566" s="53"/>
      <c r="AZ1566" s="53"/>
      <c r="BA1566" s="53"/>
      <c r="BB1566" s="53"/>
      <c r="BC1566" s="53"/>
      <c r="BD1566" s="53"/>
      <c r="BE1566" s="53"/>
      <c r="BF1566" s="53"/>
      <c r="BG1566" s="53"/>
      <c r="BH1566" s="53"/>
      <c r="BI1566" s="53"/>
      <c r="BJ1566" s="53"/>
      <c r="BK1566" s="53"/>
      <c r="BL1566" s="53"/>
      <c r="BM1566" s="53"/>
      <c r="BN1566" s="53"/>
      <c r="BO1566" s="53"/>
    </row>
    <row r="1567" spans="4:67" s="47" customFormat="1" x14ac:dyDescent="0.25">
      <c r="D1567" s="57" t="s">
        <v>1450</v>
      </c>
      <c r="E1567" s="53"/>
      <c r="F1567" s="53"/>
      <c r="G1567" s="53"/>
      <c r="H1567" s="53"/>
      <c r="I1567" s="53"/>
      <c r="J1567" s="53"/>
      <c r="K1567" s="53"/>
      <c r="L1567" s="53"/>
      <c r="M1567" s="53"/>
      <c r="N1567" s="53"/>
      <c r="O1567" s="53"/>
      <c r="P1567" s="53"/>
      <c r="Q1567" s="53"/>
      <c r="R1567" s="53"/>
      <c r="S1567" s="53"/>
      <c r="T1567" s="53"/>
      <c r="U1567" s="53"/>
      <c r="V1567" s="53"/>
      <c r="W1567" s="53"/>
      <c r="X1567" s="53"/>
      <c r="Y1567" s="53"/>
      <c r="Z1567" s="53"/>
      <c r="AA1567" s="53"/>
      <c r="AB1567" s="53"/>
      <c r="AC1567" s="53"/>
      <c r="AD1567" s="53"/>
      <c r="AE1567" s="53"/>
      <c r="AF1567" s="53"/>
      <c r="AG1567" s="53"/>
      <c r="AH1567" s="53"/>
      <c r="AI1567" s="53"/>
      <c r="AJ1567" s="53"/>
      <c r="AK1567" s="53"/>
      <c r="AL1567" s="53"/>
      <c r="AM1567" s="53"/>
      <c r="AN1567" s="53"/>
      <c r="AO1567" s="53"/>
      <c r="AP1567" s="53"/>
      <c r="AQ1567" s="53"/>
      <c r="AR1567" s="53"/>
      <c r="AS1567" s="53"/>
      <c r="AT1567" s="53"/>
      <c r="AU1567" s="53"/>
      <c r="AV1567" s="53"/>
      <c r="AW1567" s="53"/>
      <c r="AX1567" s="53"/>
      <c r="AY1567" s="53"/>
      <c r="AZ1567" s="53"/>
      <c r="BA1567" s="53"/>
      <c r="BB1567" s="53"/>
      <c r="BC1567" s="53"/>
      <c r="BD1567" s="53"/>
      <c r="BE1567" s="53"/>
      <c r="BF1567" s="53"/>
      <c r="BG1567" s="53"/>
      <c r="BH1567" s="53"/>
      <c r="BI1567" s="53"/>
      <c r="BJ1567" s="53"/>
      <c r="BK1567" s="53"/>
      <c r="BL1567" s="53"/>
      <c r="BM1567" s="53"/>
      <c r="BN1567" s="53"/>
      <c r="BO1567" s="53"/>
    </row>
    <row r="1568" spans="4:67" s="47" customFormat="1" x14ac:dyDescent="0.25">
      <c r="D1568" s="57" t="s">
        <v>1451</v>
      </c>
      <c r="E1568" s="53"/>
      <c r="F1568" s="53"/>
      <c r="G1568" s="53"/>
      <c r="H1568" s="53"/>
      <c r="I1568" s="53"/>
      <c r="J1568" s="53"/>
      <c r="K1568" s="53"/>
      <c r="L1568" s="53"/>
      <c r="M1568" s="53"/>
      <c r="N1568" s="53"/>
      <c r="O1568" s="53"/>
      <c r="P1568" s="53"/>
      <c r="Q1568" s="53"/>
      <c r="R1568" s="53"/>
      <c r="S1568" s="53"/>
      <c r="T1568" s="53"/>
      <c r="U1568" s="53"/>
      <c r="V1568" s="53"/>
      <c r="W1568" s="53"/>
      <c r="X1568" s="53"/>
      <c r="Y1568" s="53"/>
      <c r="Z1568" s="53"/>
      <c r="AA1568" s="53"/>
      <c r="AB1568" s="53"/>
      <c r="AC1568" s="53"/>
      <c r="AD1568" s="53"/>
      <c r="AE1568" s="53"/>
      <c r="AF1568" s="53"/>
      <c r="AG1568" s="53"/>
      <c r="AH1568" s="53"/>
      <c r="AI1568" s="53"/>
      <c r="AJ1568" s="53"/>
      <c r="AK1568" s="53"/>
      <c r="AL1568" s="53"/>
      <c r="AM1568" s="53"/>
      <c r="AN1568" s="53"/>
      <c r="AO1568" s="53"/>
      <c r="AP1568" s="53"/>
      <c r="AQ1568" s="53"/>
      <c r="AR1568" s="53"/>
      <c r="AS1568" s="53"/>
      <c r="AT1568" s="53"/>
      <c r="AU1568" s="53"/>
      <c r="AV1568" s="53"/>
      <c r="AW1568" s="53"/>
      <c r="AX1568" s="53"/>
      <c r="AY1568" s="53"/>
      <c r="AZ1568" s="53"/>
      <c r="BA1568" s="53"/>
      <c r="BB1568" s="53"/>
      <c r="BC1568" s="53"/>
      <c r="BD1568" s="53"/>
      <c r="BE1568" s="53"/>
      <c r="BF1568" s="53"/>
      <c r="BG1568" s="53"/>
      <c r="BH1568" s="53"/>
      <c r="BI1568" s="53"/>
      <c r="BJ1568" s="53"/>
      <c r="BK1568" s="53"/>
      <c r="BL1568" s="53"/>
      <c r="BM1568" s="53"/>
      <c r="BN1568" s="53"/>
      <c r="BO1568" s="53"/>
    </row>
    <row r="1569" spans="4:67" s="47" customFormat="1" x14ac:dyDescent="0.25">
      <c r="D1569" s="57" t="s">
        <v>1452</v>
      </c>
      <c r="E1569" s="53"/>
      <c r="F1569" s="53"/>
      <c r="G1569" s="53"/>
      <c r="H1569" s="53"/>
      <c r="I1569" s="53"/>
      <c r="J1569" s="53"/>
      <c r="K1569" s="53"/>
      <c r="L1569" s="53"/>
      <c r="M1569" s="53"/>
      <c r="N1569" s="53"/>
      <c r="O1569" s="53"/>
      <c r="P1569" s="53"/>
      <c r="Q1569" s="53"/>
      <c r="R1569" s="53"/>
      <c r="S1569" s="53"/>
      <c r="T1569" s="53"/>
      <c r="U1569" s="53"/>
      <c r="V1569" s="53"/>
      <c r="W1569" s="53"/>
      <c r="X1569" s="53"/>
      <c r="Y1569" s="53"/>
      <c r="Z1569" s="53"/>
      <c r="AA1569" s="53"/>
      <c r="AB1569" s="53"/>
      <c r="AC1569" s="53"/>
      <c r="AD1569" s="53"/>
      <c r="AE1569" s="53"/>
      <c r="AF1569" s="53"/>
      <c r="AG1569" s="53"/>
      <c r="AH1569" s="53"/>
      <c r="AI1569" s="53"/>
      <c r="AJ1569" s="53"/>
      <c r="AK1569" s="53"/>
      <c r="AL1569" s="53"/>
      <c r="AM1569" s="53"/>
      <c r="AN1569" s="53"/>
      <c r="AO1569" s="53"/>
      <c r="AP1569" s="53"/>
      <c r="AQ1569" s="53"/>
      <c r="AR1569" s="53"/>
      <c r="AS1569" s="53"/>
      <c r="AT1569" s="53"/>
      <c r="AU1569" s="53"/>
      <c r="AV1569" s="53"/>
      <c r="AW1569" s="53"/>
      <c r="AX1569" s="53"/>
      <c r="AY1569" s="53"/>
      <c r="AZ1569" s="53"/>
      <c r="BA1569" s="53"/>
      <c r="BB1569" s="53"/>
      <c r="BC1569" s="53"/>
      <c r="BD1569" s="53"/>
      <c r="BE1569" s="53"/>
      <c r="BF1569" s="53"/>
      <c r="BG1569" s="53"/>
      <c r="BH1569" s="53"/>
      <c r="BI1569" s="53"/>
      <c r="BJ1569" s="53"/>
      <c r="BK1569" s="53"/>
      <c r="BL1569" s="53"/>
      <c r="BM1569" s="53"/>
      <c r="BN1569" s="53"/>
      <c r="BO1569" s="53"/>
    </row>
    <row r="1570" spans="4:67" s="47" customFormat="1" x14ac:dyDescent="0.25">
      <c r="D1570" s="57" t="s">
        <v>1453</v>
      </c>
      <c r="E1570" s="53"/>
      <c r="F1570" s="53"/>
      <c r="G1570" s="53"/>
      <c r="H1570" s="53"/>
      <c r="I1570" s="53"/>
      <c r="J1570" s="53"/>
      <c r="K1570" s="53"/>
      <c r="L1570" s="53"/>
      <c r="M1570" s="53"/>
      <c r="N1570" s="53"/>
      <c r="O1570" s="53"/>
      <c r="P1570" s="53"/>
      <c r="Q1570" s="53"/>
      <c r="R1570" s="53"/>
      <c r="S1570" s="53"/>
      <c r="T1570" s="53"/>
      <c r="U1570" s="53"/>
      <c r="V1570" s="53"/>
      <c r="W1570" s="53"/>
      <c r="X1570" s="53"/>
      <c r="Y1570" s="53"/>
      <c r="Z1570" s="53"/>
      <c r="AA1570" s="53"/>
      <c r="AB1570" s="53"/>
      <c r="AC1570" s="53"/>
      <c r="AD1570" s="53"/>
      <c r="AE1570" s="53"/>
      <c r="AF1570" s="53"/>
      <c r="AG1570" s="53"/>
      <c r="AH1570" s="53"/>
      <c r="AI1570" s="53"/>
      <c r="AJ1570" s="53"/>
      <c r="AK1570" s="53"/>
      <c r="AL1570" s="53"/>
      <c r="AM1570" s="53"/>
      <c r="AN1570" s="53"/>
      <c r="AO1570" s="53"/>
      <c r="AP1570" s="53"/>
      <c r="AQ1570" s="53"/>
      <c r="AR1570" s="53"/>
      <c r="AS1570" s="53"/>
      <c r="AT1570" s="53"/>
      <c r="AU1570" s="53"/>
      <c r="AV1570" s="53"/>
      <c r="AW1570" s="53"/>
      <c r="AX1570" s="53"/>
      <c r="AY1570" s="53"/>
      <c r="AZ1570" s="53"/>
      <c r="BA1570" s="53"/>
      <c r="BB1570" s="53"/>
      <c r="BC1570" s="53"/>
      <c r="BD1570" s="53"/>
      <c r="BE1570" s="53"/>
      <c r="BF1570" s="53"/>
      <c r="BG1570" s="53"/>
      <c r="BH1570" s="53"/>
      <c r="BI1570" s="53"/>
      <c r="BJ1570" s="53"/>
      <c r="BK1570" s="53"/>
      <c r="BL1570" s="53"/>
      <c r="BM1570" s="53"/>
      <c r="BN1570" s="53"/>
      <c r="BO1570" s="53"/>
    </row>
    <row r="1571" spans="4:67" s="47" customFormat="1" x14ac:dyDescent="0.25">
      <c r="D1571" s="57" t="s">
        <v>1454</v>
      </c>
      <c r="E1571" s="53"/>
      <c r="F1571" s="53"/>
      <c r="G1571" s="53"/>
      <c r="H1571" s="53"/>
      <c r="I1571" s="53"/>
      <c r="J1571" s="53"/>
      <c r="K1571" s="53"/>
      <c r="L1571" s="53"/>
      <c r="M1571" s="53"/>
      <c r="N1571" s="53"/>
      <c r="O1571" s="53"/>
      <c r="P1571" s="53"/>
      <c r="Q1571" s="53"/>
      <c r="R1571" s="53"/>
      <c r="S1571" s="53"/>
      <c r="T1571" s="53"/>
      <c r="U1571" s="53"/>
      <c r="V1571" s="53"/>
      <c r="W1571" s="53"/>
      <c r="X1571" s="53"/>
      <c r="Y1571" s="53"/>
      <c r="Z1571" s="53"/>
      <c r="AA1571" s="53"/>
      <c r="AB1571" s="53"/>
      <c r="AC1571" s="53"/>
      <c r="AD1571" s="53"/>
      <c r="AE1571" s="53"/>
      <c r="AF1571" s="53"/>
      <c r="AG1571" s="53"/>
      <c r="AH1571" s="53"/>
      <c r="AI1571" s="53"/>
      <c r="AJ1571" s="53"/>
      <c r="AK1571" s="53"/>
      <c r="AL1571" s="53"/>
      <c r="AM1571" s="53"/>
      <c r="AN1571" s="53"/>
      <c r="AO1571" s="53"/>
      <c r="AP1571" s="53"/>
      <c r="AQ1571" s="53"/>
      <c r="AR1571" s="53"/>
      <c r="AS1571" s="53"/>
      <c r="AT1571" s="53"/>
      <c r="AU1571" s="53"/>
      <c r="AV1571" s="53"/>
      <c r="AW1571" s="53"/>
      <c r="AX1571" s="53"/>
      <c r="AY1571" s="53"/>
      <c r="AZ1571" s="53"/>
      <c r="BA1571" s="53"/>
      <c r="BB1571" s="53"/>
      <c r="BC1571" s="53"/>
      <c r="BD1571" s="53"/>
      <c r="BE1571" s="53"/>
      <c r="BF1571" s="53"/>
      <c r="BG1571" s="53"/>
      <c r="BH1571" s="53"/>
      <c r="BI1571" s="53"/>
      <c r="BJ1571" s="53"/>
      <c r="BK1571" s="53"/>
      <c r="BL1571" s="53"/>
      <c r="BM1571" s="53"/>
      <c r="BN1571" s="53"/>
      <c r="BO1571" s="53"/>
    </row>
    <row r="1572" spans="4:67" s="47" customFormat="1" x14ac:dyDescent="0.25">
      <c r="D1572" s="57" t="s">
        <v>1455</v>
      </c>
      <c r="E1572" s="53"/>
      <c r="F1572" s="53"/>
      <c r="G1572" s="53"/>
      <c r="H1572" s="53"/>
      <c r="I1572" s="53"/>
      <c r="J1572" s="53"/>
      <c r="K1572" s="53"/>
      <c r="L1572" s="53"/>
      <c r="M1572" s="53"/>
      <c r="N1572" s="53"/>
      <c r="O1572" s="53"/>
      <c r="P1572" s="53"/>
      <c r="Q1572" s="53"/>
      <c r="R1572" s="53"/>
      <c r="S1572" s="53"/>
      <c r="T1572" s="53"/>
      <c r="U1572" s="53"/>
      <c r="V1572" s="53"/>
      <c r="W1572" s="53"/>
      <c r="X1572" s="53"/>
      <c r="Y1572" s="53"/>
      <c r="Z1572" s="53"/>
      <c r="AA1572" s="53"/>
      <c r="AB1572" s="53"/>
      <c r="AC1572" s="53"/>
      <c r="AD1572" s="53"/>
      <c r="AE1572" s="53"/>
      <c r="AF1572" s="53"/>
      <c r="AG1572" s="53"/>
      <c r="AH1572" s="53"/>
      <c r="AI1572" s="53"/>
      <c r="AJ1572" s="53"/>
      <c r="AK1572" s="53"/>
      <c r="AL1572" s="53"/>
      <c r="AM1572" s="53"/>
      <c r="AN1572" s="53"/>
      <c r="AO1572" s="53"/>
      <c r="AP1572" s="53"/>
      <c r="AQ1572" s="53"/>
      <c r="AR1572" s="53"/>
      <c r="AS1572" s="53"/>
      <c r="AT1572" s="53"/>
      <c r="AU1572" s="53"/>
      <c r="AV1572" s="53"/>
      <c r="AW1572" s="53"/>
      <c r="AX1572" s="53"/>
      <c r="AY1572" s="53"/>
      <c r="AZ1572" s="53"/>
      <c r="BA1572" s="53"/>
      <c r="BB1572" s="53"/>
      <c r="BC1572" s="53"/>
      <c r="BD1572" s="53"/>
      <c r="BE1572" s="53"/>
      <c r="BF1572" s="53"/>
      <c r="BG1572" s="53"/>
      <c r="BH1572" s="53"/>
      <c r="BI1572" s="53"/>
      <c r="BJ1572" s="53"/>
      <c r="BK1572" s="53"/>
      <c r="BL1572" s="53"/>
      <c r="BM1572" s="53"/>
      <c r="BN1572" s="53"/>
      <c r="BO1572" s="53"/>
    </row>
    <row r="1573" spans="4:67" s="47" customFormat="1" x14ac:dyDescent="0.25">
      <c r="D1573" s="57" t="s">
        <v>1456</v>
      </c>
      <c r="E1573" s="53"/>
      <c r="F1573" s="53"/>
      <c r="G1573" s="53"/>
      <c r="H1573" s="53"/>
      <c r="I1573" s="53"/>
      <c r="J1573" s="53"/>
      <c r="K1573" s="53"/>
      <c r="L1573" s="53"/>
      <c r="M1573" s="53"/>
      <c r="N1573" s="53"/>
      <c r="O1573" s="53"/>
      <c r="P1573" s="53"/>
      <c r="Q1573" s="53"/>
      <c r="R1573" s="53"/>
      <c r="S1573" s="53"/>
      <c r="T1573" s="53"/>
      <c r="U1573" s="53"/>
      <c r="V1573" s="53"/>
      <c r="W1573" s="53"/>
      <c r="X1573" s="53"/>
      <c r="Y1573" s="53"/>
      <c r="Z1573" s="53"/>
      <c r="AA1573" s="53"/>
      <c r="AB1573" s="53"/>
      <c r="AC1573" s="53"/>
      <c r="AD1573" s="53"/>
      <c r="AE1573" s="53"/>
      <c r="AF1573" s="53"/>
      <c r="AG1573" s="53"/>
      <c r="AH1573" s="53"/>
      <c r="AI1573" s="53"/>
      <c r="AJ1573" s="53"/>
      <c r="AK1573" s="53"/>
      <c r="AL1573" s="53"/>
      <c r="AM1573" s="53"/>
      <c r="AN1573" s="53"/>
      <c r="AO1573" s="53"/>
      <c r="AP1573" s="53"/>
      <c r="AQ1573" s="53"/>
      <c r="AR1573" s="53"/>
      <c r="AS1573" s="53"/>
      <c r="AT1573" s="53"/>
      <c r="AU1573" s="53"/>
      <c r="AV1573" s="53"/>
      <c r="AW1573" s="53"/>
      <c r="AX1573" s="53"/>
      <c r="AY1573" s="53"/>
      <c r="AZ1573" s="53"/>
      <c r="BA1573" s="53"/>
      <c r="BB1573" s="53"/>
      <c r="BC1573" s="53"/>
      <c r="BD1573" s="53"/>
      <c r="BE1573" s="53"/>
      <c r="BF1573" s="53"/>
      <c r="BG1573" s="53"/>
      <c r="BH1573" s="53"/>
      <c r="BI1573" s="53"/>
      <c r="BJ1573" s="53"/>
      <c r="BK1573" s="53"/>
      <c r="BL1573" s="53"/>
      <c r="BM1573" s="53"/>
      <c r="BN1573" s="53"/>
      <c r="BO1573" s="53"/>
    </row>
    <row r="1574" spans="4:67" s="47" customFormat="1" x14ac:dyDescent="0.25">
      <c r="D1574" s="57" t="s">
        <v>1457</v>
      </c>
      <c r="E1574" s="53"/>
      <c r="F1574" s="53"/>
      <c r="G1574" s="53"/>
      <c r="H1574" s="53"/>
      <c r="I1574" s="53"/>
      <c r="J1574" s="53"/>
      <c r="K1574" s="53"/>
      <c r="L1574" s="53"/>
      <c r="M1574" s="53"/>
      <c r="N1574" s="53"/>
      <c r="O1574" s="53"/>
      <c r="P1574" s="53"/>
      <c r="Q1574" s="53"/>
      <c r="R1574" s="53"/>
      <c r="S1574" s="53"/>
      <c r="T1574" s="53"/>
      <c r="U1574" s="53"/>
      <c r="V1574" s="53"/>
      <c r="W1574" s="53"/>
      <c r="X1574" s="53"/>
      <c r="Y1574" s="53"/>
      <c r="Z1574" s="53"/>
      <c r="AA1574" s="53"/>
      <c r="AB1574" s="53"/>
      <c r="AC1574" s="53"/>
      <c r="AD1574" s="53"/>
      <c r="AE1574" s="53"/>
      <c r="AF1574" s="53"/>
      <c r="AG1574" s="53"/>
      <c r="AH1574" s="53"/>
      <c r="AI1574" s="53"/>
      <c r="AJ1574" s="53"/>
      <c r="AK1574" s="53"/>
      <c r="AL1574" s="53"/>
      <c r="AM1574" s="53"/>
      <c r="AN1574" s="53"/>
      <c r="AO1574" s="53"/>
      <c r="AP1574" s="53"/>
      <c r="AQ1574" s="53"/>
      <c r="AR1574" s="53"/>
      <c r="AS1574" s="53"/>
      <c r="AT1574" s="53"/>
      <c r="AU1574" s="53"/>
      <c r="AV1574" s="53"/>
      <c r="AW1574" s="53"/>
      <c r="AX1574" s="53"/>
      <c r="AY1574" s="53"/>
      <c r="AZ1574" s="53"/>
      <c r="BA1574" s="53"/>
      <c r="BB1574" s="53"/>
      <c r="BC1574" s="53"/>
      <c r="BD1574" s="53"/>
      <c r="BE1574" s="53"/>
      <c r="BF1574" s="53"/>
      <c r="BG1574" s="53"/>
      <c r="BH1574" s="53"/>
      <c r="BI1574" s="53"/>
      <c r="BJ1574" s="53"/>
      <c r="BK1574" s="53"/>
      <c r="BL1574" s="53"/>
      <c r="BM1574" s="53"/>
      <c r="BN1574" s="53"/>
      <c r="BO1574" s="53"/>
    </row>
    <row r="1575" spans="4:67" s="47" customFormat="1" x14ac:dyDescent="0.25">
      <c r="D1575" s="57" t="s">
        <v>1458</v>
      </c>
      <c r="E1575" s="53"/>
      <c r="F1575" s="53"/>
      <c r="G1575" s="53"/>
      <c r="H1575" s="53"/>
      <c r="I1575" s="53"/>
      <c r="J1575" s="53"/>
      <c r="K1575" s="53"/>
      <c r="L1575" s="53"/>
      <c r="M1575" s="53"/>
      <c r="N1575" s="53"/>
      <c r="O1575" s="53"/>
      <c r="P1575" s="53"/>
      <c r="Q1575" s="53"/>
      <c r="R1575" s="53"/>
      <c r="S1575" s="53"/>
      <c r="T1575" s="53"/>
      <c r="U1575" s="53"/>
      <c r="V1575" s="53"/>
      <c r="W1575" s="53"/>
      <c r="X1575" s="53"/>
      <c r="Y1575" s="53"/>
      <c r="Z1575" s="53"/>
      <c r="AA1575" s="53"/>
      <c r="AB1575" s="53"/>
      <c r="AC1575" s="53"/>
      <c r="AD1575" s="53"/>
      <c r="AE1575" s="53"/>
      <c r="AF1575" s="53"/>
      <c r="AG1575" s="53"/>
      <c r="AH1575" s="53"/>
      <c r="AI1575" s="53"/>
      <c r="AJ1575" s="53"/>
      <c r="AK1575" s="53"/>
      <c r="AL1575" s="53"/>
      <c r="AM1575" s="53"/>
      <c r="AN1575" s="53"/>
      <c r="AO1575" s="53"/>
      <c r="AP1575" s="53"/>
      <c r="AQ1575" s="53"/>
      <c r="AR1575" s="53"/>
      <c r="AS1575" s="53"/>
      <c r="AT1575" s="53"/>
      <c r="AU1575" s="53"/>
      <c r="AV1575" s="53"/>
      <c r="AW1575" s="53"/>
      <c r="AX1575" s="53"/>
      <c r="AY1575" s="53"/>
      <c r="AZ1575" s="53"/>
      <c r="BA1575" s="53"/>
      <c r="BB1575" s="53"/>
      <c r="BC1575" s="53"/>
      <c r="BD1575" s="53"/>
      <c r="BE1575" s="53"/>
      <c r="BF1575" s="53"/>
      <c r="BG1575" s="53"/>
      <c r="BH1575" s="53"/>
      <c r="BI1575" s="53"/>
      <c r="BJ1575" s="53"/>
      <c r="BK1575" s="53"/>
      <c r="BL1575" s="53"/>
      <c r="BM1575" s="53"/>
      <c r="BN1575" s="53"/>
      <c r="BO1575" s="53"/>
    </row>
    <row r="1576" spans="4:67" s="47" customFormat="1" x14ac:dyDescent="0.25">
      <c r="D1576" s="57" t="s">
        <v>1459</v>
      </c>
      <c r="E1576" s="53"/>
      <c r="F1576" s="53"/>
      <c r="G1576" s="53"/>
      <c r="H1576" s="53"/>
      <c r="I1576" s="53"/>
      <c r="J1576" s="53"/>
      <c r="K1576" s="53"/>
      <c r="L1576" s="53"/>
      <c r="M1576" s="53"/>
      <c r="N1576" s="53"/>
      <c r="O1576" s="53"/>
      <c r="P1576" s="53"/>
      <c r="Q1576" s="53"/>
      <c r="R1576" s="53"/>
      <c r="S1576" s="53"/>
      <c r="T1576" s="53"/>
      <c r="U1576" s="53"/>
      <c r="V1576" s="53"/>
      <c r="W1576" s="53"/>
      <c r="X1576" s="53"/>
      <c r="Y1576" s="53"/>
      <c r="Z1576" s="53"/>
      <c r="AA1576" s="53"/>
      <c r="AB1576" s="53"/>
      <c r="AC1576" s="53"/>
      <c r="AD1576" s="53"/>
      <c r="AE1576" s="53"/>
      <c r="AF1576" s="53"/>
      <c r="AG1576" s="53"/>
      <c r="AH1576" s="53"/>
      <c r="AI1576" s="53"/>
      <c r="AJ1576" s="53"/>
      <c r="AK1576" s="53"/>
      <c r="AL1576" s="53"/>
      <c r="AM1576" s="53"/>
      <c r="AN1576" s="53"/>
      <c r="AO1576" s="53"/>
      <c r="AP1576" s="53"/>
      <c r="AQ1576" s="53"/>
      <c r="AR1576" s="53"/>
      <c r="AS1576" s="53"/>
      <c r="AT1576" s="53"/>
      <c r="AU1576" s="53"/>
      <c r="AV1576" s="53"/>
      <c r="AW1576" s="53"/>
      <c r="AX1576" s="53"/>
      <c r="AY1576" s="53"/>
      <c r="AZ1576" s="53"/>
      <c r="BA1576" s="53"/>
      <c r="BB1576" s="53"/>
      <c r="BC1576" s="53"/>
      <c r="BD1576" s="53"/>
      <c r="BE1576" s="53"/>
      <c r="BF1576" s="53"/>
      <c r="BG1576" s="53"/>
      <c r="BH1576" s="53"/>
      <c r="BI1576" s="53"/>
      <c r="BJ1576" s="53"/>
      <c r="BK1576" s="53"/>
      <c r="BL1576" s="53"/>
      <c r="BM1576" s="53"/>
      <c r="BN1576" s="53"/>
      <c r="BO1576" s="53"/>
    </row>
    <row r="1577" spans="4:67" s="47" customFormat="1" x14ac:dyDescent="0.25">
      <c r="D1577" s="57"/>
      <c r="E1577" s="53"/>
      <c r="F1577" s="53"/>
      <c r="G1577" s="53"/>
      <c r="H1577" s="53"/>
      <c r="I1577" s="53"/>
      <c r="J1577" s="53"/>
      <c r="K1577" s="53"/>
      <c r="L1577" s="53"/>
      <c r="M1577" s="53"/>
      <c r="N1577" s="53"/>
      <c r="O1577" s="53"/>
      <c r="P1577" s="53"/>
      <c r="Q1577" s="53"/>
      <c r="R1577" s="53"/>
      <c r="S1577" s="53"/>
      <c r="T1577" s="53"/>
      <c r="U1577" s="53"/>
      <c r="V1577" s="53"/>
      <c r="W1577" s="53"/>
      <c r="X1577" s="53"/>
      <c r="Y1577" s="53"/>
      <c r="Z1577" s="53"/>
      <c r="AA1577" s="53"/>
      <c r="AB1577" s="53"/>
      <c r="AC1577" s="53"/>
      <c r="AD1577" s="53"/>
      <c r="AE1577" s="53"/>
      <c r="AF1577" s="53"/>
      <c r="AG1577" s="53"/>
      <c r="AH1577" s="53"/>
      <c r="AI1577" s="53"/>
      <c r="AJ1577" s="53"/>
      <c r="AK1577" s="53"/>
      <c r="AL1577" s="53"/>
      <c r="AM1577" s="53"/>
      <c r="AN1577" s="53"/>
      <c r="AO1577" s="53"/>
      <c r="AP1577" s="53"/>
      <c r="AQ1577" s="53"/>
      <c r="AR1577" s="53"/>
      <c r="AS1577" s="53"/>
      <c r="AT1577" s="53"/>
      <c r="AU1577" s="53"/>
      <c r="AV1577" s="53"/>
      <c r="AW1577" s="53"/>
      <c r="AX1577" s="53"/>
      <c r="AY1577" s="53"/>
      <c r="AZ1577" s="53"/>
      <c r="BA1577" s="53"/>
      <c r="BB1577" s="53"/>
      <c r="BC1577" s="53"/>
      <c r="BD1577" s="53"/>
      <c r="BE1577" s="53"/>
      <c r="BF1577" s="53"/>
      <c r="BG1577" s="53"/>
      <c r="BH1577" s="53"/>
      <c r="BI1577" s="53"/>
      <c r="BJ1577" s="53"/>
      <c r="BK1577" s="53"/>
      <c r="BL1577" s="53"/>
      <c r="BM1577" s="53"/>
      <c r="BN1577" s="53"/>
      <c r="BO1577" s="53"/>
    </row>
    <row r="1578" spans="4:67" s="47" customFormat="1" x14ac:dyDescent="0.25">
      <c r="D1578" s="57" t="s">
        <v>263</v>
      </c>
      <c r="E1578" s="53"/>
      <c r="F1578" s="53"/>
      <c r="G1578" s="53"/>
      <c r="H1578" s="53"/>
      <c r="I1578" s="53"/>
      <c r="J1578" s="53"/>
      <c r="K1578" s="53"/>
      <c r="L1578" s="53"/>
      <c r="M1578" s="53"/>
      <c r="N1578" s="53"/>
      <c r="O1578" s="53"/>
      <c r="P1578" s="53"/>
      <c r="Q1578" s="53"/>
      <c r="R1578" s="53"/>
      <c r="S1578" s="53"/>
      <c r="T1578" s="53"/>
      <c r="U1578" s="53"/>
      <c r="V1578" s="53"/>
      <c r="W1578" s="53"/>
      <c r="X1578" s="53"/>
      <c r="Y1578" s="53"/>
      <c r="Z1578" s="53"/>
      <c r="AA1578" s="53"/>
      <c r="AB1578" s="53"/>
      <c r="AC1578" s="53"/>
      <c r="AD1578" s="53"/>
      <c r="AE1578" s="53"/>
      <c r="AF1578" s="53"/>
      <c r="AG1578" s="53"/>
      <c r="AH1578" s="53"/>
      <c r="AI1578" s="53"/>
      <c r="AJ1578" s="53"/>
      <c r="AK1578" s="53"/>
      <c r="AL1578" s="53"/>
      <c r="AM1578" s="53"/>
      <c r="AN1578" s="53"/>
      <c r="AO1578" s="53"/>
      <c r="AP1578" s="53"/>
      <c r="AQ1578" s="53"/>
      <c r="AR1578" s="53"/>
      <c r="AS1578" s="53"/>
      <c r="AT1578" s="53"/>
      <c r="AU1578" s="53"/>
      <c r="AV1578" s="53"/>
      <c r="AW1578" s="53"/>
      <c r="AX1578" s="53"/>
      <c r="AY1578" s="53"/>
      <c r="AZ1578" s="53"/>
      <c r="BA1578" s="53"/>
      <c r="BB1578" s="53"/>
      <c r="BC1578" s="53"/>
      <c r="BD1578" s="53"/>
      <c r="BE1578" s="53"/>
      <c r="BF1578" s="53"/>
      <c r="BG1578" s="53"/>
      <c r="BH1578" s="53"/>
      <c r="BI1578" s="53"/>
      <c r="BJ1578" s="53"/>
      <c r="BK1578" s="53"/>
      <c r="BL1578" s="53"/>
      <c r="BM1578" s="53"/>
      <c r="BN1578" s="53"/>
      <c r="BO1578" s="53"/>
    </row>
    <row r="1579" spans="4:67" s="47" customFormat="1" x14ac:dyDescent="0.25">
      <c r="D1579" s="57" t="s">
        <v>264</v>
      </c>
      <c r="E1579" s="53"/>
      <c r="F1579" s="53"/>
      <c r="G1579" s="53"/>
      <c r="H1579" s="53"/>
      <c r="I1579" s="53"/>
      <c r="J1579" s="53"/>
      <c r="K1579" s="53"/>
      <c r="L1579" s="53"/>
      <c r="M1579" s="53"/>
      <c r="N1579" s="53"/>
      <c r="O1579" s="53"/>
      <c r="P1579" s="53"/>
      <c r="Q1579" s="53"/>
      <c r="R1579" s="53"/>
      <c r="S1579" s="53"/>
      <c r="T1579" s="53"/>
      <c r="U1579" s="53"/>
      <c r="V1579" s="53"/>
      <c r="W1579" s="53"/>
      <c r="X1579" s="53"/>
      <c r="Y1579" s="53"/>
      <c r="Z1579" s="53"/>
      <c r="AA1579" s="53"/>
      <c r="AB1579" s="53"/>
      <c r="AC1579" s="53"/>
      <c r="AD1579" s="53"/>
      <c r="AE1579" s="53"/>
      <c r="AF1579" s="53"/>
      <c r="AG1579" s="53"/>
      <c r="AH1579" s="53"/>
      <c r="AI1579" s="53"/>
      <c r="AJ1579" s="53"/>
      <c r="AK1579" s="53"/>
      <c r="AL1579" s="53"/>
      <c r="AM1579" s="53"/>
      <c r="AN1579" s="53"/>
      <c r="AO1579" s="53"/>
      <c r="AP1579" s="53"/>
      <c r="AQ1579" s="53"/>
      <c r="AR1579" s="53"/>
      <c r="AS1579" s="53"/>
      <c r="AT1579" s="53"/>
      <c r="AU1579" s="53"/>
      <c r="AV1579" s="53"/>
      <c r="AW1579" s="53"/>
      <c r="AX1579" s="53"/>
      <c r="AY1579" s="53"/>
      <c r="AZ1579" s="53"/>
      <c r="BA1579" s="53"/>
      <c r="BB1579" s="53"/>
      <c r="BC1579" s="53"/>
      <c r="BD1579" s="53"/>
      <c r="BE1579" s="53"/>
      <c r="BF1579" s="53"/>
      <c r="BG1579" s="53"/>
      <c r="BH1579" s="53"/>
      <c r="BI1579" s="53"/>
      <c r="BJ1579" s="53"/>
      <c r="BK1579" s="53"/>
      <c r="BL1579" s="53"/>
      <c r="BM1579" s="53"/>
      <c r="BN1579" s="53"/>
      <c r="BO1579" s="53"/>
    </row>
    <row r="1580" spans="4:67" s="47" customFormat="1" x14ac:dyDescent="0.25">
      <c r="D1580" s="57" t="s">
        <v>358</v>
      </c>
      <c r="E1580" s="53"/>
      <c r="F1580" s="53"/>
      <c r="G1580" s="53"/>
      <c r="H1580" s="53"/>
      <c r="I1580" s="53"/>
      <c r="J1580" s="53"/>
      <c r="K1580" s="53"/>
      <c r="L1580" s="53"/>
      <c r="M1580" s="53"/>
      <c r="N1580" s="53"/>
      <c r="O1580" s="53"/>
      <c r="P1580" s="53"/>
      <c r="Q1580" s="53"/>
      <c r="R1580" s="53"/>
      <c r="S1580" s="53"/>
      <c r="T1580" s="53"/>
      <c r="U1580" s="53"/>
      <c r="V1580" s="53"/>
      <c r="W1580" s="53"/>
      <c r="X1580" s="53"/>
      <c r="Y1580" s="53"/>
      <c r="Z1580" s="53"/>
      <c r="AA1580" s="53"/>
      <c r="AB1580" s="53"/>
      <c r="AC1580" s="53"/>
      <c r="AD1580" s="53"/>
      <c r="AE1580" s="53"/>
      <c r="AF1580" s="53"/>
      <c r="AG1580" s="53"/>
      <c r="AH1580" s="53"/>
      <c r="AI1580" s="53"/>
      <c r="AJ1580" s="53"/>
      <c r="AK1580" s="53"/>
      <c r="AL1580" s="53"/>
      <c r="AM1580" s="53"/>
      <c r="AN1580" s="53"/>
      <c r="AO1580" s="53"/>
      <c r="AP1580" s="53"/>
      <c r="AQ1580" s="53"/>
      <c r="AR1580" s="53"/>
      <c r="AS1580" s="53"/>
      <c r="AT1580" s="53"/>
      <c r="AU1580" s="53"/>
      <c r="AV1580" s="53"/>
      <c r="AW1580" s="53"/>
      <c r="AX1580" s="53"/>
      <c r="AY1580" s="53"/>
      <c r="AZ1580" s="53"/>
      <c r="BA1580" s="53"/>
      <c r="BB1580" s="53"/>
      <c r="BC1580" s="53"/>
      <c r="BD1580" s="53"/>
      <c r="BE1580" s="53"/>
      <c r="BF1580" s="53"/>
      <c r="BG1580" s="53"/>
      <c r="BH1580" s="53"/>
      <c r="BI1580" s="53"/>
      <c r="BJ1580" s="53"/>
      <c r="BK1580" s="53"/>
      <c r="BL1580" s="53"/>
      <c r="BM1580" s="53"/>
      <c r="BN1580" s="53"/>
      <c r="BO1580" s="53"/>
    </row>
    <row r="1581" spans="4:67" s="47" customFormat="1" x14ac:dyDescent="0.25"/>
    <row r="1582" spans="4:67" s="47" customFormat="1" x14ac:dyDescent="0.25">
      <c r="D1582" s="47" t="s">
        <v>518</v>
      </c>
    </row>
    <row r="1583" spans="4:67" s="47" customFormat="1" x14ac:dyDescent="0.25"/>
    <row r="1584" spans="4:67" s="47" customFormat="1" x14ac:dyDescent="0.25"/>
    <row r="1585" s="47" customFormat="1" x14ac:dyDescent="0.25"/>
    <row r="1586" s="47" customFormat="1" x14ac:dyDescent="0.25"/>
    <row r="1587" s="47" customFormat="1" x14ac:dyDescent="0.25"/>
    <row r="1588" s="47" customFormat="1" x14ac:dyDescent="0.25"/>
    <row r="1589" s="47" customFormat="1" x14ac:dyDescent="0.25"/>
    <row r="1590" s="47" customFormat="1" x14ac:dyDescent="0.25"/>
    <row r="1591" s="47" customFormat="1" x14ac:dyDescent="0.25"/>
    <row r="1592" s="47" customFormat="1" x14ac:dyDescent="0.25"/>
    <row r="1593" s="47" customFormat="1" x14ac:dyDescent="0.25"/>
    <row r="1594" s="47" customFormat="1" x14ac:dyDescent="0.25"/>
    <row r="1595" s="47" customFormat="1" x14ac:dyDescent="0.25"/>
    <row r="1596" s="47" customFormat="1" x14ac:dyDescent="0.25"/>
    <row r="1597" s="47" customFormat="1" x14ac:dyDescent="0.25"/>
    <row r="1598" s="47" customFormat="1" x14ac:dyDescent="0.25"/>
    <row r="1599" s="47" customFormat="1" x14ac:dyDescent="0.25"/>
    <row r="1600" s="47" customFormat="1" x14ac:dyDescent="0.25"/>
    <row r="1601" spans="4:4" s="47" customFormat="1" x14ac:dyDescent="0.25"/>
    <row r="1602" spans="4:4" s="47" customFormat="1" x14ac:dyDescent="0.25">
      <c r="D1602" s="51" t="s">
        <v>2222</v>
      </c>
    </row>
    <row r="1603" spans="4:4" s="47" customFormat="1" x14ac:dyDescent="0.25"/>
    <row r="1604" spans="4:4" s="47" customFormat="1" x14ac:dyDescent="0.25">
      <c r="D1604" s="47" t="s">
        <v>518</v>
      </c>
    </row>
    <row r="1605" spans="4:4" s="47" customFormat="1" x14ac:dyDescent="0.25"/>
    <row r="1606" spans="4:4" s="47" customFormat="1" x14ac:dyDescent="0.25"/>
    <row r="1607" spans="4:4" s="47" customFormat="1" x14ac:dyDescent="0.25"/>
    <row r="1608" spans="4:4" s="47" customFormat="1" x14ac:dyDescent="0.25"/>
    <row r="1609" spans="4:4" s="47" customFormat="1" x14ac:dyDescent="0.25"/>
    <row r="1610" spans="4:4" s="47" customFormat="1" x14ac:dyDescent="0.25"/>
    <row r="1611" spans="4:4" s="47" customFormat="1" x14ac:dyDescent="0.25"/>
    <row r="1612" spans="4:4" s="47" customFormat="1" x14ac:dyDescent="0.25"/>
    <row r="1613" spans="4:4" s="47" customFormat="1" x14ac:dyDescent="0.25"/>
    <row r="1614" spans="4:4" s="47" customFormat="1" x14ac:dyDescent="0.25"/>
    <row r="1615" spans="4:4" s="47" customFormat="1" x14ac:dyDescent="0.25"/>
    <row r="1616" spans="4:4" s="47" customFormat="1" x14ac:dyDescent="0.25"/>
    <row r="1617" spans="4:4" s="47" customFormat="1" x14ac:dyDescent="0.25"/>
    <row r="1618" spans="4:4" s="47" customFormat="1" x14ac:dyDescent="0.25">
      <c r="D1618" s="51" t="s">
        <v>3376</v>
      </c>
    </row>
    <row r="1619" spans="4:4" s="47" customFormat="1" x14ac:dyDescent="0.25"/>
    <row r="1707" spans="4:91" x14ac:dyDescent="0.25">
      <c r="D1707" s="70" t="s">
        <v>398</v>
      </c>
      <c r="AG1707" s="70" t="s">
        <v>366</v>
      </c>
      <c r="BI1707" s="70" t="s">
        <v>376</v>
      </c>
    </row>
    <row r="1709" spans="4:91" x14ac:dyDescent="0.25">
      <c r="D1709" s="57" t="s">
        <v>322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  <c r="X1709" s="53"/>
      <c r="Y1709" s="53"/>
      <c r="Z1709" s="53"/>
      <c r="AA1709" s="53"/>
      <c r="AB1709" s="53"/>
      <c r="AC1709" s="53"/>
      <c r="AD1709" s="53"/>
      <c r="AE1709" s="53"/>
      <c r="AG1709" s="57" t="s">
        <v>322</v>
      </c>
      <c r="AH1709" s="53"/>
      <c r="AI1709" s="53"/>
      <c r="AJ1709" s="53"/>
      <c r="AK1709" s="53"/>
      <c r="AL1709" s="53"/>
      <c r="AM1709" s="53"/>
      <c r="AN1709" s="53"/>
      <c r="AO1709" s="53"/>
      <c r="AP1709" s="53"/>
      <c r="AQ1709" s="53"/>
      <c r="AR1709" s="53"/>
      <c r="AS1709" s="53"/>
      <c r="AT1709" s="53"/>
      <c r="AU1709" s="53"/>
      <c r="AV1709" s="53"/>
      <c r="AW1709" s="53"/>
      <c r="AX1709" s="53"/>
      <c r="AY1709" s="53"/>
      <c r="AZ1709" s="53"/>
      <c r="BA1709" s="53"/>
      <c r="BB1709" s="53"/>
      <c r="BC1709" s="53"/>
      <c r="BD1709" s="53"/>
      <c r="BE1709" s="53"/>
      <c r="BF1709" s="53"/>
      <c r="BG1709" s="53"/>
      <c r="BI1709" s="57" t="s">
        <v>322</v>
      </c>
      <c r="BJ1709" s="53"/>
      <c r="BK1709" s="53"/>
      <c r="BL1709" s="53"/>
      <c r="BM1709" s="53"/>
      <c r="BN1709" s="53"/>
      <c r="BO1709" s="53"/>
      <c r="BP1709" s="53"/>
      <c r="BQ1709" s="53"/>
      <c r="BR1709" s="53"/>
      <c r="BS1709" s="53"/>
      <c r="BT1709" s="53"/>
      <c r="BU1709" s="53"/>
      <c r="BV1709" s="53"/>
      <c r="BW1709" s="53"/>
      <c r="BX1709" s="53"/>
      <c r="BY1709" s="53"/>
      <c r="BZ1709" s="53"/>
      <c r="CA1709" s="53"/>
      <c r="CB1709" s="53"/>
      <c r="CC1709" s="53"/>
      <c r="CD1709" s="53"/>
      <c r="CE1709" s="53"/>
      <c r="CF1709" s="53"/>
      <c r="CG1709" s="53"/>
      <c r="CH1709" s="53"/>
      <c r="CI1709" s="53"/>
      <c r="CJ1709" s="53"/>
      <c r="CK1709" s="53"/>
      <c r="CL1709" s="53"/>
      <c r="CM1709" s="53"/>
    </row>
    <row r="1710" spans="4:91" x14ac:dyDescent="0.25">
      <c r="D1710" s="57"/>
      <c r="E1710" s="53"/>
      <c r="F1710" s="53"/>
      <c r="G1710" s="53"/>
      <c r="H1710" s="53"/>
      <c r="I1710" s="53"/>
      <c r="J1710" s="53"/>
      <c r="K1710" s="53"/>
      <c r="L1710" s="53"/>
      <c r="M1710" s="53"/>
      <c r="N1710" s="53"/>
      <c r="O1710" s="53"/>
      <c r="P1710" s="53"/>
      <c r="Q1710" s="53"/>
      <c r="R1710" s="53"/>
      <c r="S1710" s="53"/>
      <c r="T1710" s="53"/>
      <c r="U1710" s="53"/>
      <c r="V1710" s="53"/>
      <c r="W1710" s="53"/>
      <c r="X1710" s="53"/>
      <c r="Y1710" s="53"/>
      <c r="Z1710" s="53"/>
      <c r="AA1710" s="53"/>
      <c r="AB1710" s="53"/>
      <c r="AC1710" s="53"/>
      <c r="AD1710" s="53"/>
      <c r="AE1710" s="53"/>
      <c r="AG1710" s="57"/>
      <c r="AH1710" s="53"/>
      <c r="AI1710" s="53"/>
      <c r="AJ1710" s="53"/>
      <c r="AK1710" s="53"/>
      <c r="AL1710" s="53"/>
      <c r="AM1710" s="53"/>
      <c r="AN1710" s="53"/>
      <c r="AO1710" s="53"/>
      <c r="AP1710" s="53"/>
      <c r="AQ1710" s="53"/>
      <c r="AR1710" s="53"/>
      <c r="AS1710" s="53"/>
      <c r="AT1710" s="53"/>
      <c r="AU1710" s="53"/>
      <c r="AV1710" s="53"/>
      <c r="AW1710" s="53"/>
      <c r="AX1710" s="53"/>
      <c r="AY1710" s="53"/>
      <c r="AZ1710" s="53"/>
      <c r="BA1710" s="53"/>
      <c r="BB1710" s="53"/>
      <c r="BC1710" s="53"/>
      <c r="BD1710" s="53"/>
      <c r="BE1710" s="53"/>
      <c r="BF1710" s="53"/>
      <c r="BG1710" s="53"/>
      <c r="BI1710" s="57"/>
      <c r="BJ1710" s="53"/>
      <c r="BK1710" s="53"/>
      <c r="BL1710" s="53"/>
      <c r="BM1710" s="53"/>
      <c r="BN1710" s="53"/>
      <c r="BO1710" s="53"/>
      <c r="BP1710" s="53"/>
      <c r="BQ1710" s="53"/>
      <c r="BR1710" s="53"/>
      <c r="BS1710" s="53"/>
      <c r="BT1710" s="53"/>
      <c r="BU1710" s="53"/>
      <c r="BV1710" s="53"/>
      <c r="BW1710" s="53"/>
      <c r="BX1710" s="53"/>
      <c r="BY1710" s="53"/>
      <c r="BZ1710" s="53"/>
      <c r="CA1710" s="53"/>
      <c r="CB1710" s="53"/>
      <c r="CC1710" s="53"/>
      <c r="CD1710" s="53"/>
      <c r="CE1710" s="53"/>
      <c r="CF1710" s="53"/>
      <c r="CG1710" s="53"/>
      <c r="CH1710" s="53"/>
      <c r="CI1710" s="53"/>
      <c r="CJ1710" s="53"/>
      <c r="CK1710" s="53"/>
      <c r="CL1710" s="53"/>
      <c r="CM1710" s="53"/>
    </row>
    <row r="1711" spans="4:91" x14ac:dyDescent="0.25">
      <c r="D1711" s="57" t="s">
        <v>384</v>
      </c>
      <c r="E1711" s="53"/>
      <c r="F1711" s="53"/>
      <c r="G1711" s="53"/>
      <c r="H1711" s="53"/>
      <c r="I1711" s="53"/>
      <c r="J1711" s="53"/>
      <c r="K1711" s="53"/>
      <c r="L1711" s="53"/>
      <c r="M1711" s="53"/>
      <c r="N1711" s="53"/>
      <c r="O1711" s="53"/>
      <c r="P1711" s="53"/>
      <c r="Q1711" s="53"/>
      <c r="R1711" s="53"/>
      <c r="S1711" s="53"/>
      <c r="T1711" s="53"/>
      <c r="U1711" s="53"/>
      <c r="V1711" s="53"/>
      <c r="W1711" s="53"/>
      <c r="X1711" s="53"/>
      <c r="Y1711" s="53"/>
      <c r="Z1711" s="53"/>
      <c r="AA1711" s="53"/>
      <c r="AB1711" s="53"/>
      <c r="AC1711" s="53"/>
      <c r="AD1711" s="53"/>
      <c r="AE1711" s="53"/>
      <c r="AG1711" s="57" t="s">
        <v>399</v>
      </c>
      <c r="AH1711" s="53"/>
      <c r="AI1711" s="53"/>
      <c r="AJ1711" s="53"/>
      <c r="AK1711" s="53"/>
      <c r="AL1711" s="53"/>
      <c r="AM1711" s="53"/>
      <c r="AN1711" s="53"/>
      <c r="AO1711" s="53"/>
      <c r="AP1711" s="53"/>
      <c r="AQ1711" s="53"/>
      <c r="AR1711" s="53"/>
      <c r="AS1711" s="53"/>
      <c r="AT1711" s="53"/>
      <c r="AU1711" s="53"/>
      <c r="AV1711" s="53"/>
      <c r="AW1711" s="53"/>
      <c r="AX1711" s="53"/>
      <c r="AY1711" s="53"/>
      <c r="AZ1711" s="53"/>
      <c r="BA1711" s="53"/>
      <c r="BB1711" s="53"/>
      <c r="BC1711" s="53"/>
      <c r="BD1711" s="53"/>
      <c r="BE1711" s="53"/>
      <c r="BF1711" s="53"/>
      <c r="BG1711" s="53"/>
      <c r="BI1711" s="57" t="s">
        <v>426</v>
      </c>
      <c r="BJ1711" s="53"/>
      <c r="BK1711" s="53"/>
      <c r="BL1711" s="53"/>
      <c r="BM1711" s="53"/>
      <c r="BN1711" s="53"/>
      <c r="BO1711" s="53"/>
      <c r="BP1711" s="53"/>
      <c r="BQ1711" s="53"/>
      <c r="BR1711" s="53"/>
      <c r="BS1711" s="53"/>
      <c r="BT1711" s="53"/>
      <c r="BU1711" s="53"/>
      <c r="BV1711" s="53"/>
      <c r="BW1711" s="53"/>
      <c r="BX1711" s="53"/>
      <c r="BY1711" s="53"/>
      <c r="BZ1711" s="53"/>
      <c r="CA1711" s="53"/>
      <c r="CB1711" s="53"/>
      <c r="CC1711" s="53"/>
      <c r="CD1711" s="53"/>
      <c r="CE1711" s="53"/>
      <c r="CF1711" s="53"/>
      <c r="CG1711" s="53"/>
      <c r="CH1711" s="53"/>
      <c r="CI1711" s="53"/>
      <c r="CJ1711" s="53"/>
      <c r="CK1711" s="53"/>
      <c r="CL1711" s="53"/>
      <c r="CM1711" s="53"/>
    </row>
    <row r="1712" spans="4:91" x14ac:dyDescent="0.25">
      <c r="D1712" s="57" t="s">
        <v>385</v>
      </c>
      <c r="E1712" s="53"/>
      <c r="F1712" s="53"/>
      <c r="G1712" s="53"/>
      <c r="H1712" s="53"/>
      <c r="I1712" s="53"/>
      <c r="J1712" s="53"/>
      <c r="K1712" s="53"/>
      <c r="L1712" s="53"/>
      <c r="M1712" s="53"/>
      <c r="N1712" s="53"/>
      <c r="O1712" s="53"/>
      <c r="P1712" s="53"/>
      <c r="Q1712" s="53"/>
      <c r="R1712" s="53"/>
      <c r="S1712" s="53"/>
      <c r="T1712" s="53"/>
      <c r="U1712" s="53"/>
      <c r="V1712" s="53"/>
      <c r="W1712" s="53"/>
      <c r="X1712" s="53"/>
      <c r="Y1712" s="53"/>
      <c r="Z1712" s="53"/>
      <c r="AA1712" s="53"/>
      <c r="AB1712" s="53"/>
      <c r="AC1712" s="53"/>
      <c r="AD1712" s="53"/>
      <c r="AE1712" s="53"/>
      <c r="AG1712" s="57" t="s">
        <v>400</v>
      </c>
      <c r="AH1712" s="53"/>
      <c r="AI1712" s="53"/>
      <c r="AJ1712" s="53"/>
      <c r="AK1712" s="53"/>
      <c r="AL1712" s="53"/>
      <c r="AM1712" s="53"/>
      <c r="AN1712" s="53"/>
      <c r="AO1712" s="53"/>
      <c r="AP1712" s="53"/>
      <c r="AQ1712" s="53"/>
      <c r="AR1712" s="53"/>
      <c r="AS1712" s="53"/>
      <c r="AT1712" s="53"/>
      <c r="AU1712" s="53"/>
      <c r="AV1712" s="53"/>
      <c r="AW1712" s="53"/>
      <c r="AX1712" s="53"/>
      <c r="AY1712" s="53"/>
      <c r="AZ1712" s="53"/>
      <c r="BA1712" s="53"/>
      <c r="BB1712" s="53"/>
      <c r="BC1712" s="53"/>
      <c r="BD1712" s="53"/>
      <c r="BE1712" s="53"/>
      <c r="BF1712" s="53"/>
      <c r="BG1712" s="53"/>
      <c r="BI1712" s="57" t="s">
        <v>427</v>
      </c>
      <c r="BJ1712" s="53"/>
      <c r="BK1712" s="53"/>
      <c r="BL1712" s="53"/>
      <c r="BM1712" s="53"/>
      <c r="BN1712" s="53"/>
      <c r="BO1712" s="53"/>
      <c r="BP1712" s="53"/>
      <c r="BQ1712" s="53"/>
      <c r="BR1712" s="53"/>
      <c r="BS1712" s="53"/>
      <c r="BT1712" s="53"/>
      <c r="BU1712" s="53"/>
      <c r="BV1712" s="53"/>
      <c r="BW1712" s="53"/>
      <c r="BX1712" s="53"/>
      <c r="BY1712" s="53"/>
      <c r="BZ1712" s="53"/>
      <c r="CA1712" s="53"/>
      <c r="CB1712" s="53"/>
      <c r="CC1712" s="53"/>
      <c r="CD1712" s="53"/>
      <c r="CE1712" s="53"/>
      <c r="CF1712" s="53"/>
      <c r="CG1712" s="53"/>
      <c r="CH1712" s="53"/>
      <c r="CI1712" s="53"/>
      <c r="CJ1712" s="53"/>
      <c r="CK1712" s="53"/>
      <c r="CL1712" s="53"/>
      <c r="CM1712" s="53"/>
    </row>
    <row r="1713" spans="4:91" x14ac:dyDescent="0.25">
      <c r="D1713" s="57" t="s">
        <v>386</v>
      </c>
      <c r="E1713" s="53"/>
      <c r="F1713" s="53"/>
      <c r="G1713" s="53"/>
      <c r="H1713" s="53"/>
      <c r="I1713" s="53"/>
      <c r="J1713" s="53"/>
      <c r="K1713" s="53"/>
      <c r="L1713" s="53"/>
      <c r="M1713" s="53"/>
      <c r="N1713" s="53"/>
      <c r="O1713" s="53"/>
      <c r="P1713" s="53"/>
      <c r="Q1713" s="53"/>
      <c r="R1713" s="53"/>
      <c r="S1713" s="53"/>
      <c r="T1713" s="53"/>
      <c r="U1713" s="53"/>
      <c r="V1713" s="53"/>
      <c r="W1713" s="53"/>
      <c r="X1713" s="53"/>
      <c r="Y1713" s="53"/>
      <c r="Z1713" s="53"/>
      <c r="AA1713" s="53"/>
      <c r="AB1713" s="53"/>
      <c r="AC1713" s="53"/>
      <c r="AD1713" s="53"/>
      <c r="AE1713" s="53"/>
      <c r="AG1713" s="57" t="s">
        <v>401</v>
      </c>
      <c r="AH1713" s="53"/>
      <c r="AI1713" s="53"/>
      <c r="AJ1713" s="53"/>
      <c r="AK1713" s="53"/>
      <c r="AL1713" s="53"/>
      <c r="AM1713" s="53"/>
      <c r="AN1713" s="53"/>
      <c r="AO1713" s="53"/>
      <c r="AP1713" s="53"/>
      <c r="AQ1713" s="53"/>
      <c r="AR1713" s="53"/>
      <c r="AS1713" s="53"/>
      <c r="AT1713" s="53"/>
      <c r="AU1713" s="53"/>
      <c r="AV1713" s="53"/>
      <c r="AW1713" s="53"/>
      <c r="AX1713" s="53"/>
      <c r="AY1713" s="53"/>
      <c r="AZ1713" s="53"/>
      <c r="BA1713" s="53"/>
      <c r="BB1713" s="53"/>
      <c r="BC1713" s="53"/>
      <c r="BD1713" s="53"/>
      <c r="BE1713" s="53"/>
      <c r="BF1713" s="53"/>
      <c r="BG1713" s="53"/>
      <c r="BI1713" s="57" t="s">
        <v>401</v>
      </c>
      <c r="BJ1713" s="53"/>
      <c r="BK1713" s="53"/>
      <c r="BL1713" s="53"/>
      <c r="BM1713" s="53"/>
      <c r="BN1713" s="53"/>
      <c r="BO1713" s="53"/>
      <c r="BP1713" s="53"/>
      <c r="BQ1713" s="53"/>
      <c r="BR1713" s="53"/>
      <c r="BS1713" s="53"/>
      <c r="BT1713" s="53"/>
      <c r="BU1713" s="53"/>
      <c r="BV1713" s="53"/>
      <c r="BW1713" s="53"/>
      <c r="BX1713" s="53"/>
      <c r="BY1713" s="53"/>
      <c r="BZ1713" s="53"/>
      <c r="CA1713" s="53"/>
      <c r="CB1713" s="53"/>
      <c r="CC1713" s="53"/>
      <c r="CD1713" s="53"/>
      <c r="CE1713" s="53"/>
      <c r="CF1713" s="53"/>
      <c r="CG1713" s="53"/>
      <c r="CH1713" s="53"/>
      <c r="CI1713" s="53"/>
      <c r="CJ1713" s="53"/>
      <c r="CK1713" s="53"/>
      <c r="CL1713" s="53"/>
      <c r="CM1713" s="53"/>
    </row>
    <row r="1714" spans="4:91" x14ac:dyDescent="0.25">
      <c r="D1714" s="57" t="s">
        <v>387</v>
      </c>
      <c r="E1714" s="53"/>
      <c r="F1714" s="53"/>
      <c r="G1714" s="53"/>
      <c r="H1714" s="53"/>
      <c r="I1714" s="53"/>
      <c r="J1714" s="53"/>
      <c r="K1714" s="53"/>
      <c r="L1714" s="53"/>
      <c r="M1714" s="53"/>
      <c r="N1714" s="53"/>
      <c r="O1714" s="53"/>
      <c r="P1714" s="53"/>
      <c r="Q1714" s="53"/>
      <c r="R1714" s="53"/>
      <c r="S1714" s="53"/>
      <c r="T1714" s="53"/>
      <c r="U1714" s="53"/>
      <c r="V1714" s="53"/>
      <c r="W1714" s="53"/>
      <c r="X1714" s="53"/>
      <c r="Y1714" s="53"/>
      <c r="Z1714" s="53"/>
      <c r="AA1714" s="53"/>
      <c r="AB1714" s="53"/>
      <c r="AC1714" s="53"/>
      <c r="AD1714" s="53"/>
      <c r="AE1714" s="53"/>
      <c r="AG1714" s="57" t="s">
        <v>402</v>
      </c>
      <c r="AH1714" s="53"/>
      <c r="AI1714" s="53"/>
      <c r="AJ1714" s="53"/>
      <c r="AK1714" s="53"/>
      <c r="AL1714" s="53"/>
      <c r="AM1714" s="53"/>
      <c r="AN1714" s="53"/>
      <c r="AO1714" s="53"/>
      <c r="AP1714" s="53"/>
      <c r="AQ1714" s="53"/>
      <c r="AR1714" s="53"/>
      <c r="AS1714" s="53"/>
      <c r="AT1714" s="53"/>
      <c r="AU1714" s="53"/>
      <c r="AV1714" s="53"/>
      <c r="AW1714" s="53"/>
      <c r="AX1714" s="53"/>
      <c r="AY1714" s="53"/>
      <c r="AZ1714" s="53"/>
      <c r="BA1714" s="53"/>
      <c r="BB1714" s="53"/>
      <c r="BC1714" s="53"/>
      <c r="BD1714" s="53"/>
      <c r="BE1714" s="53"/>
      <c r="BF1714" s="53"/>
      <c r="BG1714" s="53"/>
      <c r="BI1714" s="57" t="s">
        <v>428</v>
      </c>
      <c r="BJ1714" s="53"/>
      <c r="BK1714" s="53"/>
      <c r="BL1714" s="53"/>
      <c r="BM1714" s="53"/>
      <c r="BN1714" s="53"/>
      <c r="BO1714" s="53"/>
      <c r="BP1714" s="53"/>
      <c r="BQ1714" s="53"/>
      <c r="BR1714" s="53"/>
      <c r="BS1714" s="53"/>
      <c r="BT1714" s="53"/>
      <c r="BU1714" s="53"/>
      <c r="BV1714" s="53"/>
      <c r="BW1714" s="53"/>
      <c r="BX1714" s="53"/>
      <c r="BY1714" s="53"/>
      <c r="BZ1714" s="53"/>
      <c r="CA1714" s="53"/>
      <c r="CB1714" s="53"/>
      <c r="CC1714" s="53"/>
      <c r="CD1714" s="53"/>
      <c r="CE1714" s="53"/>
      <c r="CF1714" s="53"/>
      <c r="CG1714" s="53"/>
      <c r="CH1714" s="53"/>
      <c r="CI1714" s="53"/>
      <c r="CJ1714" s="53"/>
      <c r="CK1714" s="53"/>
      <c r="CL1714" s="53"/>
      <c r="CM1714" s="53"/>
    </row>
    <row r="1715" spans="4:91" x14ac:dyDescent="0.25">
      <c r="D1715" s="57" t="s">
        <v>278</v>
      </c>
      <c r="E1715" s="53"/>
      <c r="F1715" s="53"/>
      <c r="G1715" s="53"/>
      <c r="H1715" s="53"/>
      <c r="I1715" s="53"/>
      <c r="J1715" s="53"/>
      <c r="K1715" s="53"/>
      <c r="L1715" s="53"/>
      <c r="M1715" s="53"/>
      <c r="N1715" s="53"/>
      <c r="O1715" s="53"/>
      <c r="P1715" s="53"/>
      <c r="Q1715" s="53"/>
      <c r="R1715" s="53"/>
      <c r="S1715" s="53"/>
      <c r="T1715" s="53"/>
      <c r="U1715" s="53"/>
      <c r="V1715" s="53"/>
      <c r="W1715" s="53"/>
      <c r="X1715" s="53"/>
      <c r="Y1715" s="53"/>
      <c r="Z1715" s="53"/>
      <c r="AA1715" s="53"/>
      <c r="AB1715" s="53"/>
      <c r="AC1715" s="53"/>
      <c r="AD1715" s="53"/>
      <c r="AE1715" s="53"/>
      <c r="AG1715" s="57" t="s">
        <v>403</v>
      </c>
      <c r="AH1715" s="53"/>
      <c r="AI1715" s="53"/>
      <c r="AJ1715" s="53"/>
      <c r="AK1715" s="53"/>
      <c r="AL1715" s="53"/>
      <c r="AM1715" s="53"/>
      <c r="AN1715" s="53"/>
      <c r="AO1715" s="53"/>
      <c r="AP1715" s="53"/>
      <c r="AQ1715" s="53"/>
      <c r="AR1715" s="53"/>
      <c r="AS1715" s="53"/>
      <c r="AT1715" s="53"/>
      <c r="AU1715" s="53"/>
      <c r="AV1715" s="53"/>
      <c r="AW1715" s="53"/>
      <c r="AX1715" s="53"/>
      <c r="AY1715" s="53"/>
      <c r="AZ1715" s="53"/>
      <c r="BA1715" s="53"/>
      <c r="BB1715" s="53"/>
      <c r="BC1715" s="53"/>
      <c r="BD1715" s="53"/>
      <c r="BE1715" s="53"/>
      <c r="BF1715" s="53"/>
      <c r="BG1715" s="53"/>
      <c r="BI1715" s="57" t="s">
        <v>429</v>
      </c>
      <c r="BJ1715" s="53"/>
      <c r="BK1715" s="53"/>
      <c r="BL1715" s="53"/>
      <c r="BM1715" s="53"/>
      <c r="BN1715" s="53"/>
      <c r="BO1715" s="53"/>
      <c r="BP1715" s="53"/>
      <c r="BQ1715" s="53"/>
      <c r="BR1715" s="53"/>
      <c r="BS1715" s="53"/>
      <c r="BT1715" s="53"/>
      <c r="BU1715" s="53"/>
      <c r="BV1715" s="53"/>
      <c r="BW1715" s="53"/>
      <c r="BX1715" s="53"/>
      <c r="BY1715" s="53"/>
      <c r="BZ1715" s="53"/>
      <c r="CA1715" s="53"/>
      <c r="CB1715" s="53"/>
      <c r="CC1715" s="53"/>
      <c r="CD1715" s="53"/>
      <c r="CE1715" s="53"/>
      <c r="CF1715" s="53"/>
      <c r="CG1715" s="53"/>
      <c r="CH1715" s="53"/>
      <c r="CI1715" s="53"/>
      <c r="CJ1715" s="53"/>
      <c r="CK1715" s="53"/>
      <c r="CL1715" s="53"/>
      <c r="CM1715" s="53"/>
    </row>
    <row r="1716" spans="4:91" x14ac:dyDescent="0.25">
      <c r="D1716" s="57"/>
      <c r="E1716" s="53"/>
      <c r="F1716" s="53"/>
      <c r="G1716" s="53"/>
      <c r="H1716" s="53"/>
      <c r="I1716" s="53"/>
      <c r="J1716" s="53"/>
      <c r="K1716" s="53"/>
      <c r="L1716" s="53"/>
      <c r="M1716" s="53"/>
      <c r="N1716" s="53"/>
      <c r="O1716" s="53"/>
      <c r="P1716" s="53"/>
      <c r="Q1716" s="53"/>
      <c r="R1716" s="53"/>
      <c r="S1716" s="53"/>
      <c r="T1716" s="53"/>
      <c r="U1716" s="53"/>
      <c r="V1716" s="53"/>
      <c r="W1716" s="53"/>
      <c r="X1716" s="53"/>
      <c r="Y1716" s="53"/>
      <c r="Z1716" s="53"/>
      <c r="AA1716" s="53"/>
      <c r="AB1716" s="53"/>
      <c r="AC1716" s="53"/>
      <c r="AD1716" s="53"/>
      <c r="AE1716" s="53"/>
      <c r="AG1716" s="57" t="s">
        <v>404</v>
      </c>
      <c r="AH1716" s="53"/>
      <c r="AI1716" s="53"/>
      <c r="AJ1716" s="53"/>
      <c r="AK1716" s="53"/>
      <c r="AL1716" s="53"/>
      <c r="AM1716" s="53"/>
      <c r="AN1716" s="53"/>
      <c r="AO1716" s="53"/>
      <c r="AP1716" s="53"/>
      <c r="AQ1716" s="53"/>
      <c r="AR1716" s="53"/>
      <c r="AS1716" s="53"/>
      <c r="AT1716" s="53"/>
      <c r="AU1716" s="53"/>
      <c r="AV1716" s="53"/>
      <c r="AW1716" s="53"/>
      <c r="AX1716" s="53"/>
      <c r="AY1716" s="53"/>
      <c r="AZ1716" s="53"/>
      <c r="BA1716" s="53"/>
      <c r="BB1716" s="53"/>
      <c r="BC1716" s="53"/>
      <c r="BD1716" s="53"/>
      <c r="BE1716" s="53"/>
      <c r="BF1716" s="53"/>
      <c r="BG1716" s="53"/>
      <c r="BI1716" s="57" t="s">
        <v>403</v>
      </c>
      <c r="BJ1716" s="53"/>
      <c r="BK1716" s="53"/>
      <c r="BL1716" s="53"/>
      <c r="BM1716" s="53"/>
      <c r="BN1716" s="53"/>
      <c r="BO1716" s="53"/>
      <c r="BP1716" s="53"/>
      <c r="BQ1716" s="53"/>
      <c r="BR1716" s="53"/>
      <c r="BS1716" s="53"/>
      <c r="BT1716" s="53"/>
      <c r="BU1716" s="53"/>
      <c r="BV1716" s="53"/>
      <c r="BW1716" s="53"/>
      <c r="BX1716" s="53"/>
      <c r="BY1716" s="53"/>
      <c r="BZ1716" s="53"/>
      <c r="CA1716" s="53"/>
      <c r="CB1716" s="53"/>
      <c r="CC1716" s="53"/>
      <c r="CD1716" s="53"/>
      <c r="CE1716" s="53"/>
      <c r="CF1716" s="53"/>
      <c r="CG1716" s="53"/>
      <c r="CH1716" s="53"/>
      <c r="CI1716" s="53"/>
      <c r="CJ1716" s="53"/>
      <c r="CK1716" s="53"/>
      <c r="CL1716" s="53"/>
      <c r="CM1716" s="53"/>
    </row>
    <row r="1717" spans="4:91" x14ac:dyDescent="0.25">
      <c r="D1717" s="57" t="s">
        <v>33</v>
      </c>
      <c r="E1717" s="53"/>
      <c r="F1717" s="53"/>
      <c r="G1717" s="53"/>
      <c r="H1717" s="53"/>
      <c r="I1717" s="53"/>
      <c r="J1717" s="53"/>
      <c r="K1717" s="53"/>
      <c r="L1717" s="53"/>
      <c r="M1717" s="53"/>
      <c r="N1717" s="53"/>
      <c r="O1717" s="53"/>
      <c r="P1717" s="53"/>
      <c r="Q1717" s="53"/>
      <c r="R1717" s="53"/>
      <c r="S1717" s="53"/>
      <c r="T1717" s="53"/>
      <c r="U1717" s="53"/>
      <c r="V1717" s="53"/>
      <c r="W1717" s="53"/>
      <c r="X1717" s="53"/>
      <c r="Y1717" s="53"/>
      <c r="Z1717" s="53"/>
      <c r="AA1717" s="53"/>
      <c r="AB1717" s="53"/>
      <c r="AC1717" s="53"/>
      <c r="AD1717" s="53"/>
      <c r="AE1717" s="53"/>
      <c r="AG1717" s="57" t="s">
        <v>405</v>
      </c>
      <c r="AH1717" s="53"/>
      <c r="AI1717" s="53"/>
      <c r="AJ1717" s="53"/>
      <c r="AK1717" s="53"/>
      <c r="AL1717" s="53"/>
      <c r="AM1717" s="53"/>
      <c r="AN1717" s="53"/>
      <c r="AO1717" s="53"/>
      <c r="AP1717" s="53"/>
      <c r="AQ1717" s="53"/>
      <c r="AR1717" s="53"/>
      <c r="AS1717" s="53"/>
      <c r="AT1717" s="53"/>
      <c r="AU1717" s="53"/>
      <c r="AV1717" s="53"/>
      <c r="AW1717" s="53"/>
      <c r="AX1717" s="53"/>
      <c r="AY1717" s="53"/>
      <c r="AZ1717" s="53"/>
      <c r="BA1717" s="53"/>
      <c r="BB1717" s="53"/>
      <c r="BC1717" s="53"/>
      <c r="BD1717" s="53"/>
      <c r="BE1717" s="53"/>
      <c r="BF1717" s="53"/>
      <c r="BG1717" s="53"/>
      <c r="BI1717" s="57" t="s">
        <v>430</v>
      </c>
      <c r="BJ1717" s="53"/>
      <c r="BK1717" s="53"/>
      <c r="BL1717" s="53"/>
      <c r="BM1717" s="53"/>
      <c r="BN1717" s="53"/>
      <c r="BO1717" s="53"/>
      <c r="BP1717" s="53"/>
      <c r="BQ1717" s="53"/>
      <c r="BR1717" s="53"/>
      <c r="BS1717" s="53"/>
      <c r="BT1717" s="53"/>
      <c r="BU1717" s="53"/>
      <c r="BV1717" s="53"/>
      <c r="BW1717" s="53"/>
      <c r="BX1717" s="53"/>
      <c r="BY1717" s="53"/>
      <c r="BZ1717" s="53"/>
      <c r="CA1717" s="53"/>
      <c r="CB1717" s="53"/>
      <c r="CC1717" s="53"/>
      <c r="CD1717" s="53"/>
      <c r="CE1717" s="53"/>
      <c r="CF1717" s="53"/>
      <c r="CG1717" s="53"/>
      <c r="CH1717" s="53"/>
      <c r="CI1717" s="53"/>
      <c r="CJ1717" s="53"/>
      <c r="CK1717" s="53"/>
      <c r="CL1717" s="53"/>
      <c r="CM1717" s="53"/>
    </row>
    <row r="1718" spans="4:91" x14ac:dyDescent="0.25">
      <c r="D1718" s="57" t="s">
        <v>388</v>
      </c>
      <c r="E1718" s="53"/>
      <c r="F1718" s="53"/>
      <c r="G1718" s="53"/>
      <c r="H1718" s="53"/>
      <c r="I1718" s="53"/>
      <c r="J1718" s="53"/>
      <c r="K1718" s="53"/>
      <c r="L1718" s="53"/>
      <c r="M1718" s="53"/>
      <c r="N1718" s="53"/>
      <c r="O1718" s="53"/>
      <c r="P1718" s="53"/>
      <c r="Q1718" s="53"/>
      <c r="R1718" s="53"/>
      <c r="S1718" s="53"/>
      <c r="T1718" s="53"/>
      <c r="U1718" s="53"/>
      <c r="V1718" s="53"/>
      <c r="W1718" s="53"/>
      <c r="X1718" s="53"/>
      <c r="Y1718" s="53"/>
      <c r="Z1718" s="53"/>
      <c r="AA1718" s="53"/>
      <c r="AB1718" s="53"/>
      <c r="AC1718" s="53"/>
      <c r="AD1718" s="53"/>
      <c r="AE1718" s="53"/>
      <c r="AG1718" s="57" t="s">
        <v>278</v>
      </c>
      <c r="AH1718" s="53"/>
      <c r="AI1718" s="53"/>
      <c r="AJ1718" s="53"/>
      <c r="AK1718" s="53"/>
      <c r="AL1718" s="53"/>
      <c r="AM1718" s="53"/>
      <c r="AN1718" s="53"/>
      <c r="AO1718" s="53"/>
      <c r="AP1718" s="53"/>
      <c r="AQ1718" s="53"/>
      <c r="AR1718" s="53"/>
      <c r="AS1718" s="53"/>
      <c r="AT1718" s="53"/>
      <c r="AU1718" s="53"/>
      <c r="AV1718" s="53"/>
      <c r="AW1718" s="53"/>
      <c r="AX1718" s="53"/>
      <c r="AY1718" s="53"/>
      <c r="AZ1718" s="53"/>
      <c r="BA1718" s="53"/>
      <c r="BB1718" s="53"/>
      <c r="BC1718" s="53"/>
      <c r="BD1718" s="53"/>
      <c r="BE1718" s="53"/>
      <c r="BF1718" s="53"/>
      <c r="BG1718" s="53"/>
      <c r="BI1718" s="57" t="s">
        <v>431</v>
      </c>
      <c r="BJ1718" s="53"/>
      <c r="BK1718" s="53"/>
      <c r="BL1718" s="53"/>
      <c r="BM1718" s="53"/>
      <c r="BN1718" s="53"/>
      <c r="BO1718" s="53"/>
      <c r="BP1718" s="53"/>
      <c r="BQ1718" s="53"/>
      <c r="BR1718" s="53"/>
      <c r="BS1718" s="53"/>
      <c r="BT1718" s="53"/>
      <c r="BU1718" s="53"/>
      <c r="BV1718" s="53"/>
      <c r="BW1718" s="53"/>
      <c r="BX1718" s="53"/>
      <c r="BY1718" s="53"/>
      <c r="BZ1718" s="53"/>
      <c r="CA1718" s="53"/>
      <c r="CB1718" s="53"/>
      <c r="CC1718" s="53"/>
      <c r="CD1718" s="53"/>
      <c r="CE1718" s="53"/>
      <c r="CF1718" s="53"/>
      <c r="CG1718" s="53"/>
      <c r="CH1718" s="53"/>
      <c r="CI1718" s="53"/>
      <c r="CJ1718" s="53"/>
      <c r="CK1718" s="53"/>
      <c r="CL1718" s="53"/>
      <c r="CM1718" s="53"/>
    </row>
    <row r="1719" spans="4:91" x14ac:dyDescent="0.25">
      <c r="D1719" s="57" t="s">
        <v>326</v>
      </c>
      <c r="E1719" s="53"/>
      <c r="F1719" s="53"/>
      <c r="G1719" s="53"/>
      <c r="H1719" s="53"/>
      <c r="I1719" s="53"/>
      <c r="J1719" s="53"/>
      <c r="K1719" s="53"/>
      <c r="L1719" s="53"/>
      <c r="M1719" s="53"/>
      <c r="N1719" s="53"/>
      <c r="O1719" s="53"/>
      <c r="P1719" s="53"/>
      <c r="Q1719" s="53"/>
      <c r="R1719" s="53"/>
      <c r="S1719" s="53"/>
      <c r="T1719" s="53"/>
      <c r="U1719" s="53"/>
      <c r="V1719" s="53"/>
      <c r="W1719" s="53"/>
      <c r="X1719" s="53"/>
      <c r="Y1719" s="53"/>
      <c r="Z1719" s="53"/>
      <c r="AA1719" s="53"/>
      <c r="AB1719" s="53"/>
      <c r="AC1719" s="53"/>
      <c r="AD1719" s="53"/>
      <c r="AE1719" s="53"/>
      <c r="AG1719" s="57"/>
      <c r="AH1719" s="53"/>
      <c r="AI1719" s="53"/>
      <c r="AJ1719" s="53"/>
      <c r="AK1719" s="53"/>
      <c r="AL1719" s="53"/>
      <c r="AM1719" s="53"/>
      <c r="AN1719" s="53"/>
      <c r="AO1719" s="53"/>
      <c r="AP1719" s="53"/>
      <c r="AQ1719" s="53"/>
      <c r="AR1719" s="53"/>
      <c r="AS1719" s="53"/>
      <c r="AT1719" s="53"/>
      <c r="AU1719" s="53"/>
      <c r="AV1719" s="53"/>
      <c r="AW1719" s="53"/>
      <c r="AX1719" s="53"/>
      <c r="AY1719" s="53"/>
      <c r="AZ1719" s="53"/>
      <c r="BA1719" s="53"/>
      <c r="BB1719" s="53"/>
      <c r="BC1719" s="53"/>
      <c r="BD1719" s="53"/>
      <c r="BE1719" s="53"/>
      <c r="BF1719" s="53"/>
      <c r="BG1719" s="53"/>
      <c r="BI1719" s="57" t="s">
        <v>278</v>
      </c>
      <c r="BJ1719" s="53"/>
      <c r="BK1719" s="53"/>
      <c r="BL1719" s="53"/>
      <c r="BM1719" s="53"/>
      <c r="BN1719" s="53"/>
      <c r="BO1719" s="53"/>
      <c r="BP1719" s="53"/>
      <c r="BQ1719" s="53"/>
      <c r="BR1719" s="53"/>
      <c r="BS1719" s="53"/>
      <c r="BT1719" s="53"/>
      <c r="BU1719" s="53"/>
      <c r="BV1719" s="53"/>
      <c r="BW1719" s="53"/>
      <c r="BX1719" s="53"/>
      <c r="BY1719" s="53"/>
      <c r="BZ1719" s="53"/>
      <c r="CA1719" s="53"/>
      <c r="CB1719" s="53"/>
      <c r="CC1719" s="53"/>
      <c r="CD1719" s="53"/>
      <c r="CE1719" s="53"/>
      <c r="CF1719" s="53"/>
      <c r="CG1719" s="53"/>
      <c r="CH1719" s="53"/>
      <c r="CI1719" s="53"/>
      <c r="CJ1719" s="53"/>
      <c r="CK1719" s="53"/>
      <c r="CL1719" s="53"/>
      <c r="CM1719" s="53"/>
    </row>
    <row r="1720" spans="4:91" x14ac:dyDescent="0.25">
      <c r="D1720" s="57" t="s">
        <v>450</v>
      </c>
      <c r="E1720" s="53"/>
      <c r="F1720" s="53"/>
      <c r="G1720" s="53"/>
      <c r="H1720" s="53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  <c r="X1720" s="53"/>
      <c r="Y1720" s="53"/>
      <c r="Z1720" s="53"/>
      <c r="AA1720" s="53"/>
      <c r="AB1720" s="53"/>
      <c r="AC1720" s="53"/>
      <c r="AD1720" s="53"/>
      <c r="AE1720" s="53"/>
      <c r="AG1720" s="57" t="s">
        <v>33</v>
      </c>
      <c r="AH1720" s="53"/>
      <c r="AI1720" s="53"/>
      <c r="AJ1720" s="53"/>
      <c r="AK1720" s="53"/>
      <c r="AL1720" s="53"/>
      <c r="AM1720" s="53"/>
      <c r="AN1720" s="53"/>
      <c r="AO1720" s="53"/>
      <c r="AP1720" s="53"/>
      <c r="AQ1720" s="53"/>
      <c r="AR1720" s="53"/>
      <c r="AS1720" s="53"/>
      <c r="AT1720" s="53"/>
      <c r="AU1720" s="53"/>
      <c r="AV1720" s="53"/>
      <c r="AW1720" s="53"/>
      <c r="AX1720" s="53"/>
      <c r="AY1720" s="53"/>
      <c r="AZ1720" s="53"/>
      <c r="BA1720" s="53"/>
      <c r="BB1720" s="53"/>
      <c r="BC1720" s="53"/>
      <c r="BD1720" s="53"/>
      <c r="BE1720" s="53"/>
      <c r="BF1720" s="53"/>
      <c r="BG1720" s="53"/>
      <c r="BI1720" s="57"/>
      <c r="BJ1720" s="53"/>
      <c r="BK1720" s="53"/>
      <c r="BL1720" s="53"/>
      <c r="BM1720" s="53"/>
      <c r="BN1720" s="53"/>
      <c r="BO1720" s="53"/>
      <c r="BP1720" s="53"/>
      <c r="BQ1720" s="53"/>
      <c r="BR1720" s="53"/>
      <c r="BS1720" s="53"/>
      <c r="BT1720" s="53"/>
      <c r="BU1720" s="53"/>
      <c r="BV1720" s="53"/>
      <c r="BW1720" s="53"/>
      <c r="BX1720" s="53"/>
      <c r="BY1720" s="53"/>
      <c r="BZ1720" s="53"/>
      <c r="CA1720" s="53"/>
      <c r="CB1720" s="53"/>
      <c r="CC1720" s="53"/>
      <c r="CD1720" s="53"/>
      <c r="CE1720" s="53"/>
      <c r="CF1720" s="53"/>
      <c r="CG1720" s="53"/>
      <c r="CH1720" s="53"/>
      <c r="CI1720" s="53"/>
      <c r="CJ1720" s="53"/>
      <c r="CK1720" s="53"/>
      <c r="CL1720" s="53"/>
      <c r="CM1720" s="53"/>
    </row>
    <row r="1721" spans="4:91" x14ac:dyDescent="0.25">
      <c r="D1721" s="57" t="s">
        <v>451</v>
      </c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Y1721" s="53"/>
      <c r="Z1721" s="53"/>
      <c r="AA1721" s="53"/>
      <c r="AB1721" s="53"/>
      <c r="AC1721" s="53"/>
      <c r="AD1721" s="53"/>
      <c r="AE1721" s="53"/>
      <c r="AG1721" s="57" t="s">
        <v>406</v>
      </c>
      <c r="AH1721" s="53"/>
      <c r="AI1721" s="53"/>
      <c r="AJ1721" s="53"/>
      <c r="AK1721" s="53"/>
      <c r="AL1721" s="53"/>
      <c r="AM1721" s="53"/>
      <c r="AN1721" s="53"/>
      <c r="AO1721" s="53"/>
      <c r="AP1721" s="53"/>
      <c r="AQ1721" s="53"/>
      <c r="AR1721" s="53"/>
      <c r="AS1721" s="53"/>
      <c r="AT1721" s="53"/>
      <c r="AU1721" s="53"/>
      <c r="AV1721" s="53"/>
      <c r="AW1721" s="53"/>
      <c r="AX1721" s="53"/>
      <c r="AY1721" s="53"/>
      <c r="AZ1721" s="53"/>
      <c r="BA1721" s="53"/>
      <c r="BB1721" s="53"/>
      <c r="BC1721" s="53"/>
      <c r="BD1721" s="53"/>
      <c r="BE1721" s="53"/>
      <c r="BF1721" s="53"/>
      <c r="BG1721" s="53"/>
      <c r="BI1721" s="57" t="s">
        <v>33</v>
      </c>
      <c r="BJ1721" s="53"/>
      <c r="BK1721" s="53"/>
      <c r="BL1721" s="53"/>
      <c r="BM1721" s="53"/>
      <c r="BN1721" s="53"/>
      <c r="BO1721" s="53"/>
      <c r="BP1721" s="53"/>
      <c r="BQ1721" s="53"/>
      <c r="BR1721" s="53"/>
      <c r="BS1721" s="53"/>
      <c r="BT1721" s="53"/>
      <c r="BU1721" s="53"/>
      <c r="BV1721" s="53"/>
      <c r="BW1721" s="53"/>
      <c r="BX1721" s="53"/>
      <c r="BY1721" s="53"/>
      <c r="BZ1721" s="53"/>
      <c r="CA1721" s="53"/>
      <c r="CB1721" s="53"/>
      <c r="CC1721" s="53"/>
      <c r="CD1721" s="53"/>
      <c r="CE1721" s="53"/>
      <c r="CF1721" s="53"/>
      <c r="CG1721" s="53"/>
      <c r="CH1721" s="53"/>
      <c r="CI1721" s="53"/>
      <c r="CJ1721" s="53"/>
      <c r="CK1721" s="53"/>
      <c r="CL1721" s="53"/>
      <c r="CM1721" s="53"/>
    </row>
    <row r="1722" spans="4:91" x14ac:dyDescent="0.25">
      <c r="D1722" s="56" t="s">
        <v>389</v>
      </c>
      <c r="E1722" s="52"/>
      <c r="F1722" s="52"/>
      <c r="G1722" s="52"/>
      <c r="H1722" s="52"/>
      <c r="I1722" s="52"/>
      <c r="J1722" s="52"/>
      <c r="K1722" s="52"/>
      <c r="L1722" s="52"/>
      <c r="M1722" s="52"/>
      <c r="N1722" s="52"/>
      <c r="O1722" s="52"/>
      <c r="P1722" s="52"/>
      <c r="Q1722" s="52"/>
      <c r="R1722" s="52"/>
      <c r="S1722" s="52"/>
      <c r="T1722" s="52"/>
      <c r="U1722" s="52"/>
      <c r="V1722" s="52"/>
      <c r="W1722" s="52"/>
      <c r="X1722" s="52"/>
      <c r="Y1722" s="52"/>
      <c r="Z1722" s="52"/>
      <c r="AA1722" s="52"/>
      <c r="AB1722" s="52"/>
      <c r="AC1722" s="52"/>
      <c r="AD1722" s="52"/>
      <c r="AE1722" s="52"/>
      <c r="AG1722" s="57" t="s">
        <v>407</v>
      </c>
      <c r="AH1722" s="53"/>
      <c r="AI1722" s="53"/>
      <c r="AJ1722" s="53"/>
      <c r="AK1722" s="53"/>
      <c r="AL1722" s="53"/>
      <c r="AM1722" s="53"/>
      <c r="AN1722" s="53"/>
      <c r="AO1722" s="53"/>
      <c r="AP1722" s="53"/>
      <c r="AQ1722" s="53"/>
      <c r="AR1722" s="53"/>
      <c r="AS1722" s="53"/>
      <c r="AT1722" s="53"/>
      <c r="AU1722" s="53"/>
      <c r="AV1722" s="53"/>
      <c r="AW1722" s="53"/>
      <c r="AX1722" s="53"/>
      <c r="AY1722" s="53"/>
      <c r="AZ1722" s="53"/>
      <c r="BA1722" s="53"/>
      <c r="BB1722" s="53"/>
      <c r="BC1722" s="53"/>
      <c r="BD1722" s="53"/>
      <c r="BE1722" s="53"/>
      <c r="BF1722" s="53"/>
      <c r="BG1722" s="53"/>
      <c r="BI1722" s="57" t="s">
        <v>427</v>
      </c>
      <c r="BJ1722" s="53"/>
      <c r="BK1722" s="53"/>
      <c r="BL1722" s="53"/>
      <c r="BM1722" s="53"/>
      <c r="BN1722" s="53"/>
      <c r="BO1722" s="53"/>
      <c r="BP1722" s="53"/>
      <c r="BQ1722" s="53"/>
      <c r="BR1722" s="53"/>
      <c r="BS1722" s="53"/>
      <c r="BT1722" s="53"/>
      <c r="BU1722" s="53"/>
      <c r="BV1722" s="53"/>
      <c r="BW1722" s="53"/>
      <c r="BX1722" s="53"/>
      <c r="BY1722" s="53"/>
      <c r="BZ1722" s="53"/>
      <c r="CA1722" s="53"/>
      <c r="CB1722" s="53"/>
      <c r="CC1722" s="53"/>
      <c r="CD1722" s="53"/>
      <c r="CE1722" s="53"/>
      <c r="CF1722" s="53"/>
      <c r="CG1722" s="53"/>
      <c r="CH1722" s="53"/>
      <c r="CI1722" s="53"/>
      <c r="CJ1722" s="53"/>
      <c r="CK1722" s="53"/>
      <c r="CL1722" s="53"/>
      <c r="CM1722" s="53"/>
    </row>
    <row r="1723" spans="4:91" x14ac:dyDescent="0.25">
      <c r="D1723" s="57" t="s">
        <v>390</v>
      </c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Y1723" s="53"/>
      <c r="Z1723" s="53"/>
      <c r="AA1723" s="53"/>
      <c r="AB1723" s="53"/>
      <c r="AC1723" s="53"/>
      <c r="AD1723" s="53"/>
      <c r="AE1723" s="53"/>
      <c r="AG1723" s="57" t="s">
        <v>326</v>
      </c>
      <c r="AH1723" s="53"/>
      <c r="AI1723" s="53"/>
      <c r="AJ1723" s="53"/>
      <c r="AK1723" s="53"/>
      <c r="AL1723" s="53"/>
      <c r="AM1723" s="53"/>
      <c r="AN1723" s="53"/>
      <c r="AO1723" s="53"/>
      <c r="AP1723" s="53"/>
      <c r="AQ1723" s="53"/>
      <c r="AR1723" s="53"/>
      <c r="AS1723" s="53"/>
      <c r="AT1723" s="53"/>
      <c r="AU1723" s="53"/>
      <c r="AV1723" s="53"/>
      <c r="AW1723" s="53"/>
      <c r="AX1723" s="53"/>
      <c r="AY1723" s="53"/>
      <c r="AZ1723" s="53"/>
      <c r="BA1723" s="53"/>
      <c r="BB1723" s="53"/>
      <c r="BC1723" s="53"/>
      <c r="BD1723" s="53"/>
      <c r="BE1723" s="53"/>
      <c r="BF1723" s="53"/>
      <c r="BG1723" s="53"/>
      <c r="BI1723" s="57" t="s">
        <v>401</v>
      </c>
      <c r="BJ1723" s="53"/>
      <c r="BK1723" s="53"/>
      <c r="BL1723" s="53"/>
      <c r="BM1723" s="53"/>
      <c r="BN1723" s="53"/>
      <c r="BO1723" s="53"/>
      <c r="BP1723" s="53"/>
      <c r="BQ1723" s="53"/>
      <c r="BR1723" s="53"/>
      <c r="BS1723" s="53"/>
      <c r="BT1723" s="53"/>
      <c r="BU1723" s="53"/>
      <c r="BV1723" s="53"/>
      <c r="BW1723" s="53"/>
      <c r="BX1723" s="53"/>
      <c r="BY1723" s="53"/>
      <c r="BZ1723" s="53"/>
      <c r="CA1723" s="53"/>
      <c r="CB1723" s="53"/>
      <c r="CC1723" s="53"/>
      <c r="CD1723" s="53"/>
      <c r="CE1723" s="53"/>
      <c r="CF1723" s="53"/>
      <c r="CG1723" s="53"/>
      <c r="CH1723" s="53"/>
      <c r="CI1723" s="53"/>
      <c r="CJ1723" s="53"/>
      <c r="CK1723" s="53"/>
      <c r="CL1723" s="53"/>
      <c r="CM1723" s="53"/>
    </row>
    <row r="1724" spans="4:91" x14ac:dyDescent="0.25">
      <c r="D1724" s="38" t="s">
        <v>3650</v>
      </c>
      <c r="E1724" s="52"/>
      <c r="F1724" s="52"/>
      <c r="G1724" s="52"/>
      <c r="H1724" s="52"/>
      <c r="I1724" s="52"/>
      <c r="J1724" s="52"/>
      <c r="K1724" s="52"/>
      <c r="L1724" s="52"/>
      <c r="M1724" s="52"/>
      <c r="N1724" s="52"/>
      <c r="O1724" s="52"/>
      <c r="P1724" s="52"/>
      <c r="Q1724" s="52"/>
      <c r="R1724" s="52"/>
      <c r="S1724" s="52"/>
      <c r="T1724" s="52"/>
      <c r="U1724" s="52"/>
      <c r="V1724" s="52"/>
      <c r="W1724" s="52"/>
      <c r="X1724" s="52"/>
      <c r="Y1724" s="52"/>
      <c r="Z1724" s="52"/>
      <c r="AA1724" s="52"/>
      <c r="AB1724" s="52"/>
      <c r="AC1724" s="52"/>
      <c r="AD1724" s="52"/>
      <c r="AE1724" s="52"/>
      <c r="AG1724" s="57" t="s">
        <v>408</v>
      </c>
      <c r="AH1724" s="53"/>
      <c r="AI1724" s="53"/>
      <c r="AJ1724" s="53"/>
      <c r="AK1724" s="53"/>
      <c r="AL1724" s="53"/>
      <c r="AM1724" s="53"/>
      <c r="AN1724" s="53"/>
      <c r="AO1724" s="53"/>
      <c r="AP1724" s="53"/>
      <c r="AQ1724" s="53"/>
      <c r="AR1724" s="53"/>
      <c r="AS1724" s="53"/>
      <c r="AT1724" s="53"/>
      <c r="AU1724" s="53"/>
      <c r="AV1724" s="53"/>
      <c r="AW1724" s="53"/>
      <c r="AX1724" s="53"/>
      <c r="AY1724" s="53"/>
      <c r="AZ1724" s="53"/>
      <c r="BA1724" s="53"/>
      <c r="BB1724" s="53"/>
      <c r="BC1724" s="53"/>
      <c r="BD1724" s="53"/>
      <c r="BE1724" s="53"/>
      <c r="BF1724" s="53"/>
      <c r="BG1724" s="53"/>
      <c r="BI1724" s="57" t="s">
        <v>428</v>
      </c>
      <c r="BJ1724" s="53"/>
      <c r="BK1724" s="53"/>
      <c r="BL1724" s="53"/>
      <c r="BM1724" s="53"/>
      <c r="BN1724" s="53"/>
      <c r="BO1724" s="53"/>
      <c r="BP1724" s="53"/>
      <c r="BQ1724" s="53"/>
      <c r="BR1724" s="53"/>
      <c r="BS1724" s="53"/>
      <c r="BT1724" s="53"/>
      <c r="BU1724" s="53"/>
      <c r="BV1724" s="53"/>
      <c r="BW1724" s="53"/>
      <c r="BX1724" s="53"/>
      <c r="BY1724" s="53"/>
      <c r="BZ1724" s="53"/>
      <c r="CA1724" s="53"/>
      <c r="CB1724" s="53"/>
      <c r="CC1724" s="53"/>
      <c r="CD1724" s="53"/>
      <c r="CE1724" s="53"/>
      <c r="CF1724" s="53"/>
      <c r="CG1724" s="53"/>
      <c r="CH1724" s="53"/>
      <c r="CI1724" s="53"/>
      <c r="CJ1724" s="53"/>
      <c r="CK1724" s="53"/>
      <c r="CL1724" s="53"/>
      <c r="CM1724" s="53"/>
    </row>
    <row r="1725" spans="4:91" x14ac:dyDescent="0.25">
      <c r="D1725" s="56" t="s">
        <v>391</v>
      </c>
      <c r="E1725" s="52"/>
      <c r="F1725" s="52"/>
      <c r="G1725" s="52"/>
      <c r="H1725" s="52"/>
      <c r="I1725" s="52"/>
      <c r="J1725" s="52"/>
      <c r="K1725" s="52"/>
      <c r="L1725" s="52"/>
      <c r="M1725" s="52"/>
      <c r="N1725" s="52"/>
      <c r="O1725" s="52"/>
      <c r="P1725" s="52"/>
      <c r="Q1725" s="52"/>
      <c r="R1725" s="52"/>
      <c r="S1725" s="52"/>
      <c r="T1725" s="52"/>
      <c r="U1725" s="52"/>
      <c r="V1725" s="52"/>
      <c r="W1725" s="52"/>
      <c r="X1725" s="52"/>
      <c r="Y1725" s="52"/>
      <c r="Z1725" s="52"/>
      <c r="AA1725" s="52"/>
      <c r="AB1725" s="52"/>
      <c r="AC1725" s="52"/>
      <c r="AD1725" s="52"/>
      <c r="AE1725" s="52"/>
      <c r="AG1725" s="57" t="s">
        <v>409</v>
      </c>
      <c r="AH1725" s="53"/>
      <c r="AI1725" s="53"/>
      <c r="AJ1725" s="53"/>
      <c r="AK1725" s="53"/>
      <c r="AL1725" s="53"/>
      <c r="AM1725" s="53"/>
      <c r="AN1725" s="53"/>
      <c r="AO1725" s="53"/>
      <c r="AP1725" s="53"/>
      <c r="AQ1725" s="53"/>
      <c r="AR1725" s="53"/>
      <c r="AS1725" s="53"/>
      <c r="AT1725" s="53"/>
      <c r="AU1725" s="53"/>
      <c r="AV1725" s="53"/>
      <c r="AW1725" s="53"/>
      <c r="AX1725" s="53"/>
      <c r="AY1725" s="53"/>
      <c r="AZ1725" s="53"/>
      <c r="BA1725" s="53"/>
      <c r="BB1725" s="53"/>
      <c r="BC1725" s="53"/>
      <c r="BD1725" s="53"/>
      <c r="BE1725" s="53"/>
      <c r="BF1725" s="53"/>
      <c r="BG1725" s="53"/>
      <c r="BI1725" s="57" t="s">
        <v>429</v>
      </c>
      <c r="BJ1725" s="53"/>
      <c r="BK1725" s="53"/>
      <c r="BL1725" s="53"/>
      <c r="BM1725" s="53"/>
      <c r="BN1725" s="53"/>
      <c r="BO1725" s="53"/>
      <c r="BP1725" s="53"/>
      <c r="BQ1725" s="53"/>
      <c r="BR1725" s="53"/>
      <c r="BS1725" s="53"/>
      <c r="BT1725" s="53"/>
      <c r="BU1725" s="53"/>
      <c r="BV1725" s="53"/>
      <c r="BW1725" s="53"/>
      <c r="BX1725" s="53"/>
      <c r="BY1725" s="53"/>
      <c r="BZ1725" s="53"/>
      <c r="CA1725" s="53"/>
      <c r="CB1725" s="53"/>
      <c r="CC1725" s="53"/>
      <c r="CD1725" s="53"/>
      <c r="CE1725" s="53"/>
      <c r="CF1725" s="53"/>
      <c r="CG1725" s="53"/>
      <c r="CH1725" s="53"/>
      <c r="CI1725" s="53"/>
      <c r="CJ1725" s="53"/>
      <c r="CK1725" s="53"/>
      <c r="CL1725" s="53"/>
      <c r="CM1725" s="53"/>
    </row>
    <row r="1726" spans="4:91" x14ac:dyDescent="0.25">
      <c r="D1726" s="57" t="s">
        <v>392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Y1726" s="53"/>
      <c r="Z1726" s="53"/>
      <c r="AA1726" s="53"/>
      <c r="AB1726" s="53"/>
      <c r="AC1726" s="53"/>
      <c r="AD1726" s="53"/>
      <c r="AE1726" s="53"/>
      <c r="AG1726" s="57" t="s">
        <v>410</v>
      </c>
      <c r="AH1726" s="53"/>
      <c r="AI1726" s="53"/>
      <c r="AJ1726" s="53"/>
      <c r="AK1726" s="53"/>
      <c r="AL1726" s="53"/>
      <c r="AM1726" s="53"/>
      <c r="AN1726" s="53"/>
      <c r="AO1726" s="53"/>
      <c r="AP1726" s="53"/>
      <c r="AQ1726" s="53"/>
      <c r="AR1726" s="53"/>
      <c r="AS1726" s="53"/>
      <c r="AT1726" s="53"/>
      <c r="AU1726" s="53"/>
      <c r="AV1726" s="53"/>
      <c r="AW1726" s="53"/>
      <c r="AX1726" s="53"/>
      <c r="AY1726" s="53"/>
      <c r="AZ1726" s="53"/>
      <c r="BA1726" s="53"/>
      <c r="BB1726" s="53"/>
      <c r="BC1726" s="53"/>
      <c r="BD1726" s="53"/>
      <c r="BE1726" s="53"/>
      <c r="BF1726" s="53"/>
      <c r="BG1726" s="53"/>
      <c r="BI1726" s="57" t="s">
        <v>403</v>
      </c>
      <c r="BJ1726" s="53"/>
      <c r="BK1726" s="53"/>
      <c r="BL1726" s="53"/>
      <c r="BM1726" s="53"/>
      <c r="BN1726" s="53"/>
      <c r="BO1726" s="53"/>
      <c r="BP1726" s="53"/>
      <c r="BQ1726" s="53"/>
      <c r="BR1726" s="53"/>
      <c r="BS1726" s="53"/>
      <c r="BT1726" s="53"/>
      <c r="BU1726" s="53"/>
      <c r="BV1726" s="53"/>
      <c r="BW1726" s="53"/>
      <c r="BX1726" s="53"/>
      <c r="BY1726" s="53"/>
      <c r="BZ1726" s="53"/>
      <c r="CA1726" s="53"/>
      <c r="CB1726" s="53"/>
      <c r="CC1726" s="53"/>
      <c r="CD1726" s="53"/>
      <c r="CE1726" s="53"/>
      <c r="CF1726" s="53"/>
      <c r="CG1726" s="53"/>
      <c r="CH1726" s="53"/>
      <c r="CI1726" s="53"/>
      <c r="CJ1726" s="53"/>
      <c r="CK1726" s="53"/>
      <c r="CL1726" s="53"/>
      <c r="CM1726" s="53"/>
    </row>
    <row r="1727" spans="4:91" x14ac:dyDescent="0.25">
      <c r="D1727" s="57" t="s">
        <v>393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Y1727" s="53"/>
      <c r="Z1727" s="53"/>
      <c r="AA1727" s="53"/>
      <c r="AB1727" s="53"/>
      <c r="AC1727" s="53"/>
      <c r="AD1727" s="53"/>
      <c r="AE1727" s="53"/>
      <c r="AG1727" s="57" t="s">
        <v>411</v>
      </c>
      <c r="AH1727" s="53"/>
      <c r="AI1727" s="53"/>
      <c r="AJ1727" s="53"/>
      <c r="AK1727" s="53"/>
      <c r="AL1727" s="53"/>
      <c r="AM1727" s="53"/>
      <c r="AN1727" s="53"/>
      <c r="AO1727" s="53"/>
      <c r="AP1727" s="53"/>
      <c r="AQ1727" s="53"/>
      <c r="AR1727" s="53"/>
      <c r="AS1727" s="53"/>
      <c r="AT1727" s="53"/>
      <c r="AU1727" s="53"/>
      <c r="AV1727" s="53"/>
      <c r="AW1727" s="53"/>
      <c r="AX1727" s="53"/>
      <c r="AY1727" s="53"/>
      <c r="AZ1727" s="53"/>
      <c r="BA1727" s="53"/>
      <c r="BB1727" s="53"/>
      <c r="BC1727" s="53"/>
      <c r="BD1727" s="53"/>
      <c r="BE1727" s="53"/>
      <c r="BF1727" s="53"/>
      <c r="BG1727" s="53"/>
      <c r="BI1727" s="57" t="s">
        <v>430</v>
      </c>
      <c r="BJ1727" s="53"/>
      <c r="BK1727" s="53"/>
      <c r="BL1727" s="53"/>
      <c r="BM1727" s="53"/>
      <c r="BN1727" s="53"/>
      <c r="BO1727" s="53"/>
      <c r="BP1727" s="53"/>
      <c r="BQ1727" s="53"/>
      <c r="BR1727" s="53"/>
      <c r="BS1727" s="53"/>
      <c r="BT1727" s="53"/>
      <c r="BU1727" s="53"/>
      <c r="BV1727" s="53"/>
      <c r="BW1727" s="53"/>
      <c r="BX1727" s="53"/>
      <c r="BY1727" s="53"/>
      <c r="BZ1727" s="53"/>
      <c r="CA1727" s="53"/>
      <c r="CB1727" s="53"/>
      <c r="CC1727" s="53"/>
      <c r="CD1727" s="53"/>
      <c r="CE1727" s="53"/>
      <c r="CF1727" s="53"/>
      <c r="CG1727" s="53"/>
      <c r="CH1727" s="53"/>
      <c r="CI1727" s="53"/>
      <c r="CJ1727" s="53"/>
      <c r="CK1727" s="53"/>
      <c r="CL1727" s="53"/>
      <c r="CM1727" s="53"/>
    </row>
    <row r="1728" spans="4:91" x14ac:dyDescent="0.25">
      <c r="D1728" s="57" t="s">
        <v>394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Y1728" s="53"/>
      <c r="Z1728" s="53"/>
      <c r="AA1728" s="53"/>
      <c r="AB1728" s="53"/>
      <c r="AC1728" s="53"/>
      <c r="AD1728" s="53"/>
      <c r="AE1728" s="53"/>
      <c r="AG1728" s="57" t="s">
        <v>412</v>
      </c>
      <c r="AH1728" s="53"/>
      <c r="AI1728" s="53"/>
      <c r="AJ1728" s="53"/>
      <c r="AK1728" s="53"/>
      <c r="AL1728" s="53"/>
      <c r="AM1728" s="53"/>
      <c r="AN1728" s="53"/>
      <c r="AO1728" s="53"/>
      <c r="AP1728" s="53"/>
      <c r="AQ1728" s="53"/>
      <c r="AR1728" s="53"/>
      <c r="AS1728" s="53"/>
      <c r="AT1728" s="53"/>
      <c r="AU1728" s="53"/>
      <c r="AV1728" s="53"/>
      <c r="AW1728" s="53"/>
      <c r="AX1728" s="53"/>
      <c r="AY1728" s="53"/>
      <c r="AZ1728" s="53"/>
      <c r="BA1728" s="53"/>
      <c r="BB1728" s="53"/>
      <c r="BC1728" s="53"/>
      <c r="BD1728" s="53"/>
      <c r="BE1728" s="53"/>
      <c r="BF1728" s="53"/>
      <c r="BG1728" s="53"/>
      <c r="BI1728" s="57" t="s">
        <v>431</v>
      </c>
      <c r="BJ1728" s="53"/>
      <c r="BK1728" s="53"/>
      <c r="BL1728" s="53"/>
      <c r="BM1728" s="53"/>
      <c r="BN1728" s="53"/>
      <c r="BO1728" s="53"/>
      <c r="BP1728" s="53"/>
      <c r="BQ1728" s="53"/>
      <c r="BR1728" s="53"/>
      <c r="BS1728" s="53"/>
      <c r="BT1728" s="53"/>
      <c r="BU1728" s="53"/>
      <c r="BV1728" s="53"/>
      <c r="BW1728" s="53"/>
      <c r="BX1728" s="53"/>
      <c r="BY1728" s="53"/>
      <c r="BZ1728" s="53"/>
      <c r="CA1728" s="53"/>
      <c r="CB1728" s="53"/>
      <c r="CC1728" s="53"/>
      <c r="CD1728" s="53"/>
      <c r="CE1728" s="53"/>
      <c r="CF1728" s="53"/>
      <c r="CG1728" s="53"/>
      <c r="CH1728" s="53"/>
      <c r="CI1728" s="53"/>
      <c r="CJ1728" s="53"/>
      <c r="CK1728" s="53"/>
      <c r="CL1728" s="53"/>
      <c r="CM1728" s="53"/>
    </row>
    <row r="1729" spans="4:91" x14ac:dyDescent="0.25">
      <c r="D1729" s="57" t="s">
        <v>257</v>
      </c>
      <c r="E1729" s="53"/>
      <c r="F1729" s="53"/>
      <c r="G1729" s="53"/>
      <c r="H1729" s="53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  <c r="X1729" s="53"/>
      <c r="Y1729" s="53"/>
      <c r="Z1729" s="53"/>
      <c r="AA1729" s="53"/>
      <c r="AB1729" s="53"/>
      <c r="AC1729" s="53"/>
      <c r="AD1729" s="53"/>
      <c r="AE1729" s="53"/>
      <c r="AG1729" s="57" t="s">
        <v>413</v>
      </c>
      <c r="AH1729" s="53"/>
      <c r="AI1729" s="53"/>
      <c r="AJ1729" s="53"/>
      <c r="AK1729" s="53"/>
      <c r="AL1729" s="53"/>
      <c r="AM1729" s="53"/>
      <c r="AN1729" s="53"/>
      <c r="AO1729" s="53"/>
      <c r="AP1729" s="53"/>
      <c r="AQ1729" s="53"/>
      <c r="AR1729" s="53"/>
      <c r="AS1729" s="53"/>
      <c r="AT1729" s="53"/>
      <c r="AU1729" s="53"/>
      <c r="AV1729" s="53"/>
      <c r="AW1729" s="53"/>
      <c r="AX1729" s="53"/>
      <c r="AY1729" s="53"/>
      <c r="AZ1729" s="53"/>
      <c r="BA1729" s="53"/>
      <c r="BB1729" s="53"/>
      <c r="BC1729" s="53"/>
      <c r="BD1729" s="53"/>
      <c r="BE1729" s="53"/>
      <c r="BF1729" s="53"/>
      <c r="BG1729" s="53"/>
      <c r="BI1729" s="57" t="s">
        <v>372</v>
      </c>
      <c r="BJ1729" s="53"/>
      <c r="BK1729" s="53"/>
      <c r="BL1729" s="53"/>
      <c r="BM1729" s="53"/>
      <c r="BN1729" s="53"/>
      <c r="BO1729" s="53"/>
      <c r="BP1729" s="53"/>
      <c r="BQ1729" s="53"/>
      <c r="BR1729" s="53"/>
      <c r="BS1729" s="53"/>
      <c r="BT1729" s="53"/>
      <c r="BU1729" s="53"/>
      <c r="BV1729" s="53"/>
      <c r="BW1729" s="53"/>
      <c r="BX1729" s="53"/>
      <c r="BY1729" s="53"/>
      <c r="BZ1729" s="53"/>
      <c r="CA1729" s="53"/>
      <c r="CB1729" s="53"/>
      <c r="CC1729" s="53"/>
      <c r="CD1729" s="53"/>
      <c r="CE1729" s="53"/>
      <c r="CF1729" s="53"/>
      <c r="CG1729" s="53"/>
      <c r="CH1729" s="53"/>
      <c r="CI1729" s="53"/>
      <c r="CJ1729" s="53"/>
      <c r="CK1729" s="53"/>
      <c r="CL1729" s="53"/>
      <c r="CM1729" s="53"/>
    </row>
    <row r="1730" spans="4:91" x14ac:dyDescent="0.25">
      <c r="D1730" s="57" t="s">
        <v>329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Y1730" s="53"/>
      <c r="Z1730" s="53"/>
      <c r="AA1730" s="53"/>
      <c r="AB1730" s="53"/>
      <c r="AC1730" s="53"/>
      <c r="AD1730" s="53"/>
      <c r="AE1730" s="53"/>
      <c r="AG1730" s="57" t="s">
        <v>414</v>
      </c>
      <c r="AH1730" s="53"/>
      <c r="AI1730" s="53"/>
      <c r="AJ1730" s="53"/>
      <c r="AK1730" s="53"/>
      <c r="AL1730" s="53"/>
      <c r="AM1730" s="53"/>
      <c r="AN1730" s="53"/>
      <c r="AO1730" s="53"/>
      <c r="AP1730" s="53"/>
      <c r="AQ1730" s="53"/>
      <c r="AR1730" s="53"/>
      <c r="AS1730" s="53"/>
      <c r="AT1730" s="53"/>
      <c r="AU1730" s="53"/>
      <c r="AV1730" s="53"/>
      <c r="AW1730" s="53"/>
      <c r="AX1730" s="53"/>
      <c r="AY1730" s="53"/>
      <c r="AZ1730" s="53"/>
      <c r="BA1730" s="53"/>
      <c r="BB1730" s="53"/>
      <c r="BC1730" s="53"/>
      <c r="BD1730" s="53"/>
      <c r="BE1730" s="53"/>
      <c r="BF1730" s="53"/>
      <c r="BG1730" s="53"/>
      <c r="BI1730" s="56" t="s">
        <v>3653</v>
      </c>
      <c r="BJ1730" s="52"/>
      <c r="BK1730" s="52"/>
      <c r="BL1730" s="52"/>
      <c r="BM1730" s="52"/>
      <c r="BN1730" s="52"/>
      <c r="BO1730" s="52"/>
      <c r="BP1730" s="52"/>
      <c r="BQ1730" s="52"/>
      <c r="BR1730" s="52"/>
      <c r="BS1730" s="52"/>
      <c r="BT1730" s="52"/>
      <c r="BU1730" s="52"/>
      <c r="BV1730" s="52"/>
      <c r="BW1730" s="52"/>
      <c r="BX1730" s="52"/>
      <c r="BY1730" s="52"/>
      <c r="BZ1730" s="52"/>
      <c r="CA1730" s="52"/>
      <c r="CB1730" s="52"/>
      <c r="CC1730" s="52"/>
      <c r="CD1730" s="52"/>
      <c r="CE1730" s="52"/>
      <c r="CF1730" s="52"/>
      <c r="CG1730" s="52"/>
      <c r="CH1730" s="52"/>
      <c r="CI1730" s="52"/>
      <c r="CJ1730" s="52"/>
      <c r="CK1730" s="52"/>
      <c r="CL1730" s="52"/>
      <c r="CM1730" s="52"/>
    </row>
    <row r="1731" spans="4:91" x14ac:dyDescent="0.25">
      <c r="D1731" s="57" t="s">
        <v>279</v>
      </c>
      <c r="E1731" s="53"/>
      <c r="F1731" s="53"/>
      <c r="G1731" s="53"/>
      <c r="H1731" s="53"/>
      <c r="I1731" s="53"/>
      <c r="J1731" s="53"/>
      <c r="K1731" s="53"/>
      <c r="L1731" s="53"/>
      <c r="M1731" s="53"/>
      <c r="N1731" s="53"/>
      <c r="O1731" s="53"/>
      <c r="P1731" s="53"/>
      <c r="Q1731" s="53"/>
      <c r="R1731" s="53"/>
      <c r="S1731" s="53"/>
      <c r="T1731" s="53"/>
      <c r="U1731" s="53"/>
      <c r="V1731" s="53"/>
      <c r="W1731" s="53"/>
      <c r="X1731" s="53"/>
      <c r="Y1731" s="53"/>
      <c r="Z1731" s="53"/>
      <c r="AA1731" s="53"/>
      <c r="AB1731" s="53"/>
      <c r="AC1731" s="53"/>
      <c r="AD1731" s="53"/>
      <c r="AE1731" s="53"/>
      <c r="AG1731" s="57" t="s">
        <v>415</v>
      </c>
      <c r="AH1731" s="53"/>
      <c r="AI1731" s="53"/>
      <c r="AJ1731" s="53"/>
      <c r="AK1731" s="53"/>
      <c r="AL1731" s="53"/>
      <c r="AM1731" s="53"/>
      <c r="AN1731" s="53"/>
      <c r="AO1731" s="53"/>
      <c r="AP1731" s="53"/>
      <c r="AQ1731" s="53"/>
      <c r="AR1731" s="53"/>
      <c r="AS1731" s="53"/>
      <c r="AT1731" s="53"/>
      <c r="AU1731" s="53"/>
      <c r="AV1731" s="53"/>
      <c r="AW1731" s="53"/>
      <c r="AX1731" s="53"/>
      <c r="AY1731" s="53"/>
      <c r="AZ1731" s="53"/>
      <c r="BA1731" s="53"/>
      <c r="BB1731" s="53"/>
      <c r="BC1731" s="53"/>
      <c r="BD1731" s="53"/>
      <c r="BE1731" s="53"/>
      <c r="BF1731" s="53"/>
      <c r="BG1731" s="53"/>
      <c r="BI1731" s="57"/>
      <c r="BJ1731" s="53"/>
      <c r="BK1731" s="53"/>
      <c r="BL1731" s="53"/>
      <c r="BM1731" s="53"/>
      <c r="BN1731" s="53"/>
      <c r="BO1731" s="53"/>
      <c r="BP1731" s="53"/>
      <c r="BQ1731" s="53"/>
      <c r="BR1731" s="53"/>
      <c r="BS1731" s="53"/>
      <c r="BT1731" s="53"/>
      <c r="BU1731" s="53"/>
      <c r="BV1731" s="53"/>
      <c r="BW1731" s="53"/>
      <c r="BX1731" s="53"/>
      <c r="BY1731" s="53"/>
      <c r="BZ1731" s="53"/>
      <c r="CA1731" s="53"/>
      <c r="CB1731" s="53"/>
      <c r="CC1731" s="53"/>
      <c r="CD1731" s="53"/>
      <c r="CE1731" s="53"/>
      <c r="CF1731" s="53"/>
      <c r="CG1731" s="53"/>
      <c r="CH1731" s="53"/>
      <c r="CI1731" s="53"/>
      <c r="CJ1731" s="53"/>
      <c r="CK1731" s="53"/>
      <c r="CL1731" s="53"/>
      <c r="CM1731" s="53"/>
    </row>
    <row r="1732" spans="4:91" x14ac:dyDescent="0.25">
      <c r="D1732" s="56" t="s">
        <v>3651</v>
      </c>
      <c r="E1732" s="52"/>
      <c r="F1732" s="52"/>
      <c r="G1732" s="52"/>
      <c r="H1732" s="52"/>
      <c r="I1732" s="52"/>
      <c r="J1732" s="52"/>
      <c r="K1732" s="52"/>
      <c r="L1732" s="52"/>
      <c r="M1732" s="52"/>
      <c r="N1732" s="52"/>
      <c r="O1732" s="52"/>
      <c r="P1732" s="52"/>
      <c r="Q1732" s="52"/>
      <c r="R1732" s="52"/>
      <c r="S1732" s="52"/>
      <c r="T1732" s="52"/>
      <c r="U1732" s="52"/>
      <c r="V1732" s="52"/>
      <c r="W1732" s="52"/>
      <c r="X1732" s="52"/>
      <c r="Y1732" s="52"/>
      <c r="Z1732" s="52"/>
      <c r="AA1732" s="52"/>
      <c r="AB1732" s="52"/>
      <c r="AC1732" s="52"/>
      <c r="AD1732" s="52"/>
      <c r="AE1732" s="52"/>
      <c r="AG1732" s="57" t="s">
        <v>416</v>
      </c>
      <c r="AH1732" s="53"/>
      <c r="AI1732" s="53"/>
      <c r="AJ1732" s="53"/>
      <c r="AK1732" s="53"/>
      <c r="AL1732" s="53"/>
      <c r="AM1732" s="53"/>
      <c r="AN1732" s="53"/>
      <c r="AO1732" s="53"/>
      <c r="AP1732" s="53"/>
      <c r="AQ1732" s="53"/>
      <c r="AR1732" s="53"/>
      <c r="AS1732" s="53"/>
      <c r="AT1732" s="53"/>
      <c r="AU1732" s="53"/>
      <c r="AV1732" s="53"/>
      <c r="AW1732" s="53"/>
      <c r="AX1732" s="53"/>
      <c r="AY1732" s="53"/>
      <c r="AZ1732" s="53"/>
      <c r="BA1732" s="53"/>
      <c r="BB1732" s="53"/>
      <c r="BC1732" s="53"/>
      <c r="BD1732" s="53"/>
      <c r="BE1732" s="53"/>
      <c r="BF1732" s="53"/>
      <c r="BG1732" s="53"/>
      <c r="BI1732" s="57" t="s">
        <v>263</v>
      </c>
      <c r="BJ1732" s="53"/>
      <c r="BK1732" s="53"/>
      <c r="BL1732" s="53"/>
      <c r="BM1732" s="53"/>
      <c r="BN1732" s="53"/>
      <c r="BO1732" s="53"/>
      <c r="BP1732" s="53"/>
      <c r="BQ1732" s="53"/>
      <c r="BR1732" s="53"/>
      <c r="BS1732" s="53"/>
      <c r="BT1732" s="53"/>
      <c r="BU1732" s="53"/>
      <c r="BV1732" s="53"/>
      <c r="BW1732" s="53"/>
      <c r="BX1732" s="53"/>
      <c r="BY1732" s="53"/>
      <c r="BZ1732" s="53"/>
      <c r="CA1732" s="53"/>
      <c r="CB1732" s="53"/>
      <c r="CC1732" s="53"/>
      <c r="CD1732" s="53"/>
      <c r="CE1732" s="53"/>
      <c r="CF1732" s="53"/>
      <c r="CG1732" s="53"/>
      <c r="CH1732" s="53"/>
      <c r="CI1732" s="53"/>
      <c r="CJ1732" s="53"/>
      <c r="CK1732" s="53"/>
      <c r="CL1732" s="53"/>
      <c r="CM1732" s="53"/>
    </row>
    <row r="1733" spans="4:91" x14ac:dyDescent="0.25">
      <c r="D1733" s="57"/>
      <c r="E1733" s="53"/>
      <c r="F1733" s="53"/>
      <c r="G1733" s="53"/>
      <c r="H1733" s="53"/>
      <c r="I1733" s="53"/>
      <c r="J1733" s="53"/>
      <c r="K1733" s="53"/>
      <c r="L1733" s="53"/>
      <c r="M1733" s="53"/>
      <c r="N1733" s="53"/>
      <c r="O1733" s="53"/>
      <c r="P1733" s="53"/>
      <c r="Q1733" s="53"/>
      <c r="R1733" s="53"/>
      <c r="S1733" s="53"/>
      <c r="T1733" s="53"/>
      <c r="U1733" s="53"/>
      <c r="V1733" s="53"/>
      <c r="W1733" s="53"/>
      <c r="X1733" s="53"/>
      <c r="Y1733" s="53"/>
      <c r="Z1733" s="53"/>
      <c r="AA1733" s="53"/>
      <c r="AB1733" s="53"/>
      <c r="AC1733" s="53"/>
      <c r="AD1733" s="53"/>
      <c r="AE1733" s="53"/>
      <c r="AG1733" s="57" t="s">
        <v>417</v>
      </c>
      <c r="AH1733" s="53"/>
      <c r="AI1733" s="53"/>
      <c r="AJ1733" s="53"/>
      <c r="AK1733" s="53"/>
      <c r="AL1733" s="53"/>
      <c r="AM1733" s="53"/>
      <c r="AN1733" s="53"/>
      <c r="AO1733" s="53"/>
      <c r="AP1733" s="53"/>
      <c r="AQ1733" s="53"/>
      <c r="AR1733" s="53"/>
      <c r="AS1733" s="53"/>
      <c r="AT1733" s="53"/>
      <c r="AU1733" s="53"/>
      <c r="AV1733" s="53"/>
      <c r="AW1733" s="53"/>
      <c r="AX1733" s="53"/>
      <c r="AY1733" s="53"/>
      <c r="AZ1733" s="53"/>
      <c r="BA1733" s="53"/>
      <c r="BB1733" s="53"/>
      <c r="BC1733" s="53"/>
      <c r="BD1733" s="53"/>
      <c r="BE1733" s="53"/>
      <c r="BF1733" s="53"/>
      <c r="BG1733" s="53"/>
      <c r="BI1733" s="57" t="s">
        <v>264</v>
      </c>
      <c r="BJ1733" s="53"/>
      <c r="BK1733" s="53"/>
      <c r="BL1733" s="53"/>
      <c r="BM1733" s="53"/>
      <c r="BN1733" s="53"/>
      <c r="BO1733" s="53"/>
      <c r="BP1733" s="53"/>
      <c r="BQ1733" s="53"/>
      <c r="BR1733" s="53"/>
      <c r="BS1733" s="53"/>
      <c r="BT1733" s="53"/>
      <c r="BU1733" s="53"/>
      <c r="BV1733" s="53"/>
      <c r="BW1733" s="53"/>
      <c r="BX1733" s="53"/>
      <c r="BY1733" s="53"/>
      <c r="BZ1733" s="53"/>
      <c r="CA1733" s="53"/>
      <c r="CB1733" s="53"/>
      <c r="CC1733" s="53"/>
      <c r="CD1733" s="53"/>
      <c r="CE1733" s="53"/>
      <c r="CF1733" s="53"/>
      <c r="CG1733" s="53"/>
      <c r="CH1733" s="53"/>
      <c r="CI1733" s="53"/>
      <c r="CJ1733" s="53"/>
      <c r="CK1733" s="53"/>
      <c r="CL1733" s="53"/>
      <c r="CM1733" s="53"/>
    </row>
    <row r="1734" spans="4:91" x14ac:dyDescent="0.25">
      <c r="D1734" s="57" t="s">
        <v>395</v>
      </c>
      <c r="E1734" s="53"/>
      <c r="F1734" s="53"/>
      <c r="G1734" s="53"/>
      <c r="H1734" s="53"/>
      <c r="I1734" s="53"/>
      <c r="J1734" s="53"/>
      <c r="K1734" s="53"/>
      <c r="L1734" s="53"/>
      <c r="M1734" s="53"/>
      <c r="N1734" s="53"/>
      <c r="O1734" s="53"/>
      <c r="P1734" s="53"/>
      <c r="Q1734" s="53"/>
      <c r="R1734" s="53"/>
      <c r="S1734" s="53"/>
      <c r="T1734" s="53"/>
      <c r="U1734" s="53"/>
      <c r="V1734" s="53"/>
      <c r="W1734" s="53"/>
      <c r="X1734" s="53"/>
      <c r="Y1734" s="53"/>
      <c r="Z1734" s="53"/>
      <c r="AA1734" s="53"/>
      <c r="AB1734" s="53"/>
      <c r="AC1734" s="53"/>
      <c r="AD1734" s="53"/>
      <c r="AE1734" s="53"/>
      <c r="AG1734" s="57" t="s">
        <v>418</v>
      </c>
      <c r="AH1734" s="53"/>
      <c r="AI1734" s="53"/>
      <c r="AJ1734" s="53"/>
      <c r="AK1734" s="53"/>
      <c r="AL1734" s="53"/>
      <c r="AM1734" s="53"/>
      <c r="AN1734" s="53"/>
      <c r="AO1734" s="53"/>
      <c r="AP1734" s="53"/>
      <c r="AQ1734" s="53"/>
      <c r="AR1734" s="53"/>
      <c r="AS1734" s="53"/>
      <c r="AT1734" s="53"/>
      <c r="AU1734" s="53"/>
      <c r="AV1734" s="53"/>
      <c r="AW1734" s="53"/>
      <c r="AX1734" s="53"/>
      <c r="AY1734" s="53"/>
      <c r="AZ1734" s="53"/>
      <c r="BA1734" s="53"/>
      <c r="BB1734" s="53"/>
      <c r="BC1734" s="53"/>
      <c r="BD1734" s="53"/>
      <c r="BE1734" s="53"/>
      <c r="BF1734" s="53"/>
      <c r="BG1734" s="53"/>
    </row>
    <row r="1735" spans="4:91" x14ac:dyDescent="0.25">
      <c r="D1735" s="57"/>
      <c r="E1735" s="53"/>
      <c r="F1735" s="53"/>
      <c r="G1735" s="53"/>
      <c r="H1735" s="53"/>
      <c r="I1735" s="53"/>
      <c r="J1735" s="53"/>
      <c r="K1735" s="53"/>
      <c r="L1735" s="53"/>
      <c r="M1735" s="53"/>
      <c r="N1735" s="53"/>
      <c r="O1735" s="53"/>
      <c r="P1735" s="53"/>
      <c r="Q1735" s="53"/>
      <c r="R1735" s="53"/>
      <c r="S1735" s="53"/>
      <c r="T1735" s="53"/>
      <c r="U1735" s="53"/>
      <c r="V1735" s="53"/>
      <c r="W1735" s="53"/>
      <c r="X1735" s="53"/>
      <c r="Y1735" s="53"/>
      <c r="Z1735" s="53"/>
      <c r="AA1735" s="53"/>
      <c r="AB1735" s="53"/>
      <c r="AC1735" s="53"/>
      <c r="AD1735" s="53"/>
      <c r="AE1735" s="53"/>
      <c r="AG1735" s="57" t="s">
        <v>419</v>
      </c>
      <c r="AH1735" s="53"/>
      <c r="AI1735" s="53"/>
      <c r="AJ1735" s="53"/>
      <c r="AK1735" s="53"/>
      <c r="AL1735" s="53"/>
      <c r="AM1735" s="53"/>
      <c r="AN1735" s="53"/>
      <c r="AO1735" s="53"/>
      <c r="AP1735" s="53"/>
      <c r="AQ1735" s="53"/>
      <c r="AR1735" s="53"/>
      <c r="AS1735" s="53"/>
      <c r="AT1735" s="53"/>
      <c r="AU1735" s="53"/>
      <c r="AV1735" s="53"/>
      <c r="AW1735" s="53"/>
      <c r="AX1735" s="53"/>
      <c r="AY1735" s="53"/>
      <c r="AZ1735" s="53"/>
      <c r="BA1735" s="53"/>
      <c r="BB1735" s="53"/>
      <c r="BC1735" s="53"/>
      <c r="BD1735" s="53"/>
      <c r="BE1735" s="53"/>
      <c r="BF1735" s="53"/>
      <c r="BG1735" s="53"/>
      <c r="BI1735" s="68" t="s">
        <v>3654</v>
      </c>
      <c r="BJ1735" s="47"/>
      <c r="BK1735" s="47"/>
      <c r="BL1735" s="47"/>
      <c r="BM1735" s="47"/>
      <c r="BN1735" s="47"/>
      <c r="BO1735" s="47"/>
      <c r="BP1735" s="47"/>
      <c r="BQ1735" s="47"/>
      <c r="BR1735" s="47"/>
      <c r="BS1735" s="47"/>
      <c r="BT1735" s="47"/>
      <c r="BU1735" s="47"/>
      <c r="BV1735" s="47"/>
      <c r="BW1735" s="47"/>
      <c r="BX1735" s="47"/>
      <c r="BY1735" s="47"/>
      <c r="BZ1735" s="47"/>
      <c r="CA1735" s="47"/>
      <c r="CB1735" s="47"/>
      <c r="CC1735" s="47"/>
      <c r="CD1735" s="47"/>
      <c r="CE1735" s="47"/>
    </row>
    <row r="1736" spans="4:91" x14ac:dyDescent="0.25">
      <c r="D1736" s="57" t="s">
        <v>33</v>
      </c>
      <c r="E1736" s="53"/>
      <c r="F1736" s="53"/>
      <c r="G1736" s="53"/>
      <c r="H1736" s="53"/>
      <c r="I1736" s="53"/>
      <c r="J1736" s="53"/>
      <c r="K1736" s="53"/>
      <c r="L1736" s="53"/>
      <c r="M1736" s="53"/>
      <c r="N1736" s="53"/>
      <c r="O1736" s="53"/>
      <c r="P1736" s="53"/>
      <c r="Q1736" s="53"/>
      <c r="R1736" s="53"/>
      <c r="S1736" s="53"/>
      <c r="T1736" s="53"/>
      <c r="U1736" s="53"/>
      <c r="V1736" s="53"/>
      <c r="W1736" s="53"/>
      <c r="X1736" s="53"/>
      <c r="Y1736" s="53"/>
      <c r="Z1736" s="53"/>
      <c r="AA1736" s="53"/>
      <c r="AB1736" s="53"/>
      <c r="AC1736" s="53"/>
      <c r="AD1736" s="53"/>
      <c r="AE1736" s="53"/>
      <c r="AG1736" s="57" t="s">
        <v>420</v>
      </c>
      <c r="AH1736" s="53"/>
      <c r="AI1736" s="53"/>
      <c r="AJ1736" s="53"/>
      <c r="AK1736" s="53"/>
      <c r="AL1736" s="53"/>
      <c r="AM1736" s="53"/>
      <c r="AN1736" s="53"/>
      <c r="AO1736" s="53"/>
      <c r="AP1736" s="53"/>
      <c r="AQ1736" s="53"/>
      <c r="AR1736" s="53"/>
      <c r="AS1736" s="53"/>
      <c r="AT1736" s="53"/>
      <c r="AU1736" s="53"/>
      <c r="AV1736" s="53"/>
      <c r="AW1736" s="53"/>
      <c r="AX1736" s="53"/>
      <c r="AY1736" s="53"/>
      <c r="AZ1736" s="53"/>
      <c r="BA1736" s="53"/>
      <c r="BB1736" s="53"/>
      <c r="BC1736" s="53"/>
      <c r="BD1736" s="53"/>
      <c r="BE1736" s="53"/>
      <c r="BF1736" s="53"/>
      <c r="BG1736" s="53"/>
      <c r="BI1736" s="47"/>
      <c r="BJ1736" s="47"/>
      <c r="BK1736" s="47"/>
      <c r="BL1736" s="47"/>
      <c r="BM1736" s="47"/>
      <c r="BN1736" s="47"/>
      <c r="BO1736" s="47"/>
      <c r="BP1736" s="47"/>
      <c r="BQ1736" s="47"/>
      <c r="BR1736" s="47"/>
      <c r="BS1736" s="47"/>
      <c r="BT1736" s="47"/>
      <c r="BU1736" s="47"/>
      <c r="BV1736" s="47"/>
      <c r="BW1736" s="47"/>
      <c r="BX1736" s="47"/>
      <c r="BY1736" s="47"/>
      <c r="BZ1736" s="47"/>
      <c r="CA1736" s="47"/>
      <c r="CB1736" s="47"/>
      <c r="CC1736" s="47"/>
      <c r="CD1736" s="47"/>
      <c r="CE1736" s="47"/>
    </row>
    <row r="1737" spans="4:91" x14ac:dyDescent="0.25">
      <c r="D1737" s="57" t="s">
        <v>388</v>
      </c>
      <c r="E1737" s="53"/>
      <c r="F1737" s="53"/>
      <c r="G1737" s="53"/>
      <c r="H1737" s="53"/>
      <c r="I1737" s="53"/>
      <c r="J1737" s="53"/>
      <c r="K1737" s="53"/>
      <c r="L1737" s="53"/>
      <c r="M1737" s="53"/>
      <c r="N1737" s="53"/>
      <c r="O1737" s="53"/>
      <c r="P1737" s="53"/>
      <c r="Q1737" s="53"/>
      <c r="R1737" s="53"/>
      <c r="S1737" s="53"/>
      <c r="T1737" s="53"/>
      <c r="U1737" s="53"/>
      <c r="V1737" s="53"/>
      <c r="W1737" s="53"/>
      <c r="X1737" s="53"/>
      <c r="Y1737" s="53"/>
      <c r="Z1737" s="53"/>
      <c r="AA1737" s="53"/>
      <c r="AB1737" s="53"/>
      <c r="AC1737" s="53"/>
      <c r="AD1737" s="53"/>
      <c r="AE1737" s="53"/>
      <c r="AG1737" s="57" t="s">
        <v>421</v>
      </c>
      <c r="AH1737" s="53"/>
      <c r="AI1737" s="53"/>
      <c r="AJ1737" s="53"/>
      <c r="AK1737" s="53"/>
      <c r="AL1737" s="53"/>
      <c r="AM1737" s="53"/>
      <c r="AN1737" s="53"/>
      <c r="AO1737" s="53"/>
      <c r="AP1737" s="53"/>
      <c r="AQ1737" s="53"/>
      <c r="AR1737" s="53"/>
      <c r="AS1737" s="53"/>
      <c r="AT1737" s="53"/>
      <c r="AU1737" s="53"/>
      <c r="AV1737" s="53"/>
      <c r="AW1737" s="53"/>
      <c r="AX1737" s="53"/>
      <c r="AY1737" s="53"/>
      <c r="AZ1737" s="53"/>
      <c r="BA1737" s="53"/>
      <c r="BB1737" s="53"/>
      <c r="BC1737" s="53"/>
      <c r="BD1737" s="53"/>
      <c r="BE1737" s="53"/>
      <c r="BF1737" s="53"/>
      <c r="BG1737" s="53"/>
      <c r="BI1737" s="56" t="s">
        <v>3660</v>
      </c>
      <c r="BJ1737" s="52"/>
      <c r="BK1737" s="52"/>
      <c r="BL1737" s="52"/>
      <c r="BM1737" s="52"/>
      <c r="BN1737" s="52"/>
      <c r="BO1737" s="52"/>
      <c r="BP1737" s="52"/>
      <c r="BQ1737" s="52"/>
      <c r="BR1737" s="52"/>
      <c r="BS1737" s="52"/>
      <c r="BT1737" s="52"/>
      <c r="BU1737" s="52"/>
      <c r="BV1737" s="52"/>
      <c r="BW1737" s="52"/>
      <c r="BX1737" s="52"/>
      <c r="BY1737" s="52"/>
      <c r="BZ1737" s="52"/>
      <c r="CA1737" s="52"/>
      <c r="CB1737" s="52"/>
      <c r="CC1737" s="52"/>
      <c r="CD1737" s="52"/>
      <c r="CE1737" s="52"/>
    </row>
    <row r="1738" spans="4:91" x14ac:dyDescent="0.25">
      <c r="D1738" s="57" t="s">
        <v>326</v>
      </c>
      <c r="E1738" s="53"/>
      <c r="F1738" s="53"/>
      <c r="G1738" s="53"/>
      <c r="H1738" s="53"/>
      <c r="I1738" s="53"/>
      <c r="J1738" s="53"/>
      <c r="K1738" s="53"/>
      <c r="L1738" s="53"/>
      <c r="M1738" s="53"/>
      <c r="N1738" s="53"/>
      <c r="O1738" s="53"/>
      <c r="P1738" s="53"/>
      <c r="Q1738" s="53"/>
      <c r="R1738" s="53"/>
      <c r="S1738" s="53"/>
      <c r="T1738" s="53"/>
      <c r="U1738" s="53"/>
      <c r="V1738" s="53"/>
      <c r="W1738" s="53"/>
      <c r="X1738" s="53"/>
      <c r="Y1738" s="53"/>
      <c r="Z1738" s="53"/>
      <c r="AA1738" s="53"/>
      <c r="AB1738" s="53"/>
      <c r="AC1738" s="53"/>
      <c r="AD1738" s="53"/>
      <c r="AE1738" s="53"/>
      <c r="AG1738" s="57" t="s">
        <v>422</v>
      </c>
      <c r="AH1738" s="53"/>
      <c r="AI1738" s="53"/>
      <c r="AJ1738" s="53"/>
      <c r="AK1738" s="53"/>
      <c r="AL1738" s="53"/>
      <c r="AM1738" s="53"/>
      <c r="AN1738" s="53"/>
      <c r="AO1738" s="53"/>
      <c r="AP1738" s="53"/>
      <c r="AQ1738" s="53"/>
      <c r="AR1738" s="53"/>
      <c r="AS1738" s="53"/>
      <c r="AT1738" s="53"/>
      <c r="AU1738" s="53"/>
      <c r="AV1738" s="53"/>
      <c r="AW1738" s="53"/>
      <c r="AX1738" s="53"/>
      <c r="AY1738" s="53"/>
      <c r="AZ1738" s="53"/>
      <c r="BA1738" s="53"/>
      <c r="BB1738" s="53"/>
      <c r="BC1738" s="53"/>
      <c r="BD1738" s="53"/>
      <c r="BE1738" s="53"/>
      <c r="BF1738" s="53"/>
      <c r="BG1738" s="53"/>
      <c r="BI1738" s="56" t="s">
        <v>257</v>
      </c>
      <c r="BJ1738" s="52"/>
      <c r="BK1738" s="52"/>
      <c r="BL1738" s="52"/>
      <c r="BM1738" s="52"/>
      <c r="BN1738" s="52"/>
      <c r="BO1738" s="52"/>
      <c r="BP1738" s="52"/>
      <c r="BQ1738" s="52"/>
      <c r="BR1738" s="52"/>
      <c r="BS1738" s="52"/>
      <c r="BT1738" s="52"/>
      <c r="BU1738" s="52"/>
      <c r="BV1738" s="52"/>
      <c r="BW1738" s="52"/>
      <c r="BX1738" s="52"/>
      <c r="BY1738" s="52"/>
      <c r="BZ1738" s="52"/>
      <c r="CA1738" s="52"/>
      <c r="CB1738" s="52"/>
      <c r="CC1738" s="52"/>
      <c r="CD1738" s="52"/>
      <c r="CE1738" s="52"/>
    </row>
    <row r="1739" spans="4:91" x14ac:dyDescent="0.25">
      <c r="D1739" s="57" t="s">
        <v>450</v>
      </c>
      <c r="E1739" s="53"/>
      <c r="F1739" s="53"/>
      <c r="G1739" s="53"/>
      <c r="H1739" s="53"/>
      <c r="I1739" s="53"/>
      <c r="J1739" s="53"/>
      <c r="K1739" s="53"/>
      <c r="L1739" s="53"/>
      <c r="M1739" s="53"/>
      <c r="N1739" s="53"/>
      <c r="O1739" s="53"/>
      <c r="P1739" s="53"/>
      <c r="Q1739" s="53"/>
      <c r="R1739" s="53"/>
      <c r="S1739" s="53"/>
      <c r="T1739" s="53"/>
      <c r="U1739" s="53"/>
      <c r="V1739" s="53"/>
      <c r="W1739" s="53"/>
      <c r="X1739" s="53"/>
      <c r="Y1739" s="53"/>
      <c r="Z1739" s="53"/>
      <c r="AA1739" s="53"/>
      <c r="AB1739" s="53"/>
      <c r="AC1739" s="53"/>
      <c r="AD1739" s="53"/>
      <c r="AE1739" s="53"/>
      <c r="AG1739" s="57" t="s">
        <v>423</v>
      </c>
      <c r="AH1739" s="53"/>
      <c r="AI1739" s="53"/>
      <c r="AJ1739" s="53"/>
      <c r="AK1739" s="53"/>
      <c r="AL1739" s="53"/>
      <c r="AM1739" s="53"/>
      <c r="AN1739" s="53"/>
      <c r="AO1739" s="53"/>
      <c r="AP1739" s="53"/>
      <c r="AQ1739" s="53"/>
      <c r="AR1739" s="53"/>
      <c r="AS1739" s="53"/>
      <c r="AT1739" s="53"/>
      <c r="AU1739" s="53"/>
      <c r="AV1739" s="53"/>
      <c r="AW1739" s="53"/>
      <c r="AX1739" s="53"/>
      <c r="AY1739" s="53"/>
      <c r="AZ1739" s="53"/>
      <c r="BA1739" s="53"/>
      <c r="BB1739" s="53"/>
      <c r="BC1739" s="53"/>
      <c r="BD1739" s="53"/>
      <c r="BE1739" s="53"/>
      <c r="BF1739" s="53"/>
      <c r="BG1739" s="53"/>
      <c r="BI1739" s="56" t="s">
        <v>329</v>
      </c>
      <c r="BJ1739" s="52"/>
      <c r="BK1739" s="52"/>
      <c r="BL1739" s="52"/>
      <c r="BM1739" s="52"/>
      <c r="BN1739" s="52"/>
      <c r="BO1739" s="52"/>
      <c r="BP1739" s="52"/>
      <c r="BQ1739" s="52"/>
      <c r="BR1739" s="52"/>
      <c r="BS1739" s="52"/>
      <c r="BT1739" s="52"/>
      <c r="BU1739" s="52"/>
      <c r="BV1739" s="52"/>
      <c r="BW1739" s="52"/>
      <c r="BX1739" s="52"/>
      <c r="BY1739" s="52"/>
      <c r="BZ1739" s="52"/>
      <c r="CA1739" s="52"/>
      <c r="CB1739" s="52"/>
      <c r="CC1739" s="52"/>
      <c r="CD1739" s="52"/>
      <c r="CE1739" s="52"/>
    </row>
    <row r="1740" spans="4:91" x14ac:dyDescent="0.25">
      <c r="D1740" s="57" t="s">
        <v>451</v>
      </c>
      <c r="E1740" s="53"/>
      <c r="F1740" s="53"/>
      <c r="G1740" s="53"/>
      <c r="H1740" s="53"/>
      <c r="I1740" s="53"/>
      <c r="J1740" s="53"/>
      <c r="K1740" s="53"/>
      <c r="L1740" s="53"/>
      <c r="M1740" s="53"/>
      <c r="N1740" s="53"/>
      <c r="O1740" s="53"/>
      <c r="P1740" s="53"/>
      <c r="Q1740" s="53"/>
      <c r="R1740" s="53"/>
      <c r="S1740" s="53"/>
      <c r="T1740" s="53"/>
      <c r="U1740" s="53"/>
      <c r="V1740" s="53"/>
      <c r="W1740" s="53"/>
      <c r="X1740" s="53"/>
      <c r="Y1740" s="53"/>
      <c r="Z1740" s="53"/>
      <c r="AA1740" s="53"/>
      <c r="AB1740" s="53"/>
      <c r="AC1740" s="53"/>
      <c r="AD1740" s="53"/>
      <c r="AE1740" s="53"/>
      <c r="AG1740" s="57" t="s">
        <v>390</v>
      </c>
      <c r="AH1740" s="53"/>
      <c r="AI1740" s="53"/>
      <c r="AJ1740" s="53"/>
      <c r="AK1740" s="53"/>
      <c r="AL1740" s="53"/>
      <c r="AM1740" s="53"/>
      <c r="AN1740" s="53"/>
      <c r="AO1740" s="53"/>
      <c r="AP1740" s="53"/>
      <c r="AQ1740" s="53"/>
      <c r="AR1740" s="53"/>
      <c r="AS1740" s="53"/>
      <c r="AT1740" s="53"/>
      <c r="AU1740" s="53"/>
      <c r="AV1740" s="53"/>
      <c r="AW1740" s="53"/>
      <c r="AX1740" s="53"/>
      <c r="AY1740" s="53"/>
      <c r="AZ1740" s="53"/>
      <c r="BA1740" s="53"/>
      <c r="BB1740" s="53"/>
      <c r="BC1740" s="53"/>
      <c r="BD1740" s="53"/>
      <c r="BE1740" s="53"/>
      <c r="BF1740" s="53"/>
      <c r="BG1740" s="53"/>
      <c r="BI1740" s="56" t="s">
        <v>279</v>
      </c>
      <c r="BJ1740" s="52"/>
      <c r="BK1740" s="52"/>
      <c r="BL1740" s="52"/>
      <c r="BM1740" s="52"/>
      <c r="BN1740" s="52"/>
      <c r="BO1740" s="52"/>
      <c r="BP1740" s="52"/>
      <c r="BQ1740" s="52"/>
      <c r="BR1740" s="52"/>
      <c r="BS1740" s="52"/>
      <c r="BT1740" s="52"/>
      <c r="BU1740" s="52"/>
      <c r="BV1740" s="52"/>
      <c r="BW1740" s="52"/>
      <c r="BX1740" s="52"/>
      <c r="BY1740" s="52"/>
      <c r="BZ1740" s="52"/>
      <c r="CA1740" s="52"/>
      <c r="CB1740" s="52"/>
      <c r="CC1740" s="52"/>
      <c r="CD1740" s="52"/>
      <c r="CE1740" s="52"/>
    </row>
    <row r="1741" spans="4:91" x14ac:dyDescent="0.25">
      <c r="D1741" s="56" t="s">
        <v>396</v>
      </c>
      <c r="E1741" s="52"/>
      <c r="F1741" s="52"/>
      <c r="G1741" s="52"/>
      <c r="H1741" s="52"/>
      <c r="I1741" s="52"/>
      <c r="J1741" s="52"/>
      <c r="K1741" s="52"/>
      <c r="L1741" s="52"/>
      <c r="M1741" s="52"/>
      <c r="N1741" s="52"/>
      <c r="O1741" s="52"/>
      <c r="P1741" s="52"/>
      <c r="Q1741" s="52"/>
      <c r="R1741" s="52"/>
      <c r="S1741" s="52"/>
      <c r="T1741" s="52"/>
      <c r="U1741" s="52"/>
      <c r="V1741" s="52"/>
      <c r="W1741" s="52"/>
      <c r="X1741" s="52"/>
      <c r="Y1741" s="52"/>
      <c r="Z1741" s="52"/>
      <c r="AA1741" s="52"/>
      <c r="AB1741" s="52"/>
      <c r="AC1741" s="52"/>
      <c r="AD1741" s="52"/>
      <c r="AE1741" s="52"/>
      <c r="AG1741" s="38" t="s">
        <v>3650</v>
      </c>
      <c r="AH1741" s="52"/>
      <c r="AI1741" s="52"/>
      <c r="AJ1741" s="52"/>
      <c r="AK1741" s="52"/>
      <c r="AL1741" s="52"/>
      <c r="AM1741" s="52"/>
      <c r="AN1741" s="52"/>
      <c r="AO1741" s="52"/>
      <c r="AP1741" s="52"/>
      <c r="AQ1741" s="52"/>
      <c r="AR1741" s="52"/>
      <c r="AS1741" s="52"/>
      <c r="AT1741" s="52"/>
      <c r="AU1741" s="52"/>
      <c r="AV1741" s="52"/>
      <c r="AW1741" s="52"/>
      <c r="AX1741" s="52"/>
      <c r="AY1741" s="52"/>
      <c r="AZ1741" s="52"/>
      <c r="BA1741" s="52"/>
      <c r="BB1741" s="52"/>
      <c r="BC1741" s="52"/>
      <c r="BD1741" s="52"/>
      <c r="BE1741" s="52"/>
      <c r="BF1741" s="52"/>
      <c r="BG1741" s="52"/>
      <c r="BI1741" s="56" t="s">
        <v>332</v>
      </c>
      <c r="BJ1741" s="52"/>
      <c r="BK1741" s="52"/>
      <c r="BL1741" s="52"/>
      <c r="BM1741" s="52"/>
      <c r="BN1741" s="52"/>
      <c r="BO1741" s="52"/>
      <c r="BP1741" s="52"/>
      <c r="BQ1741" s="52"/>
      <c r="BR1741" s="52"/>
      <c r="BS1741" s="52"/>
      <c r="BT1741" s="52"/>
      <c r="BU1741" s="52"/>
      <c r="BV1741" s="52"/>
      <c r="BW1741" s="52"/>
      <c r="BX1741" s="52"/>
      <c r="BY1741" s="52"/>
      <c r="BZ1741" s="52"/>
      <c r="CA1741" s="52"/>
      <c r="CB1741" s="52"/>
      <c r="CC1741" s="52"/>
      <c r="CD1741" s="52"/>
      <c r="CE1741" s="52"/>
    </row>
    <row r="1742" spans="4:91" x14ac:dyDescent="0.25">
      <c r="D1742" s="57" t="s">
        <v>390</v>
      </c>
      <c r="E1742" s="53"/>
      <c r="F1742" s="53"/>
      <c r="G1742" s="53"/>
      <c r="H1742" s="53"/>
      <c r="I1742" s="53"/>
      <c r="J1742" s="53"/>
      <c r="K1742" s="53"/>
      <c r="L1742" s="53"/>
      <c r="M1742" s="53"/>
      <c r="N1742" s="53"/>
      <c r="O1742" s="53"/>
      <c r="P1742" s="53"/>
      <c r="Q1742" s="53"/>
      <c r="R1742" s="53"/>
      <c r="S1742" s="53"/>
      <c r="T1742" s="53"/>
      <c r="U1742" s="53"/>
      <c r="V1742" s="53"/>
      <c r="W1742" s="53"/>
      <c r="X1742" s="53"/>
      <c r="Y1742" s="53"/>
      <c r="Z1742" s="53"/>
      <c r="AA1742" s="53"/>
      <c r="AB1742" s="53"/>
      <c r="AC1742" s="53"/>
      <c r="AD1742" s="53"/>
      <c r="AE1742" s="53"/>
      <c r="AG1742" s="56" t="s">
        <v>391</v>
      </c>
      <c r="AH1742" s="52"/>
      <c r="AI1742" s="52"/>
      <c r="AJ1742" s="52"/>
      <c r="AK1742" s="52"/>
      <c r="AL1742" s="52"/>
      <c r="AM1742" s="52"/>
      <c r="AN1742" s="52"/>
      <c r="AO1742" s="52"/>
      <c r="AP1742" s="52"/>
      <c r="AQ1742" s="52"/>
      <c r="AR1742" s="52"/>
      <c r="AS1742" s="52"/>
      <c r="AT1742" s="52"/>
      <c r="AU1742" s="52"/>
      <c r="AV1742" s="52"/>
      <c r="AW1742" s="52"/>
      <c r="AX1742" s="52"/>
      <c r="AY1742" s="52"/>
      <c r="AZ1742" s="52"/>
      <c r="BA1742" s="52"/>
      <c r="BB1742" s="52"/>
      <c r="BC1742" s="52"/>
      <c r="BD1742" s="52"/>
      <c r="BE1742" s="52"/>
      <c r="BF1742" s="52"/>
      <c r="BG1742" s="52"/>
      <c r="BI1742" s="56" t="s">
        <v>333</v>
      </c>
      <c r="BJ1742" s="52"/>
      <c r="BK1742" s="52"/>
      <c r="BL1742" s="52"/>
      <c r="BM1742" s="52"/>
      <c r="BN1742" s="52"/>
      <c r="BO1742" s="52"/>
      <c r="BP1742" s="52"/>
      <c r="BQ1742" s="52"/>
      <c r="BR1742" s="52"/>
      <c r="BS1742" s="52"/>
      <c r="BT1742" s="52"/>
      <c r="BU1742" s="52"/>
      <c r="BV1742" s="52"/>
      <c r="BW1742" s="52"/>
      <c r="BX1742" s="52"/>
      <c r="BY1742" s="52"/>
      <c r="BZ1742" s="52"/>
      <c r="CA1742" s="52"/>
      <c r="CB1742" s="52"/>
      <c r="CC1742" s="52"/>
      <c r="CD1742" s="52"/>
      <c r="CE1742" s="52"/>
    </row>
    <row r="1743" spans="4:91" x14ac:dyDescent="0.25">
      <c r="D1743" s="38" t="s">
        <v>3650</v>
      </c>
      <c r="E1743" s="52"/>
      <c r="F1743" s="52"/>
      <c r="G1743" s="52"/>
      <c r="H1743" s="52"/>
      <c r="I1743" s="52"/>
      <c r="J1743" s="52"/>
      <c r="K1743" s="52"/>
      <c r="L1743" s="52"/>
      <c r="M1743" s="52"/>
      <c r="N1743" s="52"/>
      <c r="O1743" s="52"/>
      <c r="P1743" s="52"/>
      <c r="Q1743" s="52"/>
      <c r="R1743" s="52"/>
      <c r="S1743" s="52"/>
      <c r="T1743" s="52"/>
      <c r="U1743" s="52"/>
      <c r="V1743" s="52"/>
      <c r="W1743" s="52"/>
      <c r="X1743" s="52"/>
      <c r="Y1743" s="52"/>
      <c r="Z1743" s="52"/>
      <c r="AA1743" s="52"/>
      <c r="AB1743" s="52"/>
      <c r="AC1743" s="52"/>
      <c r="AD1743" s="52"/>
      <c r="AE1743" s="52"/>
      <c r="AG1743" s="57" t="s">
        <v>392</v>
      </c>
      <c r="AH1743" s="53"/>
      <c r="AI1743" s="53"/>
      <c r="AJ1743" s="53"/>
      <c r="AK1743" s="53"/>
      <c r="AL1743" s="53"/>
      <c r="AM1743" s="53"/>
      <c r="AN1743" s="53"/>
      <c r="AO1743" s="53"/>
      <c r="AP1743" s="53"/>
      <c r="AQ1743" s="53"/>
      <c r="AR1743" s="53"/>
      <c r="AS1743" s="53"/>
      <c r="AT1743" s="53"/>
      <c r="AU1743" s="53"/>
      <c r="AV1743" s="53"/>
      <c r="AW1743" s="53"/>
      <c r="AX1743" s="53"/>
      <c r="AY1743" s="53"/>
      <c r="AZ1743" s="53"/>
      <c r="BA1743" s="53"/>
      <c r="BB1743" s="53"/>
      <c r="BC1743" s="53"/>
      <c r="BD1743" s="53"/>
      <c r="BE1743" s="53"/>
      <c r="BF1743" s="53"/>
      <c r="BG1743" s="53"/>
      <c r="BI1743" s="56" t="s">
        <v>3657</v>
      </c>
      <c r="BJ1743" s="52"/>
      <c r="BK1743" s="52"/>
      <c r="BL1743" s="52"/>
      <c r="BM1743" s="52"/>
      <c r="BN1743" s="52"/>
      <c r="BO1743" s="52"/>
      <c r="BP1743" s="52"/>
      <c r="BQ1743" s="52"/>
      <c r="BR1743" s="52"/>
      <c r="BS1743" s="52"/>
      <c r="BT1743" s="52"/>
      <c r="BU1743" s="52"/>
      <c r="BV1743" s="52"/>
      <c r="BW1743" s="52"/>
      <c r="BX1743" s="52"/>
      <c r="BY1743" s="52"/>
      <c r="BZ1743" s="52"/>
      <c r="CA1743" s="52"/>
      <c r="CB1743" s="52"/>
      <c r="CC1743" s="52"/>
      <c r="CD1743" s="52"/>
      <c r="CE1743" s="52"/>
    </row>
    <row r="1744" spans="4:91" x14ac:dyDescent="0.25">
      <c r="D1744" s="56" t="s">
        <v>391</v>
      </c>
      <c r="E1744" s="52"/>
      <c r="F1744" s="52"/>
      <c r="G1744" s="52"/>
      <c r="H1744" s="52"/>
      <c r="I1744" s="52"/>
      <c r="J1744" s="52"/>
      <c r="K1744" s="52"/>
      <c r="L1744" s="52"/>
      <c r="M1744" s="52"/>
      <c r="N1744" s="52"/>
      <c r="O1744" s="52"/>
      <c r="P1744" s="52"/>
      <c r="Q1744" s="52"/>
      <c r="R1744" s="52"/>
      <c r="S1744" s="52"/>
      <c r="T1744" s="52"/>
      <c r="U1744" s="52"/>
      <c r="V1744" s="52"/>
      <c r="W1744" s="52"/>
      <c r="X1744" s="52"/>
      <c r="Y1744" s="52"/>
      <c r="Z1744" s="52"/>
      <c r="AA1744" s="52"/>
      <c r="AB1744" s="52"/>
      <c r="AC1744" s="52"/>
      <c r="AD1744" s="52"/>
      <c r="AE1744" s="52"/>
      <c r="AG1744" s="57" t="s">
        <v>424</v>
      </c>
      <c r="AH1744" s="53"/>
      <c r="AI1744" s="53"/>
      <c r="AJ1744" s="53"/>
      <c r="AK1744" s="53"/>
      <c r="AL1744" s="53"/>
      <c r="AM1744" s="53"/>
      <c r="AN1744" s="53"/>
      <c r="AO1744" s="53"/>
      <c r="AP1744" s="53"/>
      <c r="AQ1744" s="53"/>
      <c r="AR1744" s="53"/>
      <c r="AS1744" s="53"/>
      <c r="AT1744" s="53"/>
      <c r="AU1744" s="53"/>
      <c r="AV1744" s="53"/>
      <c r="AW1744" s="53"/>
      <c r="AX1744" s="53"/>
      <c r="AY1744" s="53"/>
      <c r="AZ1744" s="53"/>
      <c r="BA1744" s="53"/>
      <c r="BB1744" s="53"/>
      <c r="BC1744" s="53"/>
      <c r="BD1744" s="53"/>
      <c r="BE1744" s="53"/>
      <c r="BF1744" s="53"/>
      <c r="BG1744" s="53"/>
      <c r="BI1744" s="56" t="s">
        <v>3658</v>
      </c>
      <c r="BJ1744" s="52"/>
      <c r="BK1744" s="52"/>
      <c r="BL1744" s="52"/>
      <c r="BM1744" s="52"/>
      <c r="BN1744" s="52"/>
      <c r="BO1744" s="52"/>
      <c r="BP1744" s="52"/>
      <c r="BQ1744" s="52"/>
      <c r="BR1744" s="52"/>
      <c r="BS1744" s="52"/>
      <c r="BT1744" s="52"/>
      <c r="BU1744" s="52"/>
      <c r="BV1744" s="52"/>
      <c r="BW1744" s="52"/>
      <c r="BX1744" s="52"/>
      <c r="BY1744" s="52"/>
      <c r="BZ1744" s="52"/>
      <c r="CA1744" s="52"/>
      <c r="CB1744" s="52"/>
      <c r="CC1744" s="52"/>
      <c r="CD1744" s="52"/>
      <c r="CE1744" s="52"/>
    </row>
    <row r="1745" spans="4:83" x14ac:dyDescent="0.25">
      <c r="D1745" s="57" t="s">
        <v>392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  <c r="W1745" s="53"/>
      <c r="X1745" s="53"/>
      <c r="Y1745" s="53"/>
      <c r="Z1745" s="53"/>
      <c r="AA1745" s="53"/>
      <c r="AB1745" s="53"/>
      <c r="AC1745" s="53"/>
      <c r="AD1745" s="53"/>
      <c r="AE1745" s="53"/>
      <c r="AG1745" s="57" t="s">
        <v>425</v>
      </c>
      <c r="AH1745" s="53"/>
      <c r="AI1745" s="53"/>
      <c r="AJ1745" s="53"/>
      <c r="AK1745" s="53"/>
      <c r="AL1745" s="53"/>
      <c r="AM1745" s="53"/>
      <c r="AN1745" s="53"/>
      <c r="AO1745" s="53"/>
      <c r="AP1745" s="53"/>
      <c r="AQ1745" s="53"/>
      <c r="AR1745" s="53"/>
      <c r="AS1745" s="53"/>
      <c r="AT1745" s="53"/>
      <c r="AU1745" s="53"/>
      <c r="AV1745" s="53"/>
      <c r="AW1745" s="53"/>
      <c r="AX1745" s="53"/>
      <c r="AY1745" s="53"/>
      <c r="AZ1745" s="53"/>
      <c r="BA1745" s="53"/>
      <c r="BB1745" s="53"/>
      <c r="BC1745" s="53"/>
      <c r="BD1745" s="53"/>
      <c r="BE1745" s="53"/>
      <c r="BF1745" s="53"/>
      <c r="BG1745" s="53"/>
      <c r="BI1745" s="56" t="s">
        <v>3659</v>
      </c>
      <c r="BJ1745" s="52"/>
      <c r="BK1745" s="52"/>
      <c r="BL1745" s="52"/>
      <c r="BM1745" s="52"/>
      <c r="BN1745" s="52"/>
      <c r="BO1745" s="52"/>
      <c r="BP1745" s="52"/>
      <c r="BQ1745" s="52"/>
      <c r="BR1745" s="52"/>
      <c r="BS1745" s="52"/>
      <c r="BT1745" s="52"/>
      <c r="BU1745" s="52"/>
      <c r="BV1745" s="52"/>
      <c r="BW1745" s="52"/>
      <c r="BX1745" s="52"/>
      <c r="BY1745" s="52"/>
      <c r="BZ1745" s="52"/>
      <c r="CA1745" s="52"/>
      <c r="CB1745" s="52"/>
      <c r="CC1745" s="52"/>
      <c r="CD1745" s="52"/>
      <c r="CE1745" s="52"/>
    </row>
    <row r="1746" spans="4:83" x14ac:dyDescent="0.25">
      <c r="D1746" s="57" t="s">
        <v>393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  <c r="W1746" s="53"/>
      <c r="X1746" s="53"/>
      <c r="Y1746" s="53"/>
      <c r="Z1746" s="53"/>
      <c r="AA1746" s="53"/>
      <c r="AB1746" s="53"/>
      <c r="AC1746" s="53"/>
      <c r="AD1746" s="53"/>
      <c r="AE1746" s="53"/>
      <c r="AG1746" s="57" t="s">
        <v>257</v>
      </c>
      <c r="AH1746" s="53"/>
      <c r="AI1746" s="53"/>
      <c r="AJ1746" s="53"/>
      <c r="AK1746" s="53"/>
      <c r="AL1746" s="53"/>
      <c r="AM1746" s="53"/>
      <c r="AN1746" s="53"/>
      <c r="AO1746" s="53"/>
      <c r="AP1746" s="53"/>
      <c r="AQ1746" s="53"/>
      <c r="AR1746" s="53"/>
      <c r="AS1746" s="53"/>
      <c r="AT1746" s="53"/>
      <c r="AU1746" s="53"/>
      <c r="AV1746" s="53"/>
      <c r="AW1746" s="53"/>
      <c r="AX1746" s="53"/>
      <c r="AY1746" s="53"/>
      <c r="AZ1746" s="53"/>
      <c r="BA1746" s="53"/>
      <c r="BB1746" s="53"/>
      <c r="BC1746" s="53"/>
      <c r="BD1746" s="53"/>
      <c r="BE1746" s="53"/>
      <c r="BF1746" s="53"/>
      <c r="BG1746" s="53"/>
      <c r="BI1746" s="56" t="s">
        <v>3661</v>
      </c>
      <c r="BJ1746" s="52"/>
      <c r="BK1746" s="52"/>
      <c r="BL1746" s="52"/>
      <c r="BM1746" s="52"/>
      <c r="BN1746" s="52"/>
      <c r="BO1746" s="52"/>
      <c r="BP1746" s="52"/>
      <c r="BQ1746" s="52"/>
      <c r="BR1746" s="52"/>
      <c r="BS1746" s="52"/>
      <c r="BT1746" s="52"/>
      <c r="BU1746" s="52"/>
      <c r="BV1746" s="52"/>
      <c r="BW1746" s="52"/>
      <c r="BX1746" s="52"/>
      <c r="BY1746" s="52"/>
      <c r="BZ1746" s="52"/>
      <c r="CA1746" s="52"/>
      <c r="CB1746" s="52"/>
      <c r="CC1746" s="52"/>
      <c r="CD1746" s="52"/>
      <c r="CE1746" s="52"/>
    </row>
    <row r="1747" spans="4:83" x14ac:dyDescent="0.25">
      <c r="D1747" s="57" t="s">
        <v>394</v>
      </c>
      <c r="E1747" s="53"/>
      <c r="F1747" s="53"/>
      <c r="G1747" s="53"/>
      <c r="H1747" s="53"/>
      <c r="I1747" s="53"/>
      <c r="J1747" s="53"/>
      <c r="K1747" s="53"/>
      <c r="L1747" s="53"/>
      <c r="M1747" s="53"/>
      <c r="N1747" s="53"/>
      <c r="O1747" s="53"/>
      <c r="P1747" s="53"/>
      <c r="Q1747" s="53"/>
      <c r="R1747" s="53"/>
      <c r="S1747" s="53"/>
      <c r="T1747" s="53"/>
      <c r="U1747" s="53"/>
      <c r="V1747" s="53"/>
      <c r="W1747" s="53"/>
      <c r="X1747" s="53"/>
      <c r="Y1747" s="53"/>
      <c r="Z1747" s="53"/>
      <c r="AA1747" s="53"/>
      <c r="AB1747" s="53"/>
      <c r="AC1747" s="53"/>
      <c r="AD1747" s="53"/>
      <c r="AE1747" s="53"/>
      <c r="AG1747" s="57" t="s">
        <v>329</v>
      </c>
      <c r="AH1747" s="53"/>
      <c r="AI1747" s="53"/>
      <c r="AJ1747" s="53"/>
      <c r="AK1747" s="53"/>
      <c r="AL1747" s="53"/>
      <c r="AM1747" s="53"/>
      <c r="AN1747" s="53"/>
      <c r="AO1747" s="53"/>
      <c r="AP1747" s="53"/>
      <c r="AQ1747" s="53"/>
      <c r="AR1747" s="53"/>
      <c r="AS1747" s="53"/>
      <c r="AT1747" s="53"/>
      <c r="AU1747" s="53"/>
      <c r="AV1747" s="53"/>
      <c r="AW1747" s="53"/>
      <c r="AX1747" s="53"/>
      <c r="AY1747" s="53"/>
      <c r="AZ1747" s="53"/>
      <c r="BA1747" s="53"/>
      <c r="BB1747" s="53"/>
      <c r="BC1747" s="53"/>
      <c r="BD1747" s="53"/>
      <c r="BE1747" s="53"/>
      <c r="BF1747" s="53"/>
      <c r="BG1747" s="53"/>
      <c r="BI1747" s="56" t="s">
        <v>3662</v>
      </c>
      <c r="BJ1747" s="52"/>
      <c r="BK1747" s="52"/>
      <c r="BL1747" s="52"/>
      <c r="BM1747" s="52"/>
      <c r="BN1747" s="52"/>
      <c r="BO1747" s="52"/>
      <c r="BP1747" s="52"/>
      <c r="BQ1747" s="52"/>
      <c r="BR1747" s="52"/>
      <c r="BS1747" s="52"/>
      <c r="BT1747" s="52"/>
      <c r="BU1747" s="52"/>
      <c r="BV1747" s="52"/>
      <c r="BW1747" s="52"/>
      <c r="BX1747" s="52"/>
      <c r="BY1747" s="52"/>
      <c r="BZ1747" s="52"/>
      <c r="CA1747" s="52"/>
      <c r="CB1747" s="52"/>
      <c r="CC1747" s="52"/>
      <c r="CD1747" s="52"/>
      <c r="CE1747" s="52"/>
    </row>
    <row r="1748" spans="4:83" x14ac:dyDescent="0.25">
      <c r="D1748" s="57" t="s">
        <v>257</v>
      </c>
      <c r="E1748" s="53"/>
      <c r="F1748" s="53"/>
      <c r="G1748" s="53"/>
      <c r="H1748" s="53"/>
      <c r="I1748" s="53"/>
      <c r="J1748" s="53"/>
      <c r="K1748" s="53"/>
      <c r="L1748" s="53"/>
      <c r="M1748" s="53"/>
      <c r="N1748" s="53"/>
      <c r="O1748" s="53"/>
      <c r="P1748" s="53"/>
      <c r="Q1748" s="53"/>
      <c r="R1748" s="53"/>
      <c r="S1748" s="53"/>
      <c r="T1748" s="53"/>
      <c r="U1748" s="53"/>
      <c r="V1748" s="53"/>
      <c r="W1748" s="53"/>
      <c r="X1748" s="53"/>
      <c r="Y1748" s="53"/>
      <c r="Z1748" s="53"/>
      <c r="AA1748" s="53"/>
      <c r="AB1748" s="53"/>
      <c r="AC1748" s="53"/>
      <c r="AD1748" s="53"/>
      <c r="AE1748" s="53"/>
      <c r="AG1748" s="57" t="s">
        <v>279</v>
      </c>
      <c r="AH1748" s="53"/>
      <c r="AI1748" s="53"/>
      <c r="AJ1748" s="53"/>
      <c r="AK1748" s="53"/>
      <c r="AL1748" s="53"/>
      <c r="AM1748" s="53"/>
      <c r="AN1748" s="53"/>
      <c r="AO1748" s="53"/>
      <c r="AP1748" s="53"/>
      <c r="AQ1748" s="53"/>
      <c r="AR1748" s="53"/>
      <c r="AS1748" s="53"/>
      <c r="AT1748" s="53"/>
      <c r="AU1748" s="53"/>
      <c r="AV1748" s="53"/>
      <c r="AW1748" s="53"/>
      <c r="AX1748" s="53"/>
      <c r="AY1748" s="53"/>
      <c r="AZ1748" s="53"/>
      <c r="BA1748" s="53"/>
      <c r="BB1748" s="53"/>
      <c r="BC1748" s="53"/>
      <c r="BD1748" s="53"/>
      <c r="BE1748" s="53"/>
      <c r="BF1748" s="53"/>
      <c r="BG1748" s="53"/>
      <c r="BI1748" s="56" t="s">
        <v>3663</v>
      </c>
      <c r="BJ1748" s="52"/>
      <c r="BK1748" s="52"/>
      <c r="BL1748" s="52"/>
      <c r="BM1748" s="52"/>
      <c r="BN1748" s="52"/>
      <c r="BO1748" s="52"/>
      <c r="BP1748" s="52"/>
      <c r="BQ1748" s="52"/>
      <c r="BR1748" s="52"/>
      <c r="BS1748" s="52"/>
      <c r="BT1748" s="52"/>
      <c r="BU1748" s="52"/>
      <c r="BV1748" s="52"/>
      <c r="BW1748" s="52"/>
      <c r="BX1748" s="52"/>
      <c r="BY1748" s="52"/>
      <c r="BZ1748" s="52"/>
      <c r="CA1748" s="52"/>
      <c r="CB1748" s="52"/>
      <c r="CC1748" s="52"/>
      <c r="CD1748" s="52"/>
      <c r="CE1748" s="52"/>
    </row>
    <row r="1749" spans="4:83" x14ac:dyDescent="0.25">
      <c r="D1749" s="57" t="s">
        <v>329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  <c r="AA1749" s="53"/>
      <c r="AB1749" s="53"/>
      <c r="AC1749" s="53"/>
      <c r="AD1749" s="53"/>
      <c r="AE1749" s="53"/>
      <c r="AG1749" s="56" t="s">
        <v>3652</v>
      </c>
      <c r="AH1749" s="52"/>
      <c r="AI1749" s="52"/>
      <c r="AJ1749" s="52"/>
      <c r="AK1749" s="52"/>
      <c r="AL1749" s="52"/>
      <c r="AM1749" s="52"/>
      <c r="AN1749" s="52"/>
      <c r="AO1749" s="52"/>
      <c r="AP1749" s="52"/>
      <c r="AQ1749" s="52"/>
      <c r="AR1749" s="52"/>
      <c r="AS1749" s="52"/>
      <c r="AT1749" s="52"/>
      <c r="AU1749" s="52"/>
      <c r="AV1749" s="52"/>
      <c r="AW1749" s="52"/>
      <c r="AX1749" s="52"/>
      <c r="AY1749" s="52"/>
      <c r="AZ1749" s="52"/>
      <c r="BA1749" s="52"/>
      <c r="BB1749" s="52"/>
      <c r="BC1749" s="52"/>
      <c r="BD1749" s="52"/>
      <c r="BE1749" s="52"/>
      <c r="BF1749" s="52"/>
      <c r="BG1749" s="52"/>
    </row>
    <row r="1750" spans="4:83" x14ac:dyDescent="0.25">
      <c r="D1750" s="57" t="s">
        <v>279</v>
      </c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  <c r="Z1750" s="53"/>
      <c r="AA1750" s="53"/>
      <c r="AB1750" s="53"/>
      <c r="AC1750" s="53"/>
      <c r="AD1750" s="53"/>
      <c r="AE1750" s="53"/>
      <c r="AG1750" s="57"/>
      <c r="AH1750" s="53"/>
      <c r="AI1750" s="53"/>
      <c r="AJ1750" s="53"/>
      <c r="AK1750" s="53"/>
      <c r="AL1750" s="53"/>
      <c r="AM1750" s="53"/>
      <c r="AN1750" s="53"/>
      <c r="AO1750" s="53"/>
      <c r="AP1750" s="53"/>
      <c r="AQ1750" s="53"/>
      <c r="AR1750" s="53"/>
      <c r="AS1750" s="53"/>
      <c r="AT1750" s="53"/>
      <c r="AU1750" s="53"/>
      <c r="AV1750" s="53"/>
      <c r="AW1750" s="53"/>
      <c r="AX1750" s="53"/>
      <c r="AY1750" s="53"/>
      <c r="AZ1750" s="53"/>
      <c r="BA1750" s="53"/>
      <c r="BB1750" s="53"/>
      <c r="BC1750" s="53"/>
      <c r="BD1750" s="53"/>
      <c r="BE1750" s="53"/>
      <c r="BF1750" s="53"/>
      <c r="BG1750" s="53"/>
    </row>
    <row r="1751" spans="4:83" x14ac:dyDescent="0.25">
      <c r="D1751" s="56" t="s">
        <v>3651</v>
      </c>
      <c r="E1751" s="52"/>
      <c r="F1751" s="52"/>
      <c r="G1751" s="52"/>
      <c r="H1751" s="52"/>
      <c r="I1751" s="52"/>
      <c r="J1751" s="52"/>
      <c r="K1751" s="52"/>
      <c r="L1751" s="52"/>
      <c r="M1751" s="52"/>
      <c r="N1751" s="52"/>
      <c r="O1751" s="52"/>
      <c r="P1751" s="52"/>
      <c r="Q1751" s="52"/>
      <c r="R1751" s="52"/>
      <c r="S1751" s="52"/>
      <c r="T1751" s="52"/>
      <c r="U1751" s="52"/>
      <c r="V1751" s="52"/>
      <c r="W1751" s="52"/>
      <c r="X1751" s="52"/>
      <c r="Y1751" s="52"/>
      <c r="Z1751" s="52"/>
      <c r="AA1751" s="52"/>
      <c r="AB1751" s="52"/>
      <c r="AC1751" s="52"/>
      <c r="AD1751" s="52"/>
      <c r="AE1751" s="52"/>
      <c r="AG1751" s="57" t="s">
        <v>263</v>
      </c>
      <c r="AH1751" s="53"/>
      <c r="AI1751" s="53"/>
      <c r="AJ1751" s="53"/>
      <c r="AK1751" s="53"/>
      <c r="AL1751" s="53"/>
      <c r="AM1751" s="53"/>
      <c r="AN1751" s="53"/>
      <c r="AO1751" s="53"/>
      <c r="AP1751" s="53"/>
      <c r="AQ1751" s="53"/>
      <c r="AR1751" s="53"/>
      <c r="AS1751" s="53"/>
      <c r="AT1751" s="53"/>
      <c r="AU1751" s="53"/>
      <c r="AV1751" s="53"/>
      <c r="AW1751" s="53"/>
      <c r="AX1751" s="53"/>
      <c r="AY1751" s="53"/>
      <c r="AZ1751" s="53"/>
      <c r="BA1751" s="53"/>
      <c r="BB1751" s="53"/>
      <c r="BC1751" s="53"/>
      <c r="BD1751" s="53"/>
      <c r="BE1751" s="53"/>
      <c r="BF1751" s="53"/>
      <c r="BG1751" s="53"/>
    </row>
    <row r="1752" spans="4:83" x14ac:dyDescent="0.25">
      <c r="D1752" s="57"/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  <c r="AA1752" s="53"/>
      <c r="AB1752" s="53"/>
      <c r="AC1752" s="53"/>
      <c r="AD1752" s="53"/>
      <c r="AE1752" s="53"/>
      <c r="AG1752" s="57" t="s">
        <v>264</v>
      </c>
      <c r="AH1752" s="53"/>
      <c r="AI1752" s="53"/>
      <c r="AJ1752" s="53"/>
      <c r="AK1752" s="53"/>
      <c r="AL1752" s="53"/>
      <c r="AM1752" s="53"/>
      <c r="AN1752" s="53"/>
      <c r="AO1752" s="53"/>
      <c r="AP1752" s="53"/>
      <c r="AQ1752" s="53"/>
      <c r="AR1752" s="53"/>
      <c r="AS1752" s="53"/>
      <c r="AT1752" s="53"/>
      <c r="AU1752" s="53"/>
      <c r="AV1752" s="53"/>
      <c r="AW1752" s="53"/>
      <c r="AX1752" s="53"/>
      <c r="AY1752" s="53"/>
      <c r="AZ1752" s="53"/>
      <c r="BA1752" s="53"/>
      <c r="BB1752" s="53"/>
      <c r="BC1752" s="53"/>
      <c r="BD1752" s="53"/>
      <c r="BE1752" s="53"/>
      <c r="BF1752" s="53"/>
      <c r="BG1752" s="53"/>
    </row>
    <row r="1753" spans="4:83" x14ac:dyDescent="0.25">
      <c r="D1753" s="57" t="s">
        <v>395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  <c r="AB1753" s="53"/>
      <c r="AC1753" s="53"/>
      <c r="AD1753" s="53"/>
      <c r="AE1753" s="53"/>
    </row>
    <row r="1754" spans="4:83" x14ac:dyDescent="0.25">
      <c r="D1754" s="57"/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  <c r="AA1754" s="53"/>
      <c r="AB1754" s="53"/>
      <c r="AC1754" s="53"/>
      <c r="AD1754" s="53"/>
      <c r="AE1754" s="53"/>
      <c r="AG1754" s="68" t="s">
        <v>3654</v>
      </c>
      <c r="AH1754" s="47"/>
      <c r="AI1754" s="47"/>
      <c r="AJ1754" s="47"/>
      <c r="AK1754" s="47"/>
      <c r="AL1754" s="47"/>
      <c r="AM1754" s="47"/>
      <c r="AN1754" s="47"/>
      <c r="AO1754" s="47"/>
      <c r="AP1754" s="47"/>
      <c r="AQ1754" s="47"/>
      <c r="AR1754" s="47"/>
      <c r="AS1754" s="47"/>
      <c r="AT1754" s="47"/>
      <c r="AU1754" s="47"/>
      <c r="AV1754" s="47"/>
      <c r="AW1754" s="47"/>
      <c r="AX1754" s="47"/>
      <c r="AY1754" s="47"/>
      <c r="AZ1754" s="47"/>
      <c r="BA1754" s="47"/>
    </row>
    <row r="1755" spans="4:83" x14ac:dyDescent="0.25">
      <c r="D1755" s="57" t="s">
        <v>33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  <c r="Z1755" s="53"/>
      <c r="AA1755" s="53"/>
      <c r="AB1755" s="53"/>
      <c r="AC1755" s="53"/>
      <c r="AD1755" s="53"/>
      <c r="AE1755" s="53"/>
      <c r="AG1755" s="47"/>
      <c r="AH1755" s="47"/>
      <c r="AI1755" s="47"/>
      <c r="AJ1755" s="47"/>
      <c r="AK1755" s="47"/>
      <c r="AL1755" s="47"/>
      <c r="AM1755" s="47"/>
      <c r="AN1755" s="47"/>
      <c r="AO1755" s="47"/>
      <c r="AP1755" s="47"/>
      <c r="AQ1755" s="47"/>
      <c r="AR1755" s="47"/>
      <c r="AS1755" s="47"/>
      <c r="AT1755" s="47"/>
      <c r="AU1755" s="47"/>
      <c r="AV1755" s="47"/>
      <c r="AW1755" s="47"/>
      <c r="AX1755" s="47"/>
      <c r="AY1755" s="47"/>
      <c r="AZ1755" s="47"/>
      <c r="BA1755" s="47"/>
    </row>
    <row r="1756" spans="4:83" x14ac:dyDescent="0.25">
      <c r="D1756" s="57" t="s">
        <v>388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  <c r="Z1756" s="53"/>
      <c r="AA1756" s="53"/>
      <c r="AB1756" s="53"/>
      <c r="AC1756" s="53"/>
      <c r="AD1756" s="53"/>
      <c r="AE1756" s="53"/>
      <c r="AG1756" s="56" t="s">
        <v>3655</v>
      </c>
      <c r="AH1756" s="52"/>
      <c r="AI1756" s="52"/>
      <c r="AJ1756" s="52"/>
      <c r="AK1756" s="52"/>
      <c r="AL1756" s="52"/>
      <c r="AM1756" s="52"/>
      <c r="AN1756" s="52"/>
      <c r="AO1756" s="52"/>
      <c r="AP1756" s="52"/>
      <c r="AQ1756" s="52"/>
      <c r="AR1756" s="52"/>
      <c r="AS1756" s="52"/>
      <c r="AT1756" s="52"/>
      <c r="AU1756" s="52"/>
      <c r="AV1756" s="52"/>
      <c r="AW1756" s="52"/>
      <c r="AX1756" s="52"/>
      <c r="AY1756" s="52"/>
      <c r="AZ1756" s="52"/>
      <c r="BA1756" s="47"/>
    </row>
    <row r="1757" spans="4:83" x14ac:dyDescent="0.25">
      <c r="D1757" s="57" t="s">
        <v>326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  <c r="Z1757" s="53"/>
      <c r="AA1757" s="53"/>
      <c r="AB1757" s="53"/>
      <c r="AC1757" s="53"/>
      <c r="AD1757" s="53"/>
      <c r="AE1757" s="53"/>
      <c r="AG1757" s="56" t="s">
        <v>257</v>
      </c>
      <c r="AH1757" s="52"/>
      <c r="AI1757" s="52"/>
      <c r="AJ1757" s="52"/>
      <c r="AK1757" s="52"/>
      <c r="AL1757" s="52"/>
      <c r="AM1757" s="52"/>
      <c r="AN1757" s="52"/>
      <c r="AO1757" s="52"/>
      <c r="AP1757" s="52"/>
      <c r="AQ1757" s="52"/>
      <c r="AR1757" s="52"/>
      <c r="AS1757" s="52"/>
      <c r="AT1757" s="52"/>
      <c r="AU1757" s="52"/>
      <c r="AV1757" s="52"/>
      <c r="AW1757" s="52"/>
      <c r="AX1757" s="52"/>
      <c r="AY1757" s="52"/>
      <c r="AZ1757" s="52"/>
      <c r="BA1757" s="47"/>
    </row>
    <row r="1758" spans="4:83" x14ac:dyDescent="0.25">
      <c r="D1758" s="57" t="s">
        <v>450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  <c r="Z1758" s="53"/>
      <c r="AA1758" s="53"/>
      <c r="AB1758" s="53"/>
      <c r="AC1758" s="53"/>
      <c r="AD1758" s="53"/>
      <c r="AE1758" s="53"/>
      <c r="AG1758" s="56" t="s">
        <v>329</v>
      </c>
      <c r="AH1758" s="52"/>
      <c r="AI1758" s="52"/>
      <c r="AJ1758" s="52"/>
      <c r="AK1758" s="52"/>
      <c r="AL1758" s="52"/>
      <c r="AM1758" s="52"/>
      <c r="AN1758" s="52"/>
      <c r="AO1758" s="52"/>
      <c r="AP1758" s="52"/>
      <c r="AQ1758" s="52"/>
      <c r="AR1758" s="52"/>
      <c r="AS1758" s="52"/>
      <c r="AT1758" s="52"/>
      <c r="AU1758" s="52"/>
      <c r="AV1758" s="52"/>
      <c r="AW1758" s="52"/>
      <c r="AX1758" s="52"/>
      <c r="AY1758" s="52"/>
      <c r="AZ1758" s="52"/>
      <c r="BA1758" s="47"/>
    </row>
    <row r="1759" spans="4:83" x14ac:dyDescent="0.25">
      <c r="D1759" s="57" t="s">
        <v>451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  <c r="Z1759" s="53"/>
      <c r="AA1759" s="53"/>
      <c r="AB1759" s="53"/>
      <c r="AC1759" s="53"/>
      <c r="AD1759" s="53"/>
      <c r="AE1759" s="53"/>
      <c r="AG1759" s="56" t="s">
        <v>279</v>
      </c>
      <c r="AH1759" s="52"/>
      <c r="AI1759" s="52"/>
      <c r="AJ1759" s="52"/>
      <c r="AK1759" s="52"/>
      <c r="AL1759" s="52"/>
      <c r="AM1759" s="52"/>
      <c r="AN1759" s="52"/>
      <c r="AO1759" s="52"/>
      <c r="AP1759" s="52"/>
      <c r="AQ1759" s="52"/>
      <c r="AR1759" s="52"/>
      <c r="AS1759" s="52"/>
      <c r="AT1759" s="52"/>
      <c r="AU1759" s="52"/>
      <c r="AV1759" s="52"/>
      <c r="AW1759" s="52"/>
      <c r="AX1759" s="52"/>
      <c r="AY1759" s="52"/>
      <c r="AZ1759" s="52"/>
      <c r="BA1759" s="47"/>
    </row>
    <row r="1760" spans="4:83" x14ac:dyDescent="0.25">
      <c r="D1760" s="56" t="s">
        <v>397</v>
      </c>
      <c r="E1760" s="52"/>
      <c r="F1760" s="52"/>
      <c r="G1760" s="52"/>
      <c r="H1760" s="52"/>
      <c r="I1760" s="52"/>
      <c r="J1760" s="52"/>
      <c r="K1760" s="52"/>
      <c r="L1760" s="52"/>
      <c r="M1760" s="52"/>
      <c r="N1760" s="52"/>
      <c r="O1760" s="52"/>
      <c r="P1760" s="52"/>
      <c r="Q1760" s="52"/>
      <c r="R1760" s="52"/>
      <c r="S1760" s="52"/>
      <c r="T1760" s="52"/>
      <c r="U1760" s="52"/>
      <c r="V1760" s="52"/>
      <c r="W1760" s="52"/>
      <c r="X1760" s="52"/>
      <c r="Y1760" s="52"/>
      <c r="Z1760" s="52"/>
      <c r="AA1760" s="52"/>
      <c r="AB1760" s="52"/>
      <c r="AC1760" s="52"/>
      <c r="AD1760" s="52"/>
      <c r="AE1760" s="52"/>
      <c r="AG1760" s="56" t="s">
        <v>332</v>
      </c>
      <c r="AH1760" s="52"/>
      <c r="AI1760" s="52"/>
      <c r="AJ1760" s="52"/>
      <c r="AK1760" s="52"/>
      <c r="AL1760" s="52"/>
      <c r="AM1760" s="52"/>
      <c r="AN1760" s="52"/>
      <c r="AO1760" s="52"/>
      <c r="AP1760" s="52"/>
      <c r="AQ1760" s="52"/>
      <c r="AR1760" s="52"/>
      <c r="AS1760" s="52"/>
      <c r="AT1760" s="52"/>
      <c r="AU1760" s="52"/>
      <c r="AV1760" s="52"/>
      <c r="AW1760" s="52"/>
      <c r="AX1760" s="52"/>
      <c r="AY1760" s="52"/>
      <c r="AZ1760" s="52"/>
      <c r="BA1760" s="47"/>
    </row>
    <row r="1761" spans="4:53" x14ac:dyDescent="0.25">
      <c r="D1761" s="57" t="s">
        <v>390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  <c r="Z1761" s="53"/>
      <c r="AA1761" s="53"/>
      <c r="AB1761" s="53"/>
      <c r="AC1761" s="53"/>
      <c r="AD1761" s="53"/>
      <c r="AE1761" s="53"/>
      <c r="AG1761" s="56" t="s">
        <v>333</v>
      </c>
      <c r="AH1761" s="52"/>
      <c r="AI1761" s="52"/>
      <c r="AJ1761" s="52"/>
      <c r="AK1761" s="52"/>
      <c r="AL1761" s="52"/>
      <c r="AM1761" s="52"/>
      <c r="AN1761" s="52"/>
      <c r="AO1761" s="52"/>
      <c r="AP1761" s="52"/>
      <c r="AQ1761" s="52"/>
      <c r="AR1761" s="52"/>
      <c r="AS1761" s="52"/>
      <c r="AT1761" s="52"/>
      <c r="AU1761" s="52"/>
      <c r="AV1761" s="52"/>
      <c r="AW1761" s="52"/>
      <c r="AX1761" s="52"/>
      <c r="AY1761" s="52"/>
      <c r="AZ1761" s="52"/>
      <c r="BA1761" s="47"/>
    </row>
    <row r="1762" spans="4:53" x14ac:dyDescent="0.25">
      <c r="D1762" s="38" t="s">
        <v>3650</v>
      </c>
      <c r="E1762" s="52"/>
      <c r="F1762" s="52"/>
      <c r="G1762" s="52"/>
      <c r="H1762" s="52"/>
      <c r="I1762" s="52"/>
      <c r="J1762" s="52"/>
      <c r="K1762" s="52"/>
      <c r="L1762" s="52"/>
      <c r="M1762" s="52"/>
      <c r="N1762" s="52"/>
      <c r="O1762" s="52"/>
      <c r="P1762" s="52"/>
      <c r="Q1762" s="52"/>
      <c r="R1762" s="52"/>
      <c r="S1762" s="52"/>
      <c r="T1762" s="52"/>
      <c r="U1762" s="52"/>
      <c r="V1762" s="52"/>
      <c r="W1762" s="52"/>
      <c r="X1762" s="52"/>
      <c r="Y1762" s="52"/>
      <c r="Z1762" s="52"/>
      <c r="AA1762" s="52"/>
      <c r="AB1762" s="52"/>
      <c r="AC1762" s="52"/>
      <c r="AD1762" s="52"/>
      <c r="AE1762" s="52"/>
      <c r="AG1762" s="56" t="s">
        <v>3657</v>
      </c>
      <c r="AH1762" s="52"/>
      <c r="AI1762" s="52"/>
      <c r="AJ1762" s="52"/>
      <c r="AK1762" s="52"/>
      <c r="AL1762" s="52"/>
      <c r="AM1762" s="52"/>
      <c r="AN1762" s="52"/>
      <c r="AO1762" s="52"/>
      <c r="AP1762" s="52"/>
      <c r="AQ1762" s="52"/>
      <c r="AR1762" s="52"/>
      <c r="AS1762" s="52"/>
      <c r="AT1762" s="52"/>
      <c r="AU1762" s="52"/>
      <c r="AV1762" s="52"/>
      <c r="AW1762" s="52"/>
      <c r="AX1762" s="52"/>
      <c r="AY1762" s="52"/>
      <c r="AZ1762" s="52"/>
      <c r="BA1762" s="47"/>
    </row>
    <row r="1763" spans="4:53" x14ac:dyDescent="0.25">
      <c r="D1763" s="56" t="s">
        <v>391</v>
      </c>
      <c r="E1763" s="52"/>
      <c r="F1763" s="52"/>
      <c r="G1763" s="52"/>
      <c r="H1763" s="52"/>
      <c r="I1763" s="52"/>
      <c r="J1763" s="52"/>
      <c r="K1763" s="52"/>
      <c r="L1763" s="52"/>
      <c r="M1763" s="52"/>
      <c r="N1763" s="52"/>
      <c r="O1763" s="52"/>
      <c r="P1763" s="52"/>
      <c r="Q1763" s="52"/>
      <c r="R1763" s="52"/>
      <c r="S1763" s="52"/>
      <c r="T1763" s="52"/>
      <c r="U1763" s="52"/>
      <c r="V1763" s="52"/>
      <c r="W1763" s="52"/>
      <c r="X1763" s="52"/>
      <c r="Y1763" s="52"/>
      <c r="Z1763" s="52"/>
      <c r="AA1763" s="52"/>
      <c r="AB1763" s="52"/>
      <c r="AC1763" s="52"/>
      <c r="AD1763" s="52"/>
      <c r="AE1763" s="52"/>
      <c r="AG1763" s="56" t="s">
        <v>3658</v>
      </c>
      <c r="AH1763" s="52"/>
      <c r="AI1763" s="52"/>
      <c r="AJ1763" s="52"/>
      <c r="AK1763" s="52"/>
      <c r="AL1763" s="52"/>
      <c r="AM1763" s="52"/>
      <c r="AN1763" s="52"/>
      <c r="AO1763" s="52"/>
      <c r="AP1763" s="52"/>
      <c r="AQ1763" s="52"/>
      <c r="AR1763" s="52"/>
      <c r="AS1763" s="52"/>
      <c r="AT1763" s="52"/>
      <c r="AU1763" s="52"/>
      <c r="AV1763" s="52"/>
      <c r="AW1763" s="52"/>
      <c r="AX1763" s="52"/>
      <c r="AY1763" s="52"/>
      <c r="AZ1763" s="52"/>
      <c r="BA1763" s="47"/>
    </row>
    <row r="1764" spans="4:53" x14ac:dyDescent="0.25">
      <c r="D1764" s="57" t="s">
        <v>392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  <c r="T1764" s="53"/>
      <c r="U1764" s="53"/>
      <c r="V1764" s="53"/>
      <c r="W1764" s="53"/>
      <c r="X1764" s="53"/>
      <c r="Y1764" s="53"/>
      <c r="Z1764" s="53"/>
      <c r="AA1764" s="53"/>
      <c r="AB1764" s="53"/>
      <c r="AC1764" s="53"/>
      <c r="AD1764" s="53"/>
      <c r="AE1764" s="53"/>
      <c r="AG1764" s="56" t="s">
        <v>3659</v>
      </c>
      <c r="AH1764" s="52"/>
      <c r="AI1764" s="52"/>
      <c r="AJ1764" s="52"/>
      <c r="AK1764" s="52"/>
      <c r="AL1764" s="52"/>
      <c r="AM1764" s="52"/>
      <c r="AN1764" s="52"/>
      <c r="AO1764" s="52"/>
      <c r="AP1764" s="52"/>
      <c r="AQ1764" s="52"/>
      <c r="AR1764" s="52"/>
      <c r="AS1764" s="52"/>
      <c r="AT1764" s="52"/>
      <c r="AU1764" s="52"/>
      <c r="AV1764" s="52"/>
      <c r="AW1764" s="52"/>
      <c r="AX1764" s="52"/>
      <c r="AY1764" s="52"/>
      <c r="AZ1764" s="52"/>
      <c r="BA1764" s="47"/>
    </row>
    <row r="1765" spans="4:53" x14ac:dyDescent="0.25">
      <c r="D1765" s="57" t="s">
        <v>393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  <c r="T1765" s="53"/>
      <c r="U1765" s="53"/>
      <c r="V1765" s="53"/>
      <c r="W1765" s="53"/>
      <c r="X1765" s="53"/>
      <c r="Y1765" s="53"/>
      <c r="Z1765" s="53"/>
      <c r="AA1765" s="53"/>
      <c r="AB1765" s="53"/>
      <c r="AC1765" s="53"/>
      <c r="AD1765" s="53"/>
      <c r="AE1765" s="53"/>
      <c r="AG1765" s="56" t="s">
        <v>3663</v>
      </c>
      <c r="AH1765" s="52"/>
      <c r="AI1765" s="52"/>
      <c r="AJ1765" s="52"/>
      <c r="AK1765" s="52"/>
      <c r="AL1765" s="52"/>
      <c r="AM1765" s="52"/>
      <c r="AN1765" s="52"/>
      <c r="AO1765" s="52"/>
      <c r="AP1765" s="52"/>
      <c r="AQ1765" s="52"/>
      <c r="AR1765" s="52"/>
      <c r="AS1765" s="52"/>
      <c r="AT1765" s="52"/>
      <c r="AU1765" s="52"/>
      <c r="AV1765" s="52"/>
      <c r="AW1765" s="52"/>
      <c r="AX1765" s="52"/>
      <c r="AY1765" s="52"/>
      <c r="AZ1765" s="52"/>
      <c r="BA1765" s="47"/>
    </row>
    <row r="1766" spans="4:53" x14ac:dyDescent="0.25">
      <c r="D1766" s="57" t="s">
        <v>394</v>
      </c>
      <c r="E1766" s="53"/>
      <c r="F1766" s="53"/>
      <c r="G1766" s="53"/>
      <c r="H1766" s="53"/>
      <c r="I1766" s="53"/>
      <c r="J1766" s="53"/>
      <c r="K1766" s="53"/>
      <c r="L1766" s="53"/>
      <c r="M1766" s="53"/>
      <c r="N1766" s="53"/>
      <c r="O1766" s="53"/>
      <c r="P1766" s="53"/>
      <c r="Q1766" s="53"/>
      <c r="R1766" s="53"/>
      <c r="S1766" s="53"/>
      <c r="T1766" s="53"/>
      <c r="U1766" s="53"/>
      <c r="V1766" s="53"/>
      <c r="W1766" s="53"/>
      <c r="X1766" s="53"/>
      <c r="Y1766" s="53"/>
      <c r="Z1766" s="53"/>
      <c r="AA1766" s="53"/>
      <c r="AB1766" s="53"/>
      <c r="AC1766" s="53"/>
      <c r="AD1766" s="53"/>
      <c r="AE1766" s="53"/>
    </row>
    <row r="1767" spans="4:53" x14ac:dyDescent="0.25">
      <c r="D1767" s="57" t="s">
        <v>257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  <c r="Z1767" s="53"/>
      <c r="AA1767" s="53"/>
      <c r="AB1767" s="53"/>
      <c r="AC1767" s="53"/>
      <c r="AD1767" s="53"/>
      <c r="AE1767" s="53"/>
    </row>
    <row r="1768" spans="4:53" x14ac:dyDescent="0.25">
      <c r="D1768" s="57" t="s">
        <v>329</v>
      </c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  <c r="Z1768" s="53"/>
      <c r="AA1768" s="53"/>
      <c r="AB1768" s="53"/>
      <c r="AC1768" s="53"/>
      <c r="AD1768" s="53"/>
      <c r="AE1768" s="53"/>
    </row>
    <row r="1769" spans="4:53" x14ac:dyDescent="0.25">
      <c r="D1769" s="57" t="s">
        <v>279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  <c r="X1769" s="53"/>
      <c r="Y1769" s="53"/>
      <c r="Z1769" s="53"/>
      <c r="AA1769" s="53"/>
      <c r="AB1769" s="53"/>
      <c r="AC1769" s="53"/>
      <c r="AD1769" s="53"/>
      <c r="AE1769" s="53"/>
    </row>
    <row r="1770" spans="4:53" x14ac:dyDescent="0.25">
      <c r="D1770" s="56" t="s">
        <v>3651</v>
      </c>
      <c r="E1770" s="52"/>
      <c r="F1770" s="52"/>
      <c r="G1770" s="52"/>
      <c r="H1770" s="52"/>
      <c r="I1770" s="52"/>
      <c r="J1770" s="52"/>
      <c r="K1770" s="52"/>
      <c r="L1770" s="52"/>
      <c r="M1770" s="52"/>
      <c r="N1770" s="52"/>
      <c r="O1770" s="52"/>
      <c r="P1770" s="52"/>
      <c r="Q1770" s="52"/>
      <c r="R1770" s="52"/>
      <c r="S1770" s="52"/>
      <c r="T1770" s="52"/>
      <c r="U1770" s="52"/>
      <c r="V1770" s="52"/>
      <c r="W1770" s="52"/>
      <c r="X1770" s="52"/>
      <c r="Y1770" s="52"/>
      <c r="Z1770" s="52"/>
      <c r="AA1770" s="52"/>
      <c r="AB1770" s="52"/>
      <c r="AC1770" s="52"/>
      <c r="AD1770" s="52"/>
      <c r="AE1770" s="52"/>
    </row>
    <row r="1771" spans="4:53" x14ac:dyDescent="0.25">
      <c r="D1771" s="57"/>
      <c r="E1771" s="53"/>
      <c r="F1771" s="53"/>
      <c r="G1771" s="53"/>
      <c r="H1771" s="53"/>
      <c r="I1771" s="53"/>
      <c r="J1771" s="53"/>
      <c r="K1771" s="53"/>
      <c r="L1771" s="53"/>
      <c r="M1771" s="53"/>
      <c r="N1771" s="53"/>
      <c r="O1771" s="53"/>
      <c r="P1771" s="53"/>
      <c r="Q1771" s="53"/>
      <c r="R1771" s="53"/>
      <c r="S1771" s="53"/>
      <c r="T1771" s="53"/>
      <c r="U1771" s="53"/>
      <c r="V1771" s="53"/>
      <c r="W1771" s="53"/>
      <c r="X1771" s="53"/>
      <c r="Y1771" s="53"/>
      <c r="Z1771" s="53"/>
      <c r="AA1771" s="53"/>
      <c r="AB1771" s="53"/>
      <c r="AC1771" s="53"/>
      <c r="AD1771" s="53"/>
      <c r="AE1771" s="53"/>
    </row>
    <row r="1772" spans="4:53" x14ac:dyDescent="0.25">
      <c r="D1772" s="57" t="s">
        <v>263</v>
      </c>
      <c r="E1772" s="53"/>
      <c r="F1772" s="53"/>
      <c r="G1772" s="53"/>
      <c r="H1772" s="53"/>
      <c r="I1772" s="53"/>
      <c r="J1772" s="53"/>
      <c r="K1772" s="53"/>
      <c r="L1772" s="53"/>
      <c r="M1772" s="53"/>
      <c r="N1772" s="53"/>
      <c r="O1772" s="53"/>
      <c r="P1772" s="53"/>
      <c r="Q1772" s="53"/>
      <c r="R1772" s="53"/>
      <c r="S1772" s="53"/>
      <c r="T1772" s="53"/>
      <c r="U1772" s="53"/>
      <c r="V1772" s="53"/>
      <c r="W1772" s="53"/>
      <c r="X1772" s="53"/>
      <c r="Y1772" s="53"/>
      <c r="Z1772" s="53"/>
      <c r="AA1772" s="53"/>
      <c r="AB1772" s="53"/>
      <c r="AC1772" s="53"/>
      <c r="AD1772" s="53"/>
      <c r="AE1772" s="53"/>
    </row>
    <row r="1773" spans="4:53" x14ac:dyDescent="0.25">
      <c r="D1773" s="57" t="s">
        <v>264</v>
      </c>
      <c r="E1773" s="53"/>
      <c r="F1773" s="53"/>
      <c r="G1773" s="53"/>
      <c r="H1773" s="53"/>
      <c r="I1773" s="53"/>
      <c r="J1773" s="53"/>
      <c r="K1773" s="53"/>
      <c r="L1773" s="53"/>
      <c r="M1773" s="53"/>
      <c r="N1773" s="53"/>
      <c r="O1773" s="53"/>
      <c r="P1773" s="53"/>
      <c r="Q1773" s="53"/>
      <c r="R1773" s="53"/>
      <c r="S1773" s="53"/>
      <c r="T1773" s="53"/>
      <c r="U1773" s="53"/>
      <c r="V1773" s="53"/>
      <c r="W1773" s="53"/>
      <c r="X1773" s="53"/>
      <c r="Y1773" s="53"/>
      <c r="Z1773" s="53"/>
      <c r="AA1773" s="53"/>
      <c r="AB1773" s="53"/>
      <c r="AC1773" s="53"/>
      <c r="AD1773" s="53"/>
      <c r="AE1773" s="53"/>
    </row>
    <row r="1775" spans="4:53" s="47" customFormat="1" x14ac:dyDescent="0.25">
      <c r="D1775" s="68" t="s">
        <v>3654</v>
      </c>
    </row>
    <row r="1776" spans="4:53" s="47" customFormat="1" x14ac:dyDescent="0.25"/>
    <row r="1777" spans="4:23" s="47" customFormat="1" x14ac:dyDescent="0.25">
      <c r="D1777" s="56" t="s">
        <v>3655</v>
      </c>
      <c r="E1777" s="52"/>
      <c r="F1777" s="52"/>
      <c r="G1777" s="52"/>
      <c r="H1777" s="52"/>
      <c r="I1777" s="52"/>
      <c r="J1777" s="52"/>
      <c r="K1777" s="52"/>
      <c r="L1777" s="52"/>
      <c r="M1777" s="52"/>
      <c r="N1777" s="52"/>
      <c r="O1777" s="52"/>
      <c r="P1777" s="52"/>
      <c r="Q1777" s="52"/>
      <c r="R1777" s="52"/>
      <c r="S1777" s="52"/>
      <c r="T1777" s="52"/>
      <c r="U1777" s="52"/>
      <c r="V1777" s="52"/>
      <c r="W1777" s="52"/>
    </row>
    <row r="1778" spans="4:23" s="47" customFormat="1" x14ac:dyDescent="0.25">
      <c r="D1778" s="56" t="s">
        <v>257</v>
      </c>
      <c r="E1778" s="52"/>
      <c r="F1778" s="52"/>
      <c r="G1778" s="52"/>
      <c r="H1778" s="52"/>
      <c r="I1778" s="52"/>
      <c r="J1778" s="52"/>
      <c r="K1778" s="52"/>
      <c r="L1778" s="52"/>
      <c r="M1778" s="52"/>
      <c r="N1778" s="52"/>
      <c r="O1778" s="52"/>
      <c r="P1778" s="52"/>
      <c r="Q1778" s="52"/>
      <c r="R1778" s="52"/>
      <c r="S1778" s="52"/>
      <c r="T1778" s="52"/>
      <c r="U1778" s="52"/>
      <c r="V1778" s="52"/>
      <c r="W1778" s="52"/>
    </row>
    <row r="1779" spans="4:23" s="47" customFormat="1" x14ac:dyDescent="0.25">
      <c r="D1779" s="56" t="s">
        <v>329</v>
      </c>
      <c r="E1779" s="52"/>
      <c r="F1779" s="52"/>
      <c r="G1779" s="52"/>
      <c r="H1779" s="52"/>
      <c r="I1779" s="52"/>
      <c r="J1779" s="52"/>
      <c r="K1779" s="52"/>
      <c r="L1779" s="52"/>
      <c r="M1779" s="52"/>
      <c r="N1779" s="52"/>
      <c r="O1779" s="52"/>
      <c r="P1779" s="52"/>
      <c r="Q1779" s="52"/>
      <c r="R1779" s="52"/>
      <c r="S1779" s="52"/>
      <c r="T1779" s="52"/>
      <c r="U1779" s="52"/>
      <c r="V1779" s="52"/>
      <c r="W1779" s="52"/>
    </row>
    <row r="1780" spans="4:23" s="47" customFormat="1" x14ac:dyDescent="0.25">
      <c r="D1780" s="56" t="s">
        <v>279</v>
      </c>
      <c r="E1780" s="52"/>
      <c r="F1780" s="52"/>
      <c r="G1780" s="52"/>
      <c r="H1780" s="52"/>
      <c r="I1780" s="52"/>
      <c r="J1780" s="52"/>
      <c r="K1780" s="52"/>
      <c r="L1780" s="52"/>
      <c r="M1780" s="52"/>
      <c r="N1780" s="52"/>
      <c r="O1780" s="52"/>
      <c r="P1780" s="52"/>
      <c r="Q1780" s="52"/>
      <c r="R1780" s="52"/>
      <c r="S1780" s="52"/>
      <c r="T1780" s="52"/>
      <c r="U1780" s="52"/>
      <c r="V1780" s="52"/>
      <c r="W1780" s="52"/>
    </row>
    <row r="1781" spans="4:23" s="47" customFormat="1" x14ac:dyDescent="0.25">
      <c r="D1781" s="56" t="s">
        <v>332</v>
      </c>
      <c r="E1781" s="52"/>
      <c r="F1781" s="52"/>
      <c r="G1781" s="52"/>
      <c r="H1781" s="52"/>
      <c r="I1781" s="52"/>
      <c r="J1781" s="52"/>
      <c r="K1781" s="52"/>
      <c r="L1781" s="52"/>
      <c r="M1781" s="52"/>
      <c r="N1781" s="52"/>
      <c r="O1781" s="52"/>
      <c r="P1781" s="52"/>
      <c r="Q1781" s="52"/>
      <c r="R1781" s="52"/>
      <c r="S1781" s="52"/>
      <c r="T1781" s="52"/>
      <c r="U1781" s="52"/>
      <c r="V1781" s="52"/>
      <c r="W1781" s="52"/>
    </row>
    <row r="1782" spans="4:23" s="47" customFormat="1" x14ac:dyDescent="0.25">
      <c r="D1782" s="56" t="s">
        <v>333</v>
      </c>
      <c r="E1782" s="52"/>
      <c r="F1782" s="52"/>
      <c r="G1782" s="52"/>
      <c r="H1782" s="52"/>
      <c r="I1782" s="52"/>
      <c r="J1782" s="52"/>
      <c r="K1782" s="52"/>
      <c r="L1782" s="52"/>
      <c r="M1782" s="52"/>
      <c r="N1782" s="52"/>
      <c r="O1782" s="52"/>
      <c r="P1782" s="52"/>
      <c r="Q1782" s="52"/>
      <c r="R1782" s="52"/>
      <c r="S1782" s="52"/>
      <c r="T1782" s="52"/>
      <c r="U1782" s="52"/>
      <c r="V1782" s="52"/>
      <c r="W1782" s="52"/>
    </row>
    <row r="1783" spans="4:23" s="47" customFormat="1" x14ac:dyDescent="0.25">
      <c r="D1783" s="56" t="s">
        <v>3656</v>
      </c>
      <c r="E1783" s="52"/>
      <c r="F1783" s="52"/>
      <c r="G1783" s="52"/>
      <c r="H1783" s="52"/>
      <c r="I1783" s="52"/>
      <c r="J1783" s="52"/>
      <c r="K1783" s="52"/>
      <c r="L1783" s="52"/>
      <c r="M1783" s="52"/>
      <c r="N1783" s="52"/>
      <c r="O1783" s="52"/>
      <c r="P1783" s="52"/>
      <c r="Q1783" s="52"/>
      <c r="R1783" s="52"/>
      <c r="S1783" s="52"/>
      <c r="T1783" s="52"/>
      <c r="U1783" s="52"/>
      <c r="V1783" s="52"/>
      <c r="W1783" s="52"/>
    </row>
    <row r="1784" spans="4:23" s="47" customFormat="1" x14ac:dyDescent="0.25">
      <c r="D1784" s="56" t="s">
        <v>3122</v>
      </c>
      <c r="E1784" s="52"/>
      <c r="F1784" s="52"/>
      <c r="G1784" s="52"/>
      <c r="H1784" s="52"/>
      <c r="I1784" s="52"/>
      <c r="J1784" s="52"/>
      <c r="K1784" s="52"/>
      <c r="L1784" s="52"/>
      <c r="M1784" s="52"/>
      <c r="N1784" s="52"/>
      <c r="O1784" s="52"/>
      <c r="P1784" s="52"/>
      <c r="Q1784" s="52"/>
      <c r="R1784" s="52"/>
      <c r="S1784" s="52"/>
      <c r="T1784" s="52"/>
      <c r="U1784" s="52"/>
      <c r="V1784" s="52"/>
      <c r="W1784" s="52"/>
    </row>
    <row r="1785" spans="4:23" s="47" customFormat="1" x14ac:dyDescent="0.25">
      <c r="D1785" s="56" t="s">
        <v>3663</v>
      </c>
      <c r="E1785" s="52"/>
      <c r="F1785" s="52"/>
      <c r="G1785" s="52"/>
      <c r="H1785" s="52"/>
      <c r="I1785" s="52"/>
      <c r="J1785" s="52"/>
      <c r="K1785" s="52"/>
      <c r="L1785" s="52"/>
      <c r="M1785" s="52"/>
      <c r="N1785" s="52"/>
      <c r="O1785" s="52"/>
      <c r="P1785" s="52"/>
      <c r="Q1785" s="52"/>
      <c r="R1785" s="52"/>
      <c r="S1785" s="52"/>
      <c r="T1785" s="52"/>
      <c r="U1785" s="52"/>
      <c r="V1785" s="52"/>
      <c r="W1785" s="52"/>
    </row>
    <row r="1786" spans="4:23" s="47" customFormat="1" x14ac:dyDescent="0.25"/>
    <row r="1799" spans="2:4" x14ac:dyDescent="0.25">
      <c r="B1799" s="50">
        <v>0</v>
      </c>
      <c r="D1799" s="51" t="s">
        <v>3669</v>
      </c>
    </row>
    <row r="1800" spans="2:4" x14ac:dyDescent="0.25">
      <c r="D1800" s="59" t="s">
        <v>304</v>
      </c>
    </row>
    <row r="1802" spans="2:4" x14ac:dyDescent="0.25">
      <c r="D1802" s="285" t="s">
        <v>36</v>
      </c>
    </row>
    <row r="1803" spans="2:4" x14ac:dyDescent="0.25">
      <c r="D1803" s="54" t="s">
        <v>3671</v>
      </c>
    </row>
    <row r="1805" spans="2:4" x14ac:dyDescent="0.25">
      <c r="D1805" s="285" t="s">
        <v>3664</v>
      </c>
    </row>
    <row r="1826" spans="4:23" x14ac:dyDescent="0.25">
      <c r="D1826" s="285" t="s">
        <v>309</v>
      </c>
      <c r="M1826" s="285" t="s">
        <v>275</v>
      </c>
    </row>
    <row r="1827" spans="4:23" x14ac:dyDescent="0.25">
      <c r="D1827" s="51" t="s">
        <v>3665</v>
      </c>
      <c r="M1827" s="51" t="s">
        <v>3666</v>
      </c>
    </row>
    <row r="1829" spans="4:23" x14ac:dyDescent="0.25">
      <c r="D1829" s="56" t="s">
        <v>342</v>
      </c>
      <c r="E1829" s="52"/>
      <c r="F1829" s="52"/>
      <c r="G1829" s="52"/>
      <c r="H1829" s="52"/>
      <c r="I1829" s="52"/>
      <c r="J1829" s="52"/>
      <c r="K1829" s="52"/>
      <c r="L1829" s="52"/>
      <c r="M1829" s="52"/>
      <c r="N1829" s="52"/>
      <c r="O1829" s="52"/>
      <c r="P1829" s="52"/>
      <c r="Q1829" s="52"/>
      <c r="R1829" s="52"/>
      <c r="S1829" s="52"/>
      <c r="T1829" s="52"/>
      <c r="U1829" s="52"/>
      <c r="V1829" s="52"/>
      <c r="W1829" s="52"/>
    </row>
    <row r="1830" spans="4:23" x14ac:dyDescent="0.25">
      <c r="D1830" s="56" t="s">
        <v>505</v>
      </c>
      <c r="E1830" s="52"/>
      <c r="F1830" s="52"/>
      <c r="G1830" s="52"/>
      <c r="H1830" s="52"/>
      <c r="I1830" s="52"/>
      <c r="J1830" s="52"/>
      <c r="K1830" s="52"/>
      <c r="L1830" s="52"/>
      <c r="M1830" s="52"/>
      <c r="N1830" s="52"/>
      <c r="O1830" s="52"/>
      <c r="P1830" s="52"/>
      <c r="Q1830" s="52"/>
      <c r="R1830" s="52"/>
      <c r="S1830" s="52"/>
      <c r="T1830" s="52"/>
      <c r="U1830" s="52"/>
      <c r="V1830" s="52"/>
      <c r="W1830" s="52"/>
    </row>
    <row r="1831" spans="4:23" x14ac:dyDescent="0.25">
      <c r="D1831" s="56" t="s">
        <v>257</v>
      </c>
      <c r="E1831" s="52"/>
      <c r="F1831" s="52"/>
      <c r="G1831" s="52"/>
      <c r="H1831" s="52"/>
      <c r="I1831" s="52"/>
      <c r="J1831" s="52"/>
      <c r="K1831" s="52"/>
      <c r="L1831" s="52"/>
      <c r="M1831" s="52"/>
      <c r="N1831" s="52"/>
      <c r="O1831" s="52"/>
      <c r="P1831" s="52"/>
      <c r="Q1831" s="52"/>
      <c r="R1831" s="52"/>
      <c r="S1831" s="52"/>
      <c r="T1831" s="52"/>
      <c r="U1831" s="52"/>
      <c r="V1831" s="52"/>
      <c r="W1831" s="52"/>
    </row>
    <row r="1832" spans="4:23" x14ac:dyDescent="0.25">
      <c r="D1832" s="56" t="s">
        <v>3670</v>
      </c>
      <c r="E1832" s="52"/>
      <c r="F1832" s="52"/>
      <c r="G1832" s="52"/>
      <c r="H1832" s="52"/>
      <c r="I1832" s="52"/>
      <c r="J1832" s="52"/>
      <c r="K1832" s="52"/>
      <c r="L1832" s="52"/>
      <c r="M1832" s="52"/>
      <c r="N1832" s="52"/>
      <c r="O1832" s="52"/>
      <c r="P1832" s="52"/>
      <c r="Q1832" s="52"/>
      <c r="R1832" s="52"/>
      <c r="S1832" s="52"/>
      <c r="T1832" s="52"/>
      <c r="U1832" s="52"/>
      <c r="V1832" s="52"/>
      <c r="W1832" s="52"/>
    </row>
    <row r="1834" spans="4:23" x14ac:dyDescent="0.25">
      <c r="D1834" s="57" t="s">
        <v>357</v>
      </c>
      <c r="E1834" s="53"/>
      <c r="F1834" s="53"/>
      <c r="G1834" s="53"/>
      <c r="H1834" s="53"/>
      <c r="I1834" s="53"/>
      <c r="J1834" s="53"/>
      <c r="K1834" s="53"/>
      <c r="L1834" s="53"/>
      <c r="M1834" s="53"/>
      <c r="N1834" s="53"/>
      <c r="O1834" s="53"/>
      <c r="P1834" s="53"/>
      <c r="Q1834" s="53"/>
      <c r="R1834" s="53"/>
      <c r="S1834" s="53"/>
      <c r="T1834" s="53"/>
    </row>
    <row r="1835" spans="4:23" x14ac:dyDescent="0.25">
      <c r="D1835" s="57" t="s">
        <v>322</v>
      </c>
      <c r="E1835" s="53"/>
      <c r="F1835" s="53"/>
      <c r="G1835" s="53"/>
      <c r="H1835" s="53"/>
      <c r="I1835" s="53"/>
      <c r="J1835" s="53"/>
      <c r="K1835" s="53"/>
      <c r="L1835" s="53"/>
      <c r="M1835" s="53"/>
      <c r="N1835" s="53"/>
      <c r="O1835" s="53"/>
      <c r="P1835" s="53"/>
      <c r="Q1835" s="53"/>
      <c r="R1835" s="53"/>
      <c r="S1835" s="53"/>
      <c r="T1835" s="53"/>
    </row>
    <row r="1836" spans="4:23" x14ac:dyDescent="0.25">
      <c r="D1836" s="57"/>
      <c r="E1836" s="53"/>
      <c r="F1836" s="53"/>
      <c r="G1836" s="53"/>
      <c r="H1836" s="53"/>
      <c r="I1836" s="53"/>
      <c r="J1836" s="53"/>
      <c r="K1836" s="53"/>
      <c r="L1836" s="53"/>
      <c r="M1836" s="53"/>
      <c r="N1836" s="53"/>
      <c r="O1836" s="53"/>
      <c r="P1836" s="53"/>
      <c r="Q1836" s="53"/>
      <c r="R1836" s="53"/>
      <c r="S1836" s="53"/>
      <c r="T1836" s="53"/>
    </row>
    <row r="1837" spans="4:23" x14ac:dyDescent="0.25">
      <c r="D1837" s="57" t="s">
        <v>280</v>
      </c>
      <c r="E1837" s="53"/>
      <c r="F1837" s="53"/>
      <c r="G1837" s="53"/>
      <c r="H1837" s="53"/>
      <c r="I1837" s="53"/>
      <c r="J1837" s="53"/>
      <c r="K1837" s="53"/>
      <c r="L1837" s="53"/>
      <c r="M1837" s="53"/>
      <c r="N1837" s="53"/>
      <c r="O1837" s="53"/>
      <c r="P1837" s="53"/>
      <c r="Q1837" s="53"/>
      <c r="R1837" s="53"/>
      <c r="S1837" s="53"/>
      <c r="T1837" s="53"/>
    </row>
    <row r="1838" spans="4:23" x14ac:dyDescent="0.25">
      <c r="D1838" s="57" t="s">
        <v>282</v>
      </c>
      <c r="E1838" s="53"/>
      <c r="F1838" s="53"/>
      <c r="G1838" s="53"/>
      <c r="H1838" s="53"/>
      <c r="I1838" s="53"/>
      <c r="J1838" s="53"/>
      <c r="K1838" s="53"/>
      <c r="L1838" s="53"/>
      <c r="M1838" s="53"/>
      <c r="N1838" s="53"/>
      <c r="O1838" s="53"/>
      <c r="P1838" s="53"/>
      <c r="Q1838" s="53"/>
      <c r="R1838" s="53"/>
      <c r="S1838" s="53"/>
      <c r="T1838" s="53"/>
    </row>
    <row r="1839" spans="4:23" x14ac:dyDescent="0.25">
      <c r="D1839" s="57" t="s">
        <v>3672</v>
      </c>
      <c r="E1839" s="53"/>
      <c r="F1839" s="53"/>
      <c r="G1839" s="53"/>
      <c r="H1839" s="53"/>
      <c r="I1839" s="53"/>
      <c r="J1839" s="53"/>
      <c r="K1839" s="53"/>
      <c r="L1839" s="53"/>
      <c r="M1839" s="53"/>
      <c r="N1839" s="53"/>
      <c r="O1839" s="53"/>
      <c r="P1839" s="53"/>
      <c r="Q1839" s="53"/>
      <c r="R1839" s="53"/>
      <c r="S1839" s="53"/>
      <c r="T1839" s="53"/>
    </row>
    <row r="1840" spans="4:23" x14ac:dyDescent="0.25">
      <c r="D1840" s="57" t="s">
        <v>3673</v>
      </c>
      <c r="E1840" s="53"/>
      <c r="F1840" s="53"/>
      <c r="G1840" s="53"/>
      <c r="H1840" s="53"/>
      <c r="I1840" s="53"/>
      <c r="J1840" s="53"/>
      <c r="K1840" s="53"/>
      <c r="L1840" s="53"/>
      <c r="M1840" s="53"/>
      <c r="N1840" s="53"/>
      <c r="O1840" s="53"/>
      <c r="P1840" s="53"/>
      <c r="Q1840" s="53"/>
      <c r="R1840" s="53"/>
      <c r="S1840" s="53"/>
      <c r="T1840" s="53"/>
    </row>
    <row r="1841" spans="4:20" x14ac:dyDescent="0.25">
      <c r="D1841" s="57" t="s">
        <v>3674</v>
      </c>
      <c r="E1841" s="53"/>
      <c r="F1841" s="53"/>
      <c r="G1841" s="53"/>
      <c r="H1841" s="53"/>
      <c r="I1841" s="53"/>
      <c r="J1841" s="53"/>
      <c r="K1841" s="53"/>
      <c r="L1841" s="53"/>
      <c r="M1841" s="53"/>
      <c r="N1841" s="53"/>
      <c r="O1841" s="53"/>
      <c r="P1841" s="53"/>
      <c r="Q1841" s="53"/>
      <c r="R1841" s="53"/>
      <c r="S1841" s="53"/>
      <c r="T1841" s="53"/>
    </row>
    <row r="1842" spans="4:20" x14ac:dyDescent="0.25">
      <c r="D1842" s="57"/>
      <c r="E1842" s="53"/>
      <c r="F1842" s="53"/>
      <c r="G1842" s="53"/>
      <c r="H1842" s="53"/>
      <c r="I1842" s="53"/>
      <c r="J1842" s="53"/>
      <c r="K1842" s="53"/>
      <c r="L1842" s="53"/>
      <c r="M1842" s="53"/>
      <c r="N1842" s="53"/>
      <c r="O1842" s="53"/>
      <c r="P1842" s="53"/>
      <c r="Q1842" s="53"/>
      <c r="R1842" s="53"/>
      <c r="S1842" s="53"/>
      <c r="T1842" s="53"/>
    </row>
    <row r="1843" spans="4:20" x14ac:dyDescent="0.25">
      <c r="D1843" s="57" t="s">
        <v>263</v>
      </c>
      <c r="E1843" s="53"/>
      <c r="F1843" s="53"/>
      <c r="G1843" s="53"/>
      <c r="H1843" s="53"/>
      <c r="I1843" s="53"/>
      <c r="J1843" s="53"/>
      <c r="K1843" s="53"/>
      <c r="L1843" s="53"/>
      <c r="M1843" s="53"/>
      <c r="N1843" s="53"/>
      <c r="O1843" s="53"/>
      <c r="P1843" s="53"/>
      <c r="Q1843" s="53"/>
      <c r="R1843" s="53"/>
      <c r="S1843" s="53"/>
      <c r="T1843" s="53"/>
    </row>
    <row r="1844" spans="4:20" x14ac:dyDescent="0.25">
      <c r="D1844" s="57" t="s">
        <v>264</v>
      </c>
      <c r="E1844" s="53"/>
      <c r="F1844" s="53"/>
      <c r="G1844" s="53"/>
      <c r="H1844" s="53"/>
      <c r="I1844" s="53"/>
      <c r="J1844" s="53"/>
      <c r="K1844" s="53"/>
      <c r="L1844" s="53"/>
      <c r="M1844" s="53"/>
      <c r="N1844" s="53"/>
      <c r="O1844" s="53"/>
      <c r="P1844" s="53"/>
      <c r="Q1844" s="53"/>
      <c r="R1844" s="53"/>
      <c r="S1844" s="53"/>
      <c r="T1844" s="53"/>
    </row>
    <row r="1845" spans="4:20" x14ac:dyDescent="0.25">
      <c r="D1845" s="57" t="s">
        <v>358</v>
      </c>
      <c r="E1845" s="53"/>
      <c r="F1845" s="53"/>
      <c r="G1845" s="53"/>
      <c r="H1845" s="53"/>
      <c r="I1845" s="53"/>
      <c r="J1845" s="53"/>
      <c r="K1845" s="53"/>
      <c r="L1845" s="53"/>
      <c r="M1845" s="53"/>
      <c r="N1845" s="53"/>
      <c r="O1845" s="53"/>
      <c r="P1845" s="53"/>
      <c r="Q1845" s="53"/>
      <c r="R1845" s="53"/>
      <c r="S1845" s="53"/>
      <c r="T1845" s="53"/>
    </row>
    <row r="1847" spans="4:20" x14ac:dyDescent="0.25">
      <c r="D1847" s="285" t="s">
        <v>3675</v>
      </c>
    </row>
    <row r="1862" spans="4:4" x14ac:dyDescent="0.25">
      <c r="D1862" s="51" t="s">
        <v>4091</v>
      </c>
    </row>
    <row r="1864" spans="4:4" x14ac:dyDescent="0.25">
      <c r="D1864" s="285" t="s">
        <v>3675</v>
      </c>
    </row>
    <row r="1894" spans="2:4" x14ac:dyDescent="0.25">
      <c r="B1894" s="48">
        <v>0</v>
      </c>
      <c r="D1894" s="51" t="s">
        <v>2226</v>
      </c>
    </row>
    <row r="1895" spans="2:4" x14ac:dyDescent="0.25">
      <c r="D1895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8908B-59CD-408C-B027-AE9A865846BD}">
  <dimension ref="A2:J32"/>
  <sheetViews>
    <sheetView topLeftCell="A19" workbookViewId="0">
      <selection activeCell="B26" sqref="B26"/>
    </sheetView>
  </sheetViews>
  <sheetFormatPr defaultColWidth="2.85546875" defaultRowHeight="15" x14ac:dyDescent="0.25"/>
  <cols>
    <col min="1" max="1" width="9.140625" style="330" bestFit="1" customWidth="1"/>
    <col min="2" max="2" width="40" style="330" customWidth="1"/>
    <col min="3" max="3" width="15.28515625" style="330" bestFit="1" customWidth="1"/>
    <col min="4" max="4" width="17" style="330" bestFit="1" customWidth="1"/>
    <col min="5" max="5" width="18.85546875" style="330" bestFit="1" customWidth="1"/>
    <col min="6" max="7" width="10.7109375" style="330" bestFit="1" customWidth="1"/>
    <col min="8" max="8" width="8.5703125" style="330" bestFit="1" customWidth="1"/>
    <col min="9" max="9" width="7.5703125" style="330" bestFit="1" customWidth="1"/>
    <col min="10" max="10" width="10.140625" style="330" bestFit="1" customWidth="1"/>
    <col min="11" max="16384" width="2.85546875" style="330"/>
  </cols>
  <sheetData>
    <row r="2" spans="1:10" ht="18.75" x14ac:dyDescent="0.25">
      <c r="A2" s="463" t="s">
        <v>3610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3609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31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32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24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05" t="s">
        <v>3258</v>
      </c>
      <c r="B15" s="305" t="s">
        <v>3257</v>
      </c>
      <c r="C15" s="305" t="s">
        <v>925</v>
      </c>
      <c r="D15" s="305" t="s">
        <v>330</v>
      </c>
      <c r="E15" s="305" t="s">
        <v>276</v>
      </c>
      <c r="F15" s="306">
        <v>44953.638194444</v>
      </c>
      <c r="G15" s="306">
        <v>45392.601388889001</v>
      </c>
      <c r="H15" s="305" t="s">
        <v>23</v>
      </c>
      <c r="I15" s="305" t="s">
        <v>18</v>
      </c>
      <c r="J15" s="305" t="s">
        <v>260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19" spans="1:10" ht="45" x14ac:dyDescent="0.25">
      <c r="A19" s="305" t="s">
        <v>3396</v>
      </c>
      <c r="B19" s="305" t="s">
        <v>3388</v>
      </c>
      <c r="C19" s="305" t="s">
        <v>356</v>
      </c>
      <c r="D19" s="305" t="s">
        <v>330</v>
      </c>
      <c r="E19" s="305" t="s">
        <v>276</v>
      </c>
      <c r="F19" s="306">
        <v>44958.371527777999</v>
      </c>
      <c r="G19" s="306">
        <v>45398.371527777999</v>
      </c>
      <c r="H19" s="305" t="s">
        <v>23</v>
      </c>
      <c r="I19" s="305" t="s">
        <v>18</v>
      </c>
      <c r="J19" s="305" t="s">
        <v>260</v>
      </c>
    </row>
    <row r="20" spans="1:10" ht="45" x14ac:dyDescent="0.25">
      <c r="A20" s="307" t="s">
        <v>3413</v>
      </c>
      <c r="B20" s="307" t="s">
        <v>3415</v>
      </c>
      <c r="C20" s="307" t="s">
        <v>361</v>
      </c>
      <c r="D20" s="307" t="s">
        <v>330</v>
      </c>
      <c r="E20" s="307" t="s">
        <v>276</v>
      </c>
      <c r="F20" s="308">
        <v>44958.392361111</v>
      </c>
      <c r="G20" s="308">
        <v>45398.350694444001</v>
      </c>
      <c r="H20" s="307" t="s">
        <v>23</v>
      </c>
      <c r="I20" s="307" t="s">
        <v>18</v>
      </c>
      <c r="J20" s="307" t="s">
        <v>260</v>
      </c>
    </row>
    <row r="21" spans="1:10" ht="45" x14ac:dyDescent="0.25">
      <c r="A21" s="305" t="s">
        <v>3436</v>
      </c>
      <c r="B21" s="305" t="s">
        <v>3437</v>
      </c>
      <c r="C21" s="305" t="s">
        <v>356</v>
      </c>
      <c r="D21" s="305" t="s">
        <v>330</v>
      </c>
      <c r="E21" s="305" t="s">
        <v>276</v>
      </c>
      <c r="F21" s="306">
        <v>44958.587500000001</v>
      </c>
      <c r="G21" s="306">
        <v>45398.337500000001</v>
      </c>
      <c r="H21" s="305" t="s">
        <v>23</v>
      </c>
      <c r="I21" s="305" t="s">
        <v>18</v>
      </c>
      <c r="J21" s="305" t="s">
        <v>260</v>
      </c>
    </row>
    <row r="22" spans="1:10" ht="45" x14ac:dyDescent="0.25">
      <c r="A22" s="307" t="s">
        <v>3473</v>
      </c>
      <c r="B22" s="307" t="s">
        <v>3477</v>
      </c>
      <c r="C22" s="307" t="s">
        <v>697</v>
      </c>
      <c r="D22" s="307" t="s">
        <v>330</v>
      </c>
      <c r="E22" s="307" t="s">
        <v>276</v>
      </c>
      <c r="F22" s="308">
        <v>44958.693055556003</v>
      </c>
      <c r="G22" s="308">
        <v>45398.359722221998</v>
      </c>
      <c r="H22" s="307" t="s">
        <v>23</v>
      </c>
      <c r="I22" s="307" t="s">
        <v>18</v>
      </c>
      <c r="J22" s="307" t="s">
        <v>260</v>
      </c>
    </row>
    <row r="23" spans="1:10" ht="45" x14ac:dyDescent="0.25">
      <c r="A23" s="305" t="s">
        <v>3480</v>
      </c>
      <c r="B23" s="305" t="s">
        <v>3481</v>
      </c>
      <c r="C23" s="305" t="s">
        <v>356</v>
      </c>
      <c r="D23" s="305" t="s">
        <v>330</v>
      </c>
      <c r="E23" s="305" t="s">
        <v>276</v>
      </c>
      <c r="F23" s="306">
        <v>44958.702083333003</v>
      </c>
      <c r="G23" s="306">
        <v>45398.368750000001</v>
      </c>
      <c r="H23" s="305" t="s">
        <v>23</v>
      </c>
      <c r="I23" s="305" t="s">
        <v>18</v>
      </c>
      <c r="J23" s="305" t="s">
        <v>260</v>
      </c>
    </row>
    <row r="24" spans="1:10" ht="45" x14ac:dyDescent="0.25">
      <c r="A24" s="307" t="s">
        <v>3490</v>
      </c>
      <c r="B24" s="307" t="s">
        <v>3491</v>
      </c>
      <c r="C24" s="307" t="s">
        <v>356</v>
      </c>
      <c r="D24" s="307" t="s">
        <v>330</v>
      </c>
      <c r="E24" s="307" t="s">
        <v>347</v>
      </c>
      <c r="F24" s="308">
        <v>44959.334722222004</v>
      </c>
      <c r="G24" s="308">
        <v>45394.626388889003</v>
      </c>
      <c r="H24" s="307" t="s">
        <v>23</v>
      </c>
      <c r="I24" s="307" t="s">
        <v>18</v>
      </c>
      <c r="J24" s="307" t="s">
        <v>260</v>
      </c>
    </row>
    <row r="25" spans="1:10" ht="45" x14ac:dyDescent="0.25">
      <c r="A25" s="305" t="s">
        <v>3496</v>
      </c>
      <c r="B25" s="305" t="s">
        <v>3497</v>
      </c>
      <c r="C25" s="305" t="s">
        <v>356</v>
      </c>
      <c r="D25" s="305" t="s">
        <v>330</v>
      </c>
      <c r="E25" s="305" t="s">
        <v>276</v>
      </c>
      <c r="F25" s="306">
        <v>44959.387499999997</v>
      </c>
      <c r="G25" s="306">
        <v>45398.345833332998</v>
      </c>
      <c r="H25" s="305" t="s">
        <v>23</v>
      </c>
      <c r="I25" s="305" t="s">
        <v>18</v>
      </c>
      <c r="J25" s="305" t="s">
        <v>260</v>
      </c>
    </row>
    <row r="26" spans="1:10" ht="75" x14ac:dyDescent="0.25">
      <c r="A26" s="307" t="s">
        <v>3501</v>
      </c>
      <c r="B26" s="307" t="s">
        <v>3500</v>
      </c>
      <c r="C26" s="307" t="s">
        <v>335</v>
      </c>
      <c r="D26" s="307" t="s">
        <v>330</v>
      </c>
      <c r="E26" s="307" t="s">
        <v>276</v>
      </c>
      <c r="F26" s="308">
        <v>44959.390972221998</v>
      </c>
      <c r="G26" s="308">
        <v>45398.349305556003</v>
      </c>
      <c r="H26" s="307" t="s">
        <v>23</v>
      </c>
      <c r="I26" s="307" t="s">
        <v>18</v>
      </c>
      <c r="J26" s="307" t="s">
        <v>260</v>
      </c>
    </row>
    <row r="28" spans="1:10" ht="45" x14ac:dyDescent="0.25">
      <c r="A28" s="316" t="s">
        <v>3630</v>
      </c>
      <c r="B28" s="316" t="s">
        <v>3622</v>
      </c>
      <c r="C28" s="316"/>
      <c r="D28" s="316"/>
      <c r="E28" s="316"/>
      <c r="F28" s="317"/>
      <c r="G28" s="317"/>
      <c r="H28" s="316"/>
      <c r="I28" s="316"/>
      <c r="J28" s="318" t="s">
        <v>346</v>
      </c>
    </row>
    <row r="29" spans="1:10" ht="30" x14ac:dyDescent="0.25">
      <c r="A29" s="316" t="s">
        <v>3641</v>
      </c>
      <c r="B29" s="316" t="s">
        <v>3643</v>
      </c>
      <c r="C29" s="316"/>
      <c r="D29" s="316"/>
      <c r="E29" s="316"/>
      <c r="F29" s="317"/>
      <c r="G29" s="317"/>
      <c r="H29" s="316"/>
      <c r="I29" s="316"/>
      <c r="J29" s="318" t="s">
        <v>346</v>
      </c>
    </row>
    <row r="30" spans="1:10" x14ac:dyDescent="0.25">
      <c r="A30" s="316" t="s">
        <v>3667</v>
      </c>
      <c r="B30" s="316" t="s">
        <v>3668</v>
      </c>
      <c r="C30" s="316"/>
      <c r="D30" s="316"/>
      <c r="E30" s="316"/>
      <c r="F30" s="317"/>
      <c r="G30" s="317"/>
      <c r="H30" s="316"/>
      <c r="I30" s="316"/>
      <c r="J30" s="318" t="s">
        <v>346</v>
      </c>
    </row>
    <row r="31" spans="1:10" x14ac:dyDescent="0.25">
      <c r="A31" s="313"/>
      <c r="B31" s="313"/>
      <c r="C31" s="313"/>
      <c r="D31" s="313"/>
      <c r="E31" s="313"/>
      <c r="F31" s="314"/>
      <c r="G31" s="314"/>
      <c r="H31" s="313"/>
      <c r="I31" s="313"/>
      <c r="J31" s="315" t="s">
        <v>346</v>
      </c>
    </row>
    <row r="32" spans="1:10" x14ac:dyDescent="0.25">
      <c r="A32" s="313"/>
      <c r="B32" s="313"/>
      <c r="C32" s="313"/>
      <c r="D32" s="313"/>
      <c r="E32" s="313"/>
      <c r="F32" s="314"/>
      <c r="G32" s="314"/>
      <c r="H32" s="313"/>
      <c r="I32" s="313"/>
      <c r="J32" s="31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43AA6-05D1-4685-9999-8C08CD3F7ED0}">
  <sheetPr codeName="Sheet69"/>
  <dimension ref="B2:BV1372"/>
  <sheetViews>
    <sheetView topLeftCell="A964" workbookViewId="0">
      <selection activeCell="D1006" sqref="D1006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3380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3381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3382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3383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48">
        <v>0</v>
      </c>
      <c r="D55" s="51" t="s">
        <v>1736</v>
      </c>
    </row>
    <row r="56" spans="2:4" s="47" customFormat="1" x14ac:dyDescent="0.25">
      <c r="D56" s="59" t="s">
        <v>304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1743</v>
      </c>
    </row>
    <row r="60" spans="2:4" s="47" customFormat="1" x14ac:dyDescent="0.25"/>
    <row r="61" spans="2:4" s="47" customFormat="1" x14ac:dyDescent="0.25">
      <c r="D61" s="47" t="s">
        <v>1727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14" s="47" customFormat="1" x14ac:dyDescent="0.25"/>
    <row r="82" spans="4:14" s="47" customFormat="1" x14ac:dyDescent="0.25"/>
    <row r="83" spans="4:14" s="47" customFormat="1" x14ac:dyDescent="0.25"/>
    <row r="84" spans="4:14" s="47" customFormat="1" x14ac:dyDescent="0.25"/>
    <row r="85" spans="4:14" s="47" customFormat="1" x14ac:dyDescent="0.25"/>
    <row r="86" spans="4:14" s="47" customFormat="1" x14ac:dyDescent="0.25"/>
    <row r="87" spans="4:14" s="47" customFormat="1" x14ac:dyDescent="0.25"/>
    <row r="88" spans="4:14" s="47" customFormat="1" x14ac:dyDescent="0.25"/>
    <row r="89" spans="4:14" s="47" customFormat="1" x14ac:dyDescent="0.25"/>
    <row r="90" spans="4:14" s="47" customFormat="1" x14ac:dyDescent="0.25"/>
    <row r="91" spans="4:14" s="47" customFormat="1" x14ac:dyDescent="0.25"/>
    <row r="92" spans="4:14" s="47" customFormat="1" x14ac:dyDescent="0.25"/>
    <row r="93" spans="4:14" s="47" customFormat="1" x14ac:dyDescent="0.25">
      <c r="D93" s="47" t="s">
        <v>269</v>
      </c>
    </row>
    <row r="94" spans="4:14" s="47" customFormat="1" x14ac:dyDescent="0.25">
      <c r="D94" s="47" t="s">
        <v>1738</v>
      </c>
      <c r="L94" s="46" t="s">
        <v>475</v>
      </c>
      <c r="N94" s="47" t="s">
        <v>1740</v>
      </c>
    </row>
    <row r="95" spans="4:14" s="47" customFormat="1" x14ac:dyDescent="0.25">
      <c r="D95" s="51" t="s">
        <v>1739</v>
      </c>
    </row>
    <row r="96" spans="4:14" s="47" customFormat="1" x14ac:dyDescent="0.25"/>
    <row r="97" spans="4:25" s="47" customFormat="1" x14ac:dyDescent="0.25">
      <c r="D97" s="47" t="s">
        <v>336</v>
      </c>
    </row>
    <row r="98" spans="4:25" s="47" customFormat="1" x14ac:dyDescent="0.25">
      <c r="D98" s="51" t="s">
        <v>1741</v>
      </c>
    </row>
    <row r="99" spans="4:25" s="47" customFormat="1" x14ac:dyDescent="0.25"/>
    <row r="100" spans="4:25" s="47" customFormat="1" x14ac:dyDescent="0.25">
      <c r="D100" s="56" t="s">
        <v>341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</row>
    <row r="101" spans="4:25" s="47" customFormat="1" x14ac:dyDescent="0.25">
      <c r="D101" s="56" t="s">
        <v>349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</row>
    <row r="102" spans="4:25" s="47" customFormat="1" x14ac:dyDescent="0.25">
      <c r="D102" s="56" t="s">
        <v>832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</row>
    <row r="103" spans="4:25" s="47" customFormat="1" x14ac:dyDescent="0.25">
      <c r="D103" s="56" t="s">
        <v>1742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</row>
    <row r="104" spans="4:25" s="47" customFormat="1" x14ac:dyDescent="0.25"/>
    <row r="105" spans="4:25" s="47" customFormat="1" x14ac:dyDescent="0.25">
      <c r="D105" s="57" t="s">
        <v>357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</row>
    <row r="106" spans="4:25" s="47" customFormat="1" x14ac:dyDescent="0.25">
      <c r="D106" s="57" t="s">
        <v>322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</row>
    <row r="107" spans="4:25" s="47" customFormat="1" x14ac:dyDescent="0.25">
      <c r="D107" s="57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</row>
    <row r="108" spans="4:25" s="47" customFormat="1" x14ac:dyDescent="0.25">
      <c r="D108" s="57" t="s">
        <v>836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</row>
    <row r="109" spans="4:25" s="47" customFormat="1" x14ac:dyDescent="0.25">
      <c r="D109" s="57" t="s">
        <v>282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</row>
    <row r="110" spans="4:25" s="47" customFormat="1" x14ac:dyDescent="0.25">
      <c r="D110" s="57" t="s">
        <v>834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</row>
    <row r="111" spans="4:25" s="47" customFormat="1" x14ac:dyDescent="0.25">
      <c r="D111" s="57" t="s">
        <v>835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</row>
    <row r="112" spans="4:25" s="47" customFormat="1" x14ac:dyDescent="0.25">
      <c r="D112" s="57" t="s">
        <v>1744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</row>
    <row r="113" spans="4:19" s="47" customFormat="1" x14ac:dyDescent="0.25">
      <c r="D113" s="57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</row>
    <row r="114" spans="4:19" s="47" customFormat="1" x14ac:dyDescent="0.25">
      <c r="D114" s="57" t="s">
        <v>263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</row>
    <row r="115" spans="4:19" s="47" customFormat="1" x14ac:dyDescent="0.25">
      <c r="D115" s="57" t="s">
        <v>264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</row>
    <row r="116" spans="4:19" s="47" customFormat="1" x14ac:dyDescent="0.25">
      <c r="D116" s="57" t="s">
        <v>358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</row>
    <row r="117" spans="4:19" s="47" customFormat="1" x14ac:dyDescent="0.25"/>
    <row r="118" spans="4:19" s="47" customFormat="1" x14ac:dyDescent="0.25">
      <c r="D118" s="47" t="s">
        <v>1745</v>
      </c>
    </row>
    <row r="119" spans="4:19" s="47" customFormat="1" x14ac:dyDescent="0.25"/>
    <row r="120" spans="4:19" s="47" customFormat="1" x14ac:dyDescent="0.25"/>
    <row r="121" spans="4:19" s="47" customFormat="1" x14ac:dyDescent="0.25"/>
    <row r="122" spans="4:19" s="47" customFormat="1" x14ac:dyDescent="0.25"/>
    <row r="123" spans="4:19" s="47" customFormat="1" x14ac:dyDescent="0.25"/>
    <row r="124" spans="4:19" s="47" customFormat="1" x14ac:dyDescent="0.25"/>
    <row r="125" spans="4:19" s="47" customFormat="1" x14ac:dyDescent="0.25"/>
    <row r="126" spans="4:19" s="47" customFormat="1" x14ac:dyDescent="0.25"/>
    <row r="127" spans="4:19" s="47" customFormat="1" x14ac:dyDescent="0.25"/>
    <row r="128" spans="4:19" s="47" customFormat="1" x14ac:dyDescent="0.25"/>
    <row r="129" spans="4:4" s="47" customFormat="1" x14ac:dyDescent="0.25"/>
    <row r="130" spans="4:4" s="47" customFormat="1" x14ac:dyDescent="0.25"/>
    <row r="131" spans="4:4" s="47" customFormat="1" x14ac:dyDescent="0.25"/>
    <row r="132" spans="4:4" s="47" customFormat="1" x14ac:dyDescent="0.25"/>
    <row r="133" spans="4:4" s="47" customFormat="1" x14ac:dyDescent="0.25"/>
    <row r="134" spans="4:4" s="47" customFormat="1" x14ac:dyDescent="0.25"/>
    <row r="135" spans="4:4" s="47" customFormat="1" x14ac:dyDescent="0.25"/>
    <row r="136" spans="4:4" s="47" customFormat="1" x14ac:dyDescent="0.25">
      <c r="D136" s="51" t="s">
        <v>3933</v>
      </c>
    </row>
    <row r="137" spans="4:4" s="47" customFormat="1" x14ac:dyDescent="0.25"/>
    <row r="138" spans="4:4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pans="2:4" s="47" customFormat="1" x14ac:dyDescent="0.25"/>
    <row r="162" spans="2:4" s="47" customFormat="1" x14ac:dyDescent="0.25"/>
    <row r="163" spans="2:4" s="47" customFormat="1" x14ac:dyDescent="0.25"/>
    <row r="164" spans="2:4" s="47" customFormat="1" x14ac:dyDescent="0.25"/>
    <row r="165" spans="2:4" s="47" customFormat="1" x14ac:dyDescent="0.25"/>
    <row r="166" spans="2:4" s="47" customFormat="1" x14ac:dyDescent="0.25"/>
    <row r="167" spans="2:4" s="47" customFormat="1" x14ac:dyDescent="0.25"/>
    <row r="168" spans="2:4" s="47" customFormat="1" x14ac:dyDescent="0.25"/>
    <row r="169" spans="2:4" s="47" customFormat="1" x14ac:dyDescent="0.25"/>
    <row r="170" spans="2:4" s="47" customFormat="1" x14ac:dyDescent="0.25"/>
    <row r="171" spans="2:4" s="47" customFormat="1" x14ac:dyDescent="0.25"/>
    <row r="172" spans="2:4" s="47" customFormat="1" x14ac:dyDescent="0.25"/>
    <row r="173" spans="2:4" x14ac:dyDescent="0.25">
      <c r="B173" s="50">
        <v>0</v>
      </c>
      <c r="D173" s="51" t="s">
        <v>3683</v>
      </c>
    </row>
    <row r="174" spans="2:4" x14ac:dyDescent="0.25">
      <c r="D174" s="59" t="s">
        <v>306</v>
      </c>
    </row>
    <row r="175" spans="2:4" x14ac:dyDescent="0.25">
      <c r="D175" s="55" t="s">
        <v>35</v>
      </c>
    </row>
    <row r="286" spans="2:4" x14ac:dyDescent="0.25">
      <c r="B286" s="50">
        <v>0</v>
      </c>
      <c r="D286" s="51" t="s">
        <v>887</v>
      </c>
    </row>
    <row r="287" spans="2:4" x14ac:dyDescent="0.25">
      <c r="D287" s="59" t="s">
        <v>306</v>
      </c>
    </row>
    <row r="288" spans="2:4" x14ac:dyDescent="0.25">
      <c r="D288" s="55" t="s">
        <v>3701</v>
      </c>
    </row>
    <row r="290" spans="4:4" x14ac:dyDescent="0.25">
      <c r="D290" s="285" t="s">
        <v>3701</v>
      </c>
    </row>
    <row r="338" spans="4:4" x14ac:dyDescent="0.25">
      <c r="D338" s="285" t="s">
        <v>3702</v>
      </c>
    </row>
    <row r="356" spans="4:4" x14ac:dyDescent="0.25">
      <c r="D356" s="285" t="s">
        <v>309</v>
      </c>
    </row>
    <row r="357" spans="4:4" x14ac:dyDescent="0.25">
      <c r="D357" s="51" t="s">
        <v>3703</v>
      </c>
    </row>
    <row r="359" spans="4:4" x14ac:dyDescent="0.25">
      <c r="D359" s="285" t="s">
        <v>3702</v>
      </c>
    </row>
    <row r="375" spans="4:13" x14ac:dyDescent="0.25">
      <c r="D375" s="285" t="s">
        <v>309</v>
      </c>
      <c r="M375" s="285" t="s">
        <v>365</v>
      </c>
    </row>
    <row r="376" spans="4:13" x14ac:dyDescent="0.25">
      <c r="D376" s="51" t="s">
        <v>3703</v>
      </c>
      <c r="M376" s="51" t="s">
        <v>3704</v>
      </c>
    </row>
    <row r="378" spans="4:13" x14ac:dyDescent="0.25">
      <c r="D378" s="285" t="s">
        <v>3702</v>
      </c>
    </row>
    <row r="420" spans="2:54" x14ac:dyDescent="0.25">
      <c r="B420" s="48">
        <v>0</v>
      </c>
      <c r="D420" s="51" t="s">
        <v>2226</v>
      </c>
    </row>
    <row r="421" spans="2:54" x14ac:dyDescent="0.25">
      <c r="D421" s="59" t="s">
        <v>305</v>
      </c>
    </row>
    <row r="423" spans="2:54" x14ac:dyDescent="0.25">
      <c r="D423" s="96" t="s">
        <v>539</v>
      </c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  <c r="AA423" s="94"/>
      <c r="AB423" s="94"/>
      <c r="AC423" s="94"/>
      <c r="AD423" s="94"/>
      <c r="AF423" s="56" t="s">
        <v>537</v>
      </c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/>
      <c r="BB423" s="52"/>
    </row>
    <row r="424" spans="2:54" x14ac:dyDescent="0.25">
      <c r="D424" s="72" t="s">
        <v>900</v>
      </c>
      <c r="E424" s="73"/>
      <c r="F424" s="73"/>
      <c r="G424" s="73"/>
      <c r="H424" s="73"/>
      <c r="I424" s="73"/>
      <c r="J424" s="73"/>
      <c r="K424" s="73"/>
      <c r="L424" s="73"/>
      <c r="M424" s="73"/>
      <c r="N424" s="73"/>
      <c r="O424" s="73"/>
      <c r="P424" s="73"/>
      <c r="Q424" s="73"/>
      <c r="R424" s="73"/>
      <c r="S424" s="73"/>
      <c r="T424" s="73"/>
      <c r="U424" s="73"/>
      <c r="V424" s="73"/>
      <c r="W424" s="73"/>
      <c r="X424" s="73"/>
      <c r="Y424" s="73"/>
      <c r="Z424" s="73"/>
      <c r="AA424" s="73"/>
      <c r="AB424" s="73"/>
      <c r="AC424" s="73"/>
      <c r="AD424" s="73"/>
      <c r="AF424" s="56" t="s">
        <v>33</v>
      </c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/>
      <c r="BB424" s="52"/>
    </row>
    <row r="425" spans="2:54" x14ac:dyDescent="0.25">
      <c r="D425" s="72" t="s">
        <v>467</v>
      </c>
      <c r="E425" s="73"/>
      <c r="F425" s="73"/>
      <c r="G425" s="73"/>
      <c r="H425" s="73"/>
      <c r="I425" s="73"/>
      <c r="J425" s="73"/>
      <c r="K425" s="73"/>
      <c r="L425" s="73"/>
      <c r="M425" s="73"/>
      <c r="N425" s="73"/>
      <c r="O425" s="73"/>
      <c r="P425" s="73"/>
      <c r="Q425" s="73"/>
      <c r="R425" s="73"/>
      <c r="S425" s="73"/>
      <c r="T425" s="73"/>
      <c r="U425" s="73"/>
      <c r="V425" s="73"/>
      <c r="W425" s="73"/>
      <c r="X425" s="73"/>
      <c r="Y425" s="73"/>
      <c r="Z425" s="73"/>
      <c r="AA425" s="73"/>
      <c r="AB425" s="73"/>
      <c r="AC425" s="73"/>
      <c r="AD425" s="73"/>
      <c r="AF425" s="56" t="s">
        <v>3707</v>
      </c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52"/>
      <c r="AZ425" s="52"/>
      <c r="BA425" s="52"/>
      <c r="BB425" s="52"/>
    </row>
    <row r="426" spans="2:54" x14ac:dyDescent="0.25">
      <c r="D426" s="93" t="s">
        <v>1991</v>
      </c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F426" s="56" t="s">
        <v>257</v>
      </c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  <c r="AY426" s="52"/>
      <c r="AZ426" s="52"/>
      <c r="BA426" s="52"/>
      <c r="BB426" s="52"/>
    </row>
    <row r="427" spans="2:54" x14ac:dyDescent="0.25">
      <c r="D427" s="93" t="s">
        <v>1992</v>
      </c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F427" s="56" t="s">
        <v>3708</v>
      </c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  <c r="AY427" s="52"/>
      <c r="AZ427" s="52"/>
      <c r="BA427" s="52"/>
      <c r="BB427" s="52"/>
    </row>
    <row r="428" spans="2:54" x14ac:dyDescent="0.25">
      <c r="D428" s="93" t="s">
        <v>1993</v>
      </c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F428" s="56" t="s">
        <v>279</v>
      </c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/>
      <c r="AU428" s="52"/>
      <c r="AV428" s="52"/>
      <c r="AW428" s="52"/>
      <c r="AX428" s="52"/>
      <c r="AY428" s="52"/>
      <c r="AZ428" s="52"/>
      <c r="BA428" s="52"/>
      <c r="BB428" s="52"/>
    </row>
    <row r="429" spans="2:54" x14ac:dyDescent="0.25">
      <c r="D429" s="93" t="s">
        <v>1994</v>
      </c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F429" s="56" t="s">
        <v>3709</v>
      </c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52"/>
      <c r="AT429" s="52"/>
      <c r="AU429" s="52"/>
      <c r="AV429" s="52"/>
      <c r="AW429" s="52"/>
      <c r="AX429" s="52"/>
      <c r="AY429" s="52"/>
      <c r="AZ429" s="52"/>
      <c r="BA429" s="52"/>
      <c r="BB429" s="52"/>
    </row>
    <row r="430" spans="2:54" x14ac:dyDescent="0.25">
      <c r="D430" s="93" t="s">
        <v>1995</v>
      </c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F430" s="56" t="s">
        <v>355</v>
      </c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  <c r="AY430" s="52"/>
      <c r="AZ430" s="52"/>
      <c r="BA430" s="52"/>
      <c r="BB430" s="52"/>
    </row>
    <row r="431" spans="2:54" x14ac:dyDescent="0.25">
      <c r="D431" s="72" t="s">
        <v>1990</v>
      </c>
      <c r="E431" s="73"/>
      <c r="F431" s="73"/>
      <c r="G431" s="73"/>
      <c r="H431" s="73"/>
      <c r="I431" s="73"/>
      <c r="J431" s="73"/>
      <c r="K431" s="73"/>
      <c r="L431" s="73"/>
      <c r="M431" s="73"/>
      <c r="N431" s="73"/>
      <c r="O431" s="73"/>
      <c r="P431" s="73"/>
      <c r="Q431" s="73"/>
      <c r="R431" s="73"/>
      <c r="S431" s="73"/>
      <c r="T431" s="73"/>
      <c r="U431" s="73"/>
      <c r="V431" s="73"/>
      <c r="W431" s="73"/>
      <c r="X431" s="73"/>
      <c r="Y431" s="73"/>
      <c r="Z431" s="73"/>
      <c r="AA431" s="73"/>
      <c r="AB431" s="73"/>
      <c r="AC431" s="73"/>
      <c r="AD431" s="73"/>
      <c r="AF431" s="56" t="s">
        <v>3710</v>
      </c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  <c r="AS431" s="52"/>
      <c r="AT431" s="52"/>
      <c r="AU431" s="52"/>
      <c r="AV431" s="52"/>
      <c r="AW431" s="52"/>
      <c r="AX431" s="52"/>
      <c r="AY431" s="52"/>
      <c r="AZ431" s="52"/>
      <c r="BA431" s="52"/>
      <c r="BB431" s="52"/>
    </row>
    <row r="432" spans="2:54" x14ac:dyDescent="0.25">
      <c r="D432" s="72" t="s">
        <v>1983</v>
      </c>
      <c r="E432" s="73"/>
      <c r="F432" s="73"/>
      <c r="G432" s="73"/>
      <c r="H432" s="73"/>
      <c r="I432" s="73"/>
      <c r="J432" s="73"/>
      <c r="K432" s="73"/>
      <c r="L432" s="73"/>
      <c r="M432" s="73"/>
      <c r="N432" s="73"/>
      <c r="O432" s="73"/>
      <c r="P432" s="73"/>
      <c r="Q432" s="73"/>
      <c r="R432" s="73"/>
      <c r="S432" s="73"/>
      <c r="T432" s="73"/>
      <c r="U432" s="73"/>
      <c r="V432" s="73"/>
      <c r="W432" s="73"/>
      <c r="X432" s="73"/>
      <c r="Y432" s="73"/>
      <c r="Z432" s="73"/>
      <c r="AA432" s="73"/>
      <c r="AB432" s="73"/>
      <c r="AC432" s="73"/>
      <c r="AD432" s="73"/>
      <c r="AF432" s="56" t="s">
        <v>359</v>
      </c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/>
      <c r="AR432" s="52"/>
      <c r="AS432" s="52"/>
      <c r="AT432" s="52"/>
      <c r="AU432" s="52"/>
      <c r="AV432" s="52"/>
      <c r="AW432" s="52"/>
      <c r="AX432" s="52"/>
      <c r="AY432" s="52"/>
      <c r="AZ432" s="52"/>
      <c r="BA432" s="52"/>
      <c r="BB432" s="52"/>
    </row>
    <row r="433" spans="4:71" x14ac:dyDescent="0.25">
      <c r="D433" s="72" t="s">
        <v>1984</v>
      </c>
      <c r="E433" s="73"/>
      <c r="F433" s="73"/>
      <c r="G433" s="73"/>
      <c r="H433" s="73"/>
      <c r="I433" s="73"/>
      <c r="J433" s="73"/>
      <c r="K433" s="73"/>
      <c r="L433" s="73"/>
      <c r="M433" s="73"/>
      <c r="N433" s="73"/>
      <c r="O433" s="73"/>
      <c r="P433" s="73"/>
      <c r="Q433" s="73"/>
      <c r="R433" s="73"/>
      <c r="S433" s="73"/>
      <c r="T433" s="73"/>
      <c r="U433" s="73"/>
      <c r="V433" s="73"/>
      <c r="W433" s="73"/>
      <c r="X433" s="73"/>
      <c r="Y433" s="73"/>
      <c r="Z433" s="73"/>
      <c r="AA433" s="73"/>
      <c r="AB433" s="73"/>
      <c r="AC433" s="73"/>
      <c r="AD433" s="73"/>
      <c r="AF433" s="56" t="s">
        <v>990</v>
      </c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  <c r="AS433" s="52"/>
      <c r="AT433" s="52"/>
      <c r="AU433" s="52"/>
      <c r="AV433" s="52"/>
      <c r="AW433" s="52"/>
      <c r="AX433" s="52"/>
      <c r="AY433" s="52"/>
      <c r="AZ433" s="52"/>
      <c r="BA433" s="52"/>
      <c r="BB433" s="52"/>
    </row>
    <row r="434" spans="4:71" x14ac:dyDescent="0.25">
      <c r="D434" s="72" t="s">
        <v>432</v>
      </c>
      <c r="E434" s="73"/>
      <c r="F434" s="73"/>
      <c r="G434" s="73"/>
      <c r="H434" s="73"/>
      <c r="I434" s="73"/>
      <c r="J434" s="73"/>
      <c r="K434" s="73"/>
      <c r="L434" s="73"/>
      <c r="M434" s="73"/>
      <c r="N434" s="73"/>
      <c r="O434" s="73"/>
      <c r="P434" s="73"/>
      <c r="Q434" s="73"/>
      <c r="R434" s="73"/>
      <c r="S434" s="73"/>
      <c r="T434" s="73"/>
      <c r="U434" s="73"/>
      <c r="V434" s="73"/>
      <c r="W434" s="73"/>
      <c r="X434" s="73"/>
      <c r="Y434" s="73"/>
      <c r="Z434" s="73"/>
      <c r="AA434" s="73"/>
      <c r="AB434" s="73"/>
      <c r="AC434" s="73"/>
      <c r="AD434" s="73"/>
      <c r="AF434" s="56" t="s">
        <v>3711</v>
      </c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/>
      <c r="AU434" s="52"/>
      <c r="AV434" s="52"/>
      <c r="AW434" s="52"/>
      <c r="AX434" s="52"/>
      <c r="AY434" s="52"/>
      <c r="AZ434" s="52"/>
      <c r="BA434" s="52"/>
      <c r="BB434" s="52"/>
    </row>
    <row r="435" spans="4:71" x14ac:dyDescent="0.25">
      <c r="D435" s="72" t="s">
        <v>1985</v>
      </c>
      <c r="E435" s="73"/>
      <c r="F435" s="73"/>
      <c r="G435" s="73"/>
      <c r="H435" s="73"/>
      <c r="I435" s="73"/>
      <c r="J435" s="73"/>
      <c r="K435" s="73"/>
      <c r="L435" s="73"/>
      <c r="M435" s="73"/>
      <c r="N435" s="73"/>
      <c r="O435" s="73"/>
      <c r="P435" s="73"/>
      <c r="Q435" s="73"/>
      <c r="R435" s="73"/>
      <c r="S435" s="73"/>
      <c r="T435" s="73"/>
      <c r="U435" s="73"/>
      <c r="V435" s="73"/>
      <c r="W435" s="73"/>
      <c r="X435" s="73"/>
      <c r="Y435" s="73"/>
      <c r="Z435" s="73"/>
      <c r="AA435" s="73"/>
      <c r="AB435" s="73"/>
      <c r="AC435" s="73"/>
      <c r="AD435" s="73"/>
      <c r="AF435" s="56" t="s">
        <v>3712</v>
      </c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52"/>
      <c r="AT435" s="52"/>
      <c r="AU435" s="52"/>
      <c r="AV435" s="52"/>
      <c r="AW435" s="52"/>
      <c r="AX435" s="52"/>
      <c r="AY435" s="52"/>
      <c r="AZ435" s="52"/>
      <c r="BA435" s="52"/>
      <c r="BB435" s="52"/>
    </row>
    <row r="436" spans="4:71" x14ac:dyDescent="0.25">
      <c r="D436" s="72" t="s">
        <v>901</v>
      </c>
      <c r="E436" s="73"/>
      <c r="F436" s="73"/>
      <c r="G436" s="73"/>
      <c r="H436" s="73"/>
      <c r="I436" s="73"/>
      <c r="J436" s="73"/>
      <c r="K436" s="73"/>
      <c r="L436" s="73"/>
      <c r="M436" s="73"/>
      <c r="N436" s="73"/>
      <c r="O436" s="73"/>
      <c r="P436" s="73"/>
      <c r="Q436" s="73"/>
      <c r="R436" s="73"/>
      <c r="S436" s="73"/>
      <c r="T436" s="73"/>
      <c r="U436" s="73"/>
      <c r="V436" s="73"/>
      <c r="W436" s="73"/>
      <c r="X436" s="73"/>
      <c r="Y436" s="73"/>
      <c r="Z436" s="73"/>
      <c r="AA436" s="73"/>
      <c r="AB436" s="73"/>
      <c r="AC436" s="73"/>
      <c r="AD436" s="73"/>
      <c r="AF436" s="56" t="s">
        <v>3713</v>
      </c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/>
      <c r="AU436" s="52"/>
      <c r="AV436" s="52"/>
      <c r="AW436" s="52"/>
      <c r="AX436" s="52"/>
      <c r="AY436" s="52"/>
      <c r="AZ436" s="52"/>
      <c r="BA436" s="52"/>
      <c r="BB436" s="52"/>
    </row>
    <row r="437" spans="4:71" x14ac:dyDescent="0.25">
      <c r="D437" s="72" t="s">
        <v>902</v>
      </c>
      <c r="E437" s="73"/>
      <c r="F437" s="73"/>
      <c r="G437" s="73"/>
      <c r="H437" s="73"/>
      <c r="I437" s="73"/>
      <c r="J437" s="73"/>
      <c r="K437" s="73"/>
      <c r="L437" s="73"/>
      <c r="M437" s="73"/>
      <c r="N437" s="73"/>
      <c r="O437" s="73"/>
      <c r="P437" s="73"/>
      <c r="Q437" s="73"/>
      <c r="R437" s="73"/>
      <c r="S437" s="73"/>
      <c r="T437" s="73"/>
      <c r="U437" s="73"/>
      <c r="V437" s="73"/>
      <c r="W437" s="73"/>
      <c r="X437" s="73"/>
      <c r="Y437" s="73"/>
      <c r="Z437" s="73"/>
      <c r="AA437" s="73"/>
      <c r="AB437" s="73"/>
      <c r="AC437" s="73"/>
      <c r="AD437" s="73"/>
      <c r="AF437" s="56" t="s">
        <v>3714</v>
      </c>
      <c r="AG437" s="52"/>
      <c r="AH437" s="52"/>
      <c r="AI437" s="52"/>
      <c r="AJ437" s="52"/>
      <c r="AK437" s="52"/>
      <c r="AL437" s="52"/>
      <c r="AM437" s="52"/>
      <c r="AN437" s="52"/>
      <c r="AO437" s="52"/>
      <c r="AP437" s="52"/>
      <c r="AQ437" s="52"/>
      <c r="AR437" s="52"/>
      <c r="AS437" s="52"/>
      <c r="AT437" s="52"/>
      <c r="AU437" s="52"/>
      <c r="AV437" s="52"/>
      <c r="AW437" s="52"/>
      <c r="AX437" s="52"/>
      <c r="AY437" s="52"/>
      <c r="AZ437" s="52"/>
      <c r="BA437" s="52"/>
      <c r="BB437" s="52"/>
    </row>
    <row r="438" spans="4:71" x14ac:dyDescent="0.25">
      <c r="D438" s="72" t="s">
        <v>903</v>
      </c>
      <c r="E438" s="73"/>
      <c r="F438" s="73"/>
      <c r="G438" s="73"/>
      <c r="H438" s="73"/>
      <c r="I438" s="73"/>
      <c r="J438" s="73"/>
      <c r="K438" s="73"/>
      <c r="L438" s="73"/>
      <c r="M438" s="73"/>
      <c r="N438" s="73"/>
      <c r="O438" s="73"/>
      <c r="P438" s="73"/>
      <c r="Q438" s="73"/>
      <c r="R438" s="73"/>
      <c r="S438" s="73"/>
      <c r="T438" s="73"/>
      <c r="U438" s="73"/>
      <c r="V438" s="73"/>
      <c r="W438" s="73"/>
      <c r="X438" s="73"/>
      <c r="Y438" s="73"/>
      <c r="Z438" s="73"/>
      <c r="AA438" s="73"/>
      <c r="AB438" s="73"/>
      <c r="AC438" s="73"/>
      <c r="AD438" s="73"/>
      <c r="AF438" s="56" t="s">
        <v>278</v>
      </c>
      <c r="AG438" s="52"/>
      <c r="AH438" s="52"/>
      <c r="AI438" s="52"/>
      <c r="AJ438" s="52"/>
      <c r="AK438" s="52"/>
      <c r="AL438" s="52"/>
      <c r="AM438" s="52"/>
      <c r="AN438" s="52"/>
      <c r="AO438" s="52"/>
      <c r="AP438" s="52"/>
      <c r="AQ438" s="52"/>
      <c r="AR438" s="52"/>
      <c r="AS438" s="52"/>
      <c r="AT438" s="52"/>
      <c r="AU438" s="52"/>
      <c r="AV438" s="52"/>
      <c r="AW438" s="52"/>
      <c r="AX438" s="52"/>
      <c r="AY438" s="52"/>
      <c r="AZ438" s="52"/>
      <c r="BA438" s="52"/>
      <c r="BB438" s="52"/>
    </row>
    <row r="439" spans="4:71" x14ac:dyDescent="0.25">
      <c r="D439" s="72" t="s">
        <v>3422</v>
      </c>
      <c r="E439" s="73"/>
      <c r="F439" s="73"/>
      <c r="G439" s="73"/>
      <c r="H439" s="73"/>
      <c r="I439" s="73"/>
      <c r="J439" s="73"/>
      <c r="K439" s="73"/>
      <c r="L439" s="73"/>
      <c r="M439" s="73"/>
      <c r="N439" s="73"/>
      <c r="O439" s="73"/>
      <c r="P439" s="73"/>
      <c r="Q439" s="73"/>
      <c r="R439" s="73"/>
      <c r="S439" s="73"/>
      <c r="T439" s="73"/>
      <c r="U439" s="73"/>
      <c r="V439" s="73"/>
      <c r="W439" s="73"/>
      <c r="X439" s="73"/>
      <c r="Y439" s="73"/>
      <c r="Z439" s="73"/>
      <c r="AA439" s="73"/>
      <c r="AB439" s="73"/>
      <c r="AC439" s="73"/>
      <c r="AD439" s="73"/>
      <c r="AF439" s="56" t="s">
        <v>538</v>
      </c>
      <c r="AG439" s="52"/>
      <c r="AH439" s="52"/>
      <c r="AI439" s="52"/>
      <c r="AJ439" s="52"/>
      <c r="AK439" s="52"/>
      <c r="AL439" s="52"/>
      <c r="AM439" s="52"/>
      <c r="AN439" s="52"/>
      <c r="AO439" s="52"/>
      <c r="AP439" s="52"/>
      <c r="AQ439" s="52"/>
      <c r="AR439" s="52"/>
      <c r="AS439" s="52"/>
      <c r="AT439" s="52"/>
      <c r="AU439" s="52"/>
      <c r="AV439" s="52"/>
      <c r="AW439" s="52"/>
      <c r="AX439" s="52"/>
      <c r="AY439" s="52"/>
      <c r="AZ439" s="52"/>
      <c r="BA439" s="52"/>
      <c r="BB439" s="52"/>
    </row>
    <row r="440" spans="4:71" x14ac:dyDescent="0.25">
      <c r="D440" s="72" t="s">
        <v>486</v>
      </c>
      <c r="E440" s="73"/>
      <c r="F440" s="73"/>
      <c r="G440" s="73"/>
      <c r="H440" s="73"/>
      <c r="I440" s="73"/>
      <c r="J440" s="73"/>
      <c r="K440" s="73"/>
      <c r="L440" s="73"/>
      <c r="M440" s="73"/>
      <c r="N440" s="73"/>
      <c r="O440" s="73"/>
      <c r="P440" s="73"/>
      <c r="Q440" s="73"/>
      <c r="R440" s="73"/>
      <c r="S440" s="73"/>
      <c r="T440" s="73"/>
      <c r="U440" s="73"/>
      <c r="V440" s="73"/>
      <c r="W440" s="73"/>
      <c r="X440" s="73"/>
      <c r="Y440" s="73"/>
      <c r="Z440" s="73"/>
      <c r="AA440" s="73"/>
      <c r="AB440" s="73"/>
      <c r="AC440" s="73"/>
      <c r="AD440" s="73"/>
    </row>
    <row r="441" spans="4:71" x14ac:dyDescent="0.25">
      <c r="AF441" s="285" t="s">
        <v>638</v>
      </c>
      <c r="AG441" s="285" t="s">
        <v>3715</v>
      </c>
      <c r="AH441" s="285" t="s">
        <v>905</v>
      </c>
      <c r="AI441" s="285" t="s">
        <v>904</v>
      </c>
    </row>
    <row r="442" spans="4:71" x14ac:dyDescent="0.25">
      <c r="D442" s="96" t="s">
        <v>537</v>
      </c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  <c r="AA442" s="94"/>
      <c r="AB442" s="94"/>
      <c r="AC442" s="94"/>
      <c r="AF442" s="285">
        <v>332646</v>
      </c>
      <c r="AG442" s="92">
        <v>44966</v>
      </c>
      <c r="AH442" s="285">
        <v>0</v>
      </c>
      <c r="AI442" s="285">
        <v>0</v>
      </c>
    </row>
    <row r="443" spans="4:71" x14ac:dyDescent="0.25">
      <c r="D443" s="72" t="s">
        <v>354</v>
      </c>
      <c r="E443" s="73"/>
      <c r="F443" s="73"/>
      <c r="G443" s="73"/>
      <c r="H443" s="73"/>
      <c r="I443" s="73"/>
      <c r="J443" s="73"/>
      <c r="K443" s="73"/>
      <c r="L443" s="73"/>
      <c r="M443" s="73"/>
      <c r="N443" s="73"/>
      <c r="O443" s="73"/>
      <c r="P443" s="73"/>
      <c r="Q443" s="73"/>
      <c r="R443" s="73"/>
      <c r="S443" s="73"/>
      <c r="T443" s="73"/>
      <c r="U443" s="73"/>
      <c r="V443" s="73"/>
      <c r="W443" s="73"/>
      <c r="X443" s="73"/>
      <c r="Y443" s="73"/>
      <c r="Z443" s="73"/>
      <c r="AA443" s="73"/>
      <c r="AB443" s="73"/>
      <c r="AC443" s="73"/>
      <c r="AF443" s="285">
        <v>290318</v>
      </c>
      <c r="AG443" s="92">
        <v>44975</v>
      </c>
      <c r="AH443" s="285">
        <v>0</v>
      </c>
      <c r="AI443" s="285">
        <v>0</v>
      </c>
    </row>
    <row r="444" spans="4:71" x14ac:dyDescent="0.25">
      <c r="D444" s="93" t="s">
        <v>1996</v>
      </c>
      <c r="E444" s="95"/>
      <c r="F444" s="95"/>
      <c r="G444" s="95"/>
      <c r="H444" s="95"/>
      <c r="I444" s="95"/>
      <c r="J444" s="95"/>
      <c r="K444" s="95"/>
      <c r="L444" s="95"/>
      <c r="M444" s="95"/>
      <c r="N444" s="95"/>
      <c r="O444" s="95"/>
      <c r="P444" s="95"/>
      <c r="Q444" s="95"/>
      <c r="R444" s="95"/>
      <c r="S444" s="95"/>
      <c r="T444" s="95"/>
      <c r="U444" s="95"/>
      <c r="V444" s="95"/>
      <c r="W444" s="95"/>
      <c r="X444" s="95"/>
      <c r="Y444" s="95"/>
      <c r="Z444" s="95"/>
      <c r="AA444" s="95"/>
      <c r="AB444" s="95"/>
      <c r="AC444" s="95"/>
      <c r="AF444" s="285">
        <v>272069</v>
      </c>
      <c r="AG444" s="92">
        <v>44977</v>
      </c>
      <c r="AH444" s="285">
        <v>0</v>
      </c>
      <c r="AI444" s="285">
        <v>0</v>
      </c>
    </row>
    <row r="445" spans="4:71" x14ac:dyDescent="0.25">
      <c r="D445" s="93" t="s">
        <v>1997</v>
      </c>
      <c r="E445" s="95"/>
      <c r="F445" s="95"/>
      <c r="G445" s="95"/>
      <c r="H445" s="95"/>
      <c r="I445" s="95"/>
      <c r="J445" s="95"/>
      <c r="K445" s="95"/>
      <c r="L445" s="95"/>
      <c r="M445" s="95"/>
      <c r="N445" s="95"/>
      <c r="O445" s="95"/>
      <c r="P445" s="95"/>
      <c r="Q445" s="95"/>
      <c r="R445" s="95"/>
      <c r="S445" s="95"/>
      <c r="T445" s="95"/>
      <c r="U445" s="95"/>
      <c r="V445" s="95"/>
      <c r="W445" s="95"/>
      <c r="X445" s="95"/>
      <c r="Y445" s="95"/>
      <c r="Z445" s="95"/>
      <c r="AA445" s="95"/>
      <c r="AB445" s="95"/>
      <c r="AC445" s="95"/>
      <c r="AF445" s="285">
        <v>291865</v>
      </c>
      <c r="AG445" s="92">
        <v>44985</v>
      </c>
      <c r="AH445" s="285">
        <v>0</v>
      </c>
      <c r="AI445" s="285">
        <v>0</v>
      </c>
    </row>
    <row r="446" spans="4:71" x14ac:dyDescent="0.25">
      <c r="D446" s="93" t="s">
        <v>1998</v>
      </c>
      <c r="E446" s="95"/>
      <c r="F446" s="95"/>
      <c r="G446" s="95"/>
      <c r="H446" s="95"/>
      <c r="I446" s="95"/>
      <c r="J446" s="95"/>
      <c r="K446" s="95"/>
      <c r="L446" s="95"/>
      <c r="M446" s="95"/>
      <c r="N446" s="95"/>
      <c r="O446" s="95"/>
      <c r="P446" s="95"/>
      <c r="Q446" s="95"/>
      <c r="R446" s="95"/>
      <c r="S446" s="95"/>
      <c r="T446" s="95"/>
      <c r="U446" s="95"/>
      <c r="V446" s="95"/>
      <c r="W446" s="95"/>
      <c r="X446" s="95"/>
      <c r="Y446" s="95"/>
      <c r="Z446" s="95"/>
      <c r="AA446" s="95"/>
      <c r="AB446" s="95"/>
      <c r="AC446" s="95"/>
    </row>
    <row r="447" spans="4:71" x14ac:dyDescent="0.25">
      <c r="D447" s="93" t="s">
        <v>1999</v>
      </c>
      <c r="E447" s="95"/>
      <c r="F447" s="95"/>
      <c r="G447" s="95"/>
      <c r="H447" s="95"/>
      <c r="I447" s="95"/>
      <c r="J447" s="95"/>
      <c r="K447" s="95"/>
      <c r="L447" s="95"/>
      <c r="M447" s="95"/>
      <c r="N447" s="95"/>
      <c r="O447" s="95"/>
      <c r="P447" s="95"/>
      <c r="Q447" s="95"/>
      <c r="R447" s="95"/>
      <c r="S447" s="95"/>
      <c r="T447" s="95"/>
      <c r="U447" s="95"/>
      <c r="V447" s="95"/>
      <c r="W447" s="95"/>
      <c r="X447" s="95"/>
      <c r="Y447" s="95"/>
      <c r="Z447" s="95"/>
      <c r="AA447" s="95"/>
      <c r="AB447" s="95"/>
      <c r="AC447" s="95"/>
      <c r="AF447" s="57" t="s">
        <v>357</v>
      </c>
      <c r="AG447" s="53"/>
      <c r="AH447" s="53"/>
      <c r="AI447" s="53"/>
      <c r="AJ447" s="53"/>
      <c r="AK447" s="53"/>
      <c r="AL447" s="53"/>
      <c r="AM447" s="53"/>
      <c r="AN447" s="53"/>
      <c r="AO447" s="53"/>
      <c r="AP447" s="53"/>
      <c r="AQ447" s="53"/>
      <c r="AR447" s="53"/>
      <c r="AS447" s="53"/>
      <c r="AT447" s="53"/>
      <c r="AU447" s="53"/>
      <c r="AV447" s="53"/>
      <c r="AW447" s="53"/>
      <c r="AX447" s="53"/>
      <c r="AY447" s="53"/>
      <c r="AZ447" s="53"/>
      <c r="BA447" s="53"/>
      <c r="BB447" s="53"/>
      <c r="BC447" s="53"/>
      <c r="BD447" s="53"/>
      <c r="BE447" s="53"/>
      <c r="BF447" s="53"/>
      <c r="BG447" s="53"/>
      <c r="BH447" s="53"/>
      <c r="BI447" s="53"/>
      <c r="BJ447" s="53"/>
      <c r="BK447" s="53"/>
      <c r="BL447" s="53"/>
      <c r="BM447" s="53"/>
      <c r="BN447" s="53"/>
      <c r="BO447" s="53"/>
      <c r="BP447" s="53"/>
      <c r="BQ447" s="53"/>
      <c r="BR447" s="53"/>
      <c r="BS447" s="53"/>
    </row>
    <row r="448" spans="4:71" x14ac:dyDescent="0.25">
      <c r="D448" s="93" t="s">
        <v>2000</v>
      </c>
      <c r="E448" s="95"/>
      <c r="F448" s="95"/>
      <c r="G448" s="95"/>
      <c r="H448" s="95"/>
      <c r="I448" s="95"/>
      <c r="J448" s="95"/>
      <c r="K448" s="95"/>
      <c r="L448" s="95"/>
      <c r="M448" s="95"/>
      <c r="N448" s="95"/>
      <c r="O448" s="95"/>
      <c r="P448" s="95"/>
      <c r="Q448" s="95"/>
      <c r="R448" s="95"/>
      <c r="S448" s="95"/>
      <c r="T448" s="95"/>
      <c r="U448" s="95"/>
      <c r="V448" s="95"/>
      <c r="W448" s="95"/>
      <c r="X448" s="95"/>
      <c r="Y448" s="95"/>
      <c r="Z448" s="95"/>
      <c r="AA448" s="95"/>
      <c r="AB448" s="95"/>
      <c r="AC448" s="95"/>
      <c r="AF448" s="57" t="s">
        <v>322</v>
      </c>
      <c r="AG448" s="53"/>
      <c r="AH448" s="53"/>
      <c r="AI448" s="53"/>
      <c r="AJ448" s="53"/>
      <c r="AK448" s="53"/>
      <c r="AL448" s="53"/>
      <c r="AM448" s="53"/>
      <c r="AN448" s="53"/>
      <c r="AO448" s="53"/>
      <c r="AP448" s="53"/>
      <c r="AQ448" s="53"/>
      <c r="AR448" s="53"/>
      <c r="AS448" s="53"/>
      <c r="AT448" s="53"/>
      <c r="AU448" s="53"/>
      <c r="AV448" s="53"/>
      <c r="AW448" s="53"/>
      <c r="AX448" s="53"/>
      <c r="AY448" s="53"/>
      <c r="AZ448" s="53"/>
      <c r="BA448" s="53"/>
      <c r="BB448" s="53"/>
      <c r="BC448" s="53"/>
      <c r="BD448" s="53"/>
      <c r="BE448" s="53"/>
      <c r="BF448" s="53"/>
      <c r="BG448" s="53"/>
      <c r="BH448" s="53"/>
      <c r="BI448" s="53"/>
      <c r="BJ448" s="53"/>
      <c r="BK448" s="53"/>
      <c r="BL448" s="53"/>
      <c r="BM448" s="53"/>
      <c r="BN448" s="53"/>
      <c r="BO448" s="53"/>
      <c r="BP448" s="53"/>
      <c r="BQ448" s="53"/>
      <c r="BR448" s="53"/>
      <c r="BS448" s="53"/>
    </row>
    <row r="449" spans="4:71" x14ac:dyDescent="0.25">
      <c r="D449" s="72" t="s">
        <v>1986</v>
      </c>
      <c r="E449" s="73"/>
      <c r="F449" s="73"/>
      <c r="G449" s="73"/>
      <c r="H449" s="73"/>
      <c r="I449" s="73"/>
      <c r="J449" s="73"/>
      <c r="K449" s="73"/>
      <c r="L449" s="73"/>
      <c r="M449" s="73"/>
      <c r="N449" s="73"/>
      <c r="O449" s="73"/>
      <c r="P449" s="73"/>
      <c r="Q449" s="73"/>
      <c r="R449" s="73"/>
      <c r="S449" s="73"/>
      <c r="T449" s="73"/>
      <c r="U449" s="73"/>
      <c r="V449" s="73"/>
      <c r="W449" s="73"/>
      <c r="X449" s="73"/>
      <c r="Y449" s="73"/>
      <c r="Z449" s="73"/>
      <c r="AA449" s="73"/>
      <c r="AB449" s="73"/>
      <c r="AC449" s="73"/>
      <c r="AF449" s="57"/>
      <c r="AG449" s="53"/>
      <c r="AH449" s="53"/>
      <c r="AI449" s="53"/>
      <c r="AJ449" s="53"/>
      <c r="AK449" s="53"/>
      <c r="AL449" s="53"/>
      <c r="AM449" s="53"/>
      <c r="AN449" s="53"/>
      <c r="AO449" s="53"/>
      <c r="AP449" s="53"/>
      <c r="AQ449" s="53"/>
      <c r="AR449" s="53"/>
      <c r="AS449" s="53"/>
      <c r="AT449" s="53"/>
      <c r="AU449" s="53"/>
      <c r="AV449" s="53"/>
      <c r="AW449" s="53"/>
      <c r="AX449" s="53"/>
      <c r="AY449" s="53"/>
      <c r="AZ449" s="53"/>
      <c r="BA449" s="53"/>
      <c r="BB449" s="53"/>
      <c r="BC449" s="53"/>
      <c r="BD449" s="53"/>
      <c r="BE449" s="53"/>
      <c r="BF449" s="53"/>
      <c r="BG449" s="53"/>
      <c r="BH449" s="53"/>
      <c r="BI449" s="53"/>
      <c r="BJ449" s="53"/>
      <c r="BK449" s="53"/>
      <c r="BL449" s="53"/>
      <c r="BM449" s="53"/>
      <c r="BN449" s="53"/>
      <c r="BO449" s="53"/>
      <c r="BP449" s="53"/>
      <c r="BQ449" s="53"/>
      <c r="BR449" s="53"/>
      <c r="BS449" s="53"/>
    </row>
    <row r="450" spans="4:71" x14ac:dyDescent="0.25">
      <c r="D450" s="72" t="s">
        <v>1987</v>
      </c>
      <c r="E450" s="73"/>
      <c r="F450" s="73"/>
      <c r="G450" s="73"/>
      <c r="H450" s="73"/>
      <c r="I450" s="73"/>
      <c r="J450" s="73"/>
      <c r="K450" s="73"/>
      <c r="L450" s="73"/>
      <c r="M450" s="73"/>
      <c r="N450" s="73"/>
      <c r="O450" s="73"/>
      <c r="P450" s="73"/>
      <c r="Q450" s="73"/>
      <c r="R450" s="73"/>
      <c r="S450" s="73"/>
      <c r="T450" s="73"/>
      <c r="U450" s="73"/>
      <c r="V450" s="73"/>
      <c r="W450" s="73"/>
      <c r="X450" s="73"/>
      <c r="Y450" s="73"/>
      <c r="Z450" s="73"/>
      <c r="AA450" s="73"/>
      <c r="AB450" s="73"/>
      <c r="AC450" s="73"/>
      <c r="AF450" s="289" t="str">
        <f>"update Tb_BIL_PayScheduleDtl set EndPeriod = '2023-02-05' where IdTb_BIL_PayScheduleDtl = " &amp; AF442 &amp; ";"</f>
        <v>update Tb_BIL_PayScheduleDtl set EndPeriod = '2023-02-05' where IdTb_BIL_PayScheduleDtl = 332646;</v>
      </c>
      <c r="AG450" s="290"/>
      <c r="AH450" s="290"/>
      <c r="AI450" s="290"/>
      <c r="AJ450" s="290"/>
      <c r="AK450" s="290"/>
      <c r="AL450" s="290"/>
      <c r="AM450" s="290"/>
      <c r="AN450" s="290"/>
      <c r="AO450" s="290"/>
      <c r="AP450" s="290"/>
      <c r="AQ450" s="290"/>
      <c r="AR450" s="290"/>
      <c r="AS450" s="290"/>
      <c r="AT450" s="290"/>
      <c r="AU450" s="290"/>
      <c r="AV450" s="290"/>
      <c r="AW450" s="290"/>
      <c r="AX450" s="290"/>
      <c r="AY450" s="290"/>
      <c r="AZ450" s="290"/>
      <c r="BA450" s="290"/>
      <c r="BB450" s="290"/>
      <c r="BC450" s="290"/>
      <c r="BD450" s="290"/>
      <c r="BE450" s="290"/>
      <c r="BF450" s="290"/>
      <c r="BG450" s="290"/>
      <c r="BH450" s="290"/>
      <c r="BI450" s="290"/>
      <c r="BJ450" s="290"/>
      <c r="BK450" s="290"/>
      <c r="BL450" s="290"/>
      <c r="BM450" s="290"/>
      <c r="BN450" s="290"/>
      <c r="BO450" s="290"/>
      <c r="BP450" s="290"/>
      <c r="BQ450" s="290"/>
      <c r="BR450" s="290"/>
      <c r="BS450" s="290"/>
    </row>
    <row r="451" spans="4:71" x14ac:dyDescent="0.25">
      <c r="D451" s="72" t="s">
        <v>279</v>
      </c>
      <c r="E451" s="73"/>
      <c r="F451" s="73"/>
      <c r="G451" s="73"/>
      <c r="H451" s="73"/>
      <c r="I451" s="73"/>
      <c r="J451" s="73"/>
      <c r="K451" s="73"/>
      <c r="L451" s="73"/>
      <c r="M451" s="73"/>
      <c r="N451" s="73"/>
      <c r="O451" s="73"/>
      <c r="P451" s="73"/>
      <c r="Q451" s="73"/>
      <c r="R451" s="73"/>
      <c r="S451" s="73"/>
      <c r="T451" s="73"/>
      <c r="U451" s="73"/>
      <c r="V451" s="73"/>
      <c r="W451" s="73"/>
      <c r="X451" s="73"/>
      <c r="Y451" s="73"/>
      <c r="Z451" s="73"/>
      <c r="AA451" s="73"/>
      <c r="AB451" s="73"/>
      <c r="AC451" s="73"/>
      <c r="AF451" s="289" t="str">
        <f>"update Tb_BIL_PayScheduleDtl set EndPeriod = '2023-02-05' where IdTb_BIL_PayScheduleDtl = " &amp; AF443 &amp; ";"</f>
        <v>update Tb_BIL_PayScheduleDtl set EndPeriod = '2023-02-05' where IdTb_BIL_PayScheduleDtl = 290318;</v>
      </c>
      <c r="AG451" s="290"/>
      <c r="AH451" s="290"/>
      <c r="AI451" s="290"/>
      <c r="AJ451" s="290"/>
      <c r="AK451" s="290"/>
      <c r="AL451" s="290"/>
      <c r="AM451" s="290"/>
      <c r="AN451" s="290"/>
      <c r="AO451" s="290"/>
      <c r="AP451" s="290"/>
      <c r="AQ451" s="290"/>
      <c r="AR451" s="290"/>
      <c r="AS451" s="290"/>
      <c r="AT451" s="290"/>
      <c r="AU451" s="290"/>
      <c r="AV451" s="290"/>
      <c r="AW451" s="290"/>
      <c r="AX451" s="290"/>
      <c r="AY451" s="290"/>
      <c r="AZ451" s="290"/>
      <c r="BA451" s="290"/>
      <c r="BB451" s="290"/>
      <c r="BC451" s="290"/>
      <c r="BD451" s="290"/>
      <c r="BE451" s="290"/>
      <c r="BF451" s="290"/>
      <c r="BG451" s="290"/>
      <c r="BH451" s="290"/>
      <c r="BI451" s="290"/>
      <c r="BJ451" s="290"/>
      <c r="BK451" s="290"/>
      <c r="BL451" s="290"/>
      <c r="BM451" s="290"/>
      <c r="BN451" s="290"/>
      <c r="BO451" s="290"/>
      <c r="BP451" s="290"/>
      <c r="BQ451" s="290"/>
      <c r="BR451" s="290"/>
      <c r="BS451" s="290"/>
    </row>
    <row r="452" spans="4:71" x14ac:dyDescent="0.25">
      <c r="D452" s="72" t="s">
        <v>1988</v>
      </c>
      <c r="E452" s="73"/>
      <c r="F452" s="73"/>
      <c r="G452" s="73"/>
      <c r="H452" s="73"/>
      <c r="I452" s="73"/>
      <c r="J452" s="73"/>
      <c r="K452" s="73"/>
      <c r="L452" s="73"/>
      <c r="M452" s="73"/>
      <c r="N452" s="73"/>
      <c r="O452" s="73"/>
      <c r="P452" s="73"/>
      <c r="Q452" s="73"/>
      <c r="R452" s="73"/>
      <c r="S452" s="73"/>
      <c r="T452" s="73"/>
      <c r="U452" s="73"/>
      <c r="V452" s="73"/>
      <c r="W452" s="73"/>
      <c r="X452" s="73"/>
      <c r="Y452" s="73"/>
      <c r="Z452" s="73"/>
      <c r="AA452" s="73"/>
      <c r="AB452" s="73"/>
      <c r="AC452" s="73"/>
      <c r="AF452" s="289" t="str">
        <f>"update Tb_BIL_PayScheduleDtl set EndPeriod = '2023-02-05' where IdTb_BIL_PayScheduleDtl = " &amp; AF444 &amp; ";"</f>
        <v>update Tb_BIL_PayScheduleDtl set EndPeriod = '2023-02-05' where IdTb_BIL_PayScheduleDtl = 272069;</v>
      </c>
      <c r="AG452" s="290"/>
      <c r="AH452" s="290"/>
      <c r="AI452" s="290"/>
      <c r="AJ452" s="290"/>
      <c r="AK452" s="290"/>
      <c r="AL452" s="290"/>
      <c r="AM452" s="290"/>
      <c r="AN452" s="290"/>
      <c r="AO452" s="290"/>
      <c r="AP452" s="290"/>
      <c r="AQ452" s="290"/>
      <c r="AR452" s="290"/>
      <c r="AS452" s="290"/>
      <c r="AT452" s="290"/>
      <c r="AU452" s="290"/>
      <c r="AV452" s="290"/>
      <c r="AW452" s="290"/>
      <c r="AX452" s="290"/>
      <c r="AY452" s="290"/>
      <c r="AZ452" s="290"/>
      <c r="BA452" s="290"/>
      <c r="BB452" s="290"/>
      <c r="BC452" s="290"/>
      <c r="BD452" s="290"/>
      <c r="BE452" s="290"/>
      <c r="BF452" s="290"/>
      <c r="BG452" s="290"/>
      <c r="BH452" s="290"/>
      <c r="BI452" s="290"/>
      <c r="BJ452" s="290"/>
      <c r="BK452" s="290"/>
      <c r="BL452" s="290"/>
      <c r="BM452" s="290"/>
      <c r="BN452" s="290"/>
      <c r="BO452" s="290"/>
      <c r="BP452" s="290"/>
      <c r="BQ452" s="290"/>
      <c r="BR452" s="290"/>
      <c r="BS452" s="290"/>
    </row>
    <row r="453" spans="4:71" x14ac:dyDescent="0.25">
      <c r="D453" s="72" t="s">
        <v>355</v>
      </c>
      <c r="E453" s="73"/>
      <c r="F453" s="73"/>
      <c r="G453" s="73"/>
      <c r="H453" s="73"/>
      <c r="I453" s="73"/>
      <c r="J453" s="73"/>
      <c r="K453" s="73"/>
      <c r="L453" s="73"/>
      <c r="M453" s="73"/>
      <c r="N453" s="73"/>
      <c r="O453" s="73"/>
      <c r="P453" s="73"/>
      <c r="Q453" s="73"/>
      <c r="R453" s="73"/>
      <c r="S453" s="73"/>
      <c r="T453" s="73"/>
      <c r="U453" s="73"/>
      <c r="V453" s="73"/>
      <c r="W453" s="73"/>
      <c r="X453" s="73"/>
      <c r="Y453" s="73"/>
      <c r="Z453" s="73"/>
      <c r="AA453" s="73"/>
      <c r="AB453" s="73"/>
      <c r="AC453" s="73"/>
      <c r="AF453" s="289" t="str">
        <f>"update Tb_BIL_PayScheduleDtl set EndPeriod = '2023-02-05' where IdTb_BIL_PayScheduleDtl = " &amp; AF445 &amp; ";"</f>
        <v>update Tb_BIL_PayScheduleDtl set EndPeriod = '2023-02-05' where IdTb_BIL_PayScheduleDtl = 291865;</v>
      </c>
      <c r="AG453" s="290"/>
      <c r="AH453" s="290"/>
      <c r="AI453" s="290"/>
      <c r="AJ453" s="290"/>
      <c r="AK453" s="290"/>
      <c r="AL453" s="290"/>
      <c r="AM453" s="290"/>
      <c r="AN453" s="290"/>
      <c r="AO453" s="290"/>
      <c r="AP453" s="290"/>
      <c r="AQ453" s="290"/>
      <c r="AR453" s="290"/>
      <c r="AS453" s="290"/>
      <c r="AT453" s="290"/>
      <c r="AU453" s="290"/>
      <c r="AV453" s="290"/>
      <c r="AW453" s="290"/>
      <c r="AX453" s="290"/>
      <c r="AY453" s="290"/>
      <c r="AZ453" s="290"/>
      <c r="BA453" s="290"/>
      <c r="BB453" s="290"/>
      <c r="BC453" s="290"/>
      <c r="BD453" s="290"/>
      <c r="BE453" s="290"/>
      <c r="BF453" s="290"/>
      <c r="BG453" s="290"/>
      <c r="BH453" s="290"/>
      <c r="BI453" s="290"/>
      <c r="BJ453" s="290"/>
      <c r="BK453" s="290"/>
      <c r="BL453" s="290"/>
      <c r="BM453" s="290"/>
      <c r="BN453" s="290"/>
      <c r="BO453" s="290"/>
      <c r="BP453" s="290"/>
      <c r="BQ453" s="290"/>
      <c r="BR453" s="290"/>
      <c r="BS453" s="290"/>
    </row>
    <row r="454" spans="4:71" x14ac:dyDescent="0.25">
      <c r="D454" s="72" t="s">
        <v>1989</v>
      </c>
      <c r="E454" s="73"/>
      <c r="F454" s="73"/>
      <c r="G454" s="73"/>
      <c r="H454" s="73"/>
      <c r="I454" s="73"/>
      <c r="J454" s="73"/>
      <c r="K454" s="73"/>
      <c r="L454" s="73"/>
      <c r="M454" s="73"/>
      <c r="N454" s="73"/>
      <c r="O454" s="73"/>
      <c r="P454" s="73"/>
      <c r="Q454" s="73"/>
      <c r="R454" s="73"/>
      <c r="S454" s="73"/>
      <c r="T454" s="73"/>
      <c r="U454" s="73"/>
      <c r="V454" s="73"/>
      <c r="W454" s="73"/>
      <c r="X454" s="73"/>
      <c r="Y454" s="73"/>
      <c r="Z454" s="73"/>
      <c r="AA454" s="73"/>
      <c r="AB454" s="73"/>
      <c r="AC454" s="73"/>
      <c r="AF454" s="57"/>
      <c r="AG454" s="53"/>
      <c r="AH454" s="53"/>
      <c r="AI454" s="53"/>
      <c r="AJ454" s="53"/>
      <c r="AK454" s="53"/>
      <c r="AL454" s="53"/>
      <c r="AM454" s="53"/>
      <c r="AN454" s="53"/>
      <c r="AO454" s="53"/>
      <c r="AP454" s="53"/>
      <c r="AQ454" s="53"/>
      <c r="AR454" s="53"/>
      <c r="AS454" s="53"/>
      <c r="AT454" s="53"/>
      <c r="AU454" s="53"/>
      <c r="AV454" s="53"/>
      <c r="AW454" s="53"/>
      <c r="AX454" s="53"/>
      <c r="AY454" s="53"/>
      <c r="AZ454" s="53"/>
      <c r="BA454" s="53"/>
      <c r="BB454" s="53"/>
      <c r="BC454" s="53"/>
      <c r="BD454" s="53"/>
      <c r="BE454" s="53"/>
      <c r="BF454" s="53"/>
      <c r="BG454" s="53"/>
      <c r="BH454" s="53"/>
      <c r="BI454" s="53"/>
      <c r="BJ454" s="53"/>
      <c r="BK454" s="53"/>
      <c r="BL454" s="53"/>
      <c r="BM454" s="53"/>
      <c r="BN454" s="53"/>
      <c r="BO454" s="53"/>
      <c r="BP454" s="53"/>
      <c r="BQ454" s="53"/>
      <c r="BR454" s="53"/>
      <c r="BS454" s="53"/>
    </row>
    <row r="455" spans="4:71" x14ac:dyDescent="0.25">
      <c r="D455" s="72" t="s">
        <v>359</v>
      </c>
      <c r="E455" s="73"/>
      <c r="F455" s="73"/>
      <c r="G455" s="73"/>
      <c r="H455" s="73"/>
      <c r="I455" s="73"/>
      <c r="J455" s="73"/>
      <c r="K455" s="73"/>
      <c r="L455" s="73"/>
      <c r="M455" s="73"/>
      <c r="N455" s="73"/>
      <c r="O455" s="73"/>
      <c r="P455" s="73"/>
      <c r="Q455" s="73"/>
      <c r="R455" s="73"/>
      <c r="S455" s="73"/>
      <c r="T455" s="73"/>
      <c r="U455" s="73"/>
      <c r="V455" s="73"/>
      <c r="W455" s="73"/>
      <c r="X455" s="73"/>
      <c r="Y455" s="73"/>
      <c r="Z455" s="73"/>
      <c r="AA455" s="73"/>
      <c r="AB455" s="73"/>
      <c r="AC455" s="73"/>
      <c r="AF455" s="57" t="s">
        <v>263</v>
      </c>
      <c r="AG455" s="53"/>
      <c r="AH455" s="53"/>
      <c r="AI455" s="53"/>
      <c r="AJ455" s="53"/>
      <c r="AK455" s="53"/>
      <c r="AL455" s="53"/>
      <c r="AM455" s="53"/>
      <c r="AN455" s="53"/>
      <c r="AO455" s="53"/>
      <c r="AP455" s="53"/>
      <c r="AQ455" s="53"/>
      <c r="AR455" s="53"/>
      <c r="AS455" s="53"/>
      <c r="AT455" s="53"/>
      <c r="AU455" s="53"/>
      <c r="AV455" s="53"/>
      <c r="AW455" s="53"/>
      <c r="AX455" s="53"/>
      <c r="AY455" s="53"/>
      <c r="AZ455" s="53"/>
      <c r="BA455" s="53"/>
      <c r="BB455" s="53"/>
      <c r="BC455" s="53"/>
      <c r="BD455" s="53"/>
      <c r="BE455" s="53"/>
      <c r="BF455" s="53"/>
      <c r="BG455" s="53"/>
      <c r="BH455" s="53"/>
      <c r="BI455" s="53"/>
      <c r="BJ455" s="53"/>
      <c r="BK455" s="53"/>
      <c r="BL455" s="53"/>
      <c r="BM455" s="53"/>
      <c r="BN455" s="53"/>
      <c r="BO455" s="53"/>
      <c r="BP455" s="53"/>
      <c r="BQ455" s="53"/>
      <c r="BR455" s="53"/>
      <c r="BS455" s="53"/>
    </row>
    <row r="456" spans="4:71" x14ac:dyDescent="0.25">
      <c r="D456" s="72" t="s">
        <v>3423</v>
      </c>
      <c r="E456" s="73"/>
      <c r="F456" s="73"/>
      <c r="G456" s="73"/>
      <c r="H456" s="73"/>
      <c r="I456" s="73"/>
      <c r="J456" s="73"/>
      <c r="K456" s="73"/>
      <c r="L456" s="73"/>
      <c r="M456" s="73"/>
      <c r="N456" s="73"/>
      <c r="O456" s="73"/>
      <c r="P456" s="73"/>
      <c r="Q456" s="73"/>
      <c r="R456" s="73"/>
      <c r="S456" s="73"/>
      <c r="T456" s="73"/>
      <c r="U456" s="73"/>
      <c r="V456" s="73"/>
      <c r="W456" s="73"/>
      <c r="X456" s="73"/>
      <c r="Y456" s="73"/>
      <c r="Z456" s="73"/>
      <c r="AA456" s="73"/>
      <c r="AB456" s="73"/>
      <c r="AC456" s="73"/>
      <c r="AF456" s="57" t="s">
        <v>264</v>
      </c>
      <c r="AG456" s="53"/>
      <c r="AH456" s="53"/>
      <c r="AI456" s="53"/>
      <c r="AJ456" s="53"/>
      <c r="AK456" s="53"/>
      <c r="AL456" s="53"/>
      <c r="AM456" s="53"/>
      <c r="AN456" s="53"/>
      <c r="AO456" s="53"/>
      <c r="AP456" s="53"/>
      <c r="AQ456" s="53"/>
      <c r="AR456" s="53"/>
      <c r="AS456" s="53"/>
      <c r="AT456" s="53"/>
      <c r="AU456" s="53"/>
      <c r="AV456" s="53"/>
      <c r="AW456" s="53"/>
      <c r="AX456" s="53"/>
      <c r="AY456" s="53"/>
      <c r="AZ456" s="53"/>
      <c r="BA456" s="53"/>
      <c r="BB456" s="53"/>
      <c r="BC456" s="53"/>
      <c r="BD456" s="53"/>
      <c r="BE456" s="53"/>
      <c r="BF456" s="53"/>
      <c r="BG456" s="53"/>
      <c r="BH456" s="53"/>
      <c r="BI456" s="53"/>
      <c r="BJ456" s="53"/>
      <c r="BK456" s="53"/>
      <c r="BL456" s="53"/>
      <c r="BM456" s="53"/>
      <c r="BN456" s="53"/>
      <c r="BO456" s="53"/>
      <c r="BP456" s="53"/>
      <c r="BQ456" s="53"/>
      <c r="BR456" s="53"/>
      <c r="BS456" s="53"/>
    </row>
    <row r="457" spans="4:71" x14ac:dyDescent="0.25">
      <c r="D457" s="72" t="s">
        <v>538</v>
      </c>
      <c r="E457" s="73"/>
      <c r="F457" s="73"/>
      <c r="G457" s="73"/>
      <c r="H457" s="73"/>
      <c r="I457" s="73"/>
      <c r="J457" s="73"/>
      <c r="K457" s="73"/>
      <c r="L457" s="73"/>
      <c r="M457" s="73"/>
      <c r="N457" s="73"/>
      <c r="O457" s="73"/>
      <c r="P457" s="73"/>
      <c r="Q457" s="73"/>
      <c r="R457" s="73"/>
      <c r="S457" s="73"/>
      <c r="T457" s="73"/>
      <c r="U457" s="73"/>
      <c r="V457" s="73"/>
      <c r="W457" s="73"/>
      <c r="X457" s="73"/>
      <c r="Y457" s="73"/>
      <c r="Z457" s="73"/>
      <c r="AA457" s="73"/>
      <c r="AB457" s="73"/>
      <c r="AC457" s="73"/>
      <c r="AF457" s="57" t="s">
        <v>358</v>
      </c>
      <c r="AG457" s="53"/>
      <c r="AH457" s="53"/>
      <c r="AI457" s="53"/>
      <c r="AJ457" s="53"/>
      <c r="AK457" s="53"/>
      <c r="AL457" s="53"/>
      <c r="AM457" s="53"/>
      <c r="AN457" s="53"/>
      <c r="AO457" s="53"/>
      <c r="AP457" s="53"/>
      <c r="AQ457" s="53"/>
      <c r="AR457" s="53"/>
      <c r="AS457" s="53"/>
      <c r="AT457" s="53"/>
      <c r="AU457" s="53"/>
      <c r="AV457" s="53"/>
      <c r="AW457" s="53"/>
      <c r="AX457" s="53"/>
      <c r="AY457" s="53"/>
      <c r="AZ457" s="53"/>
      <c r="BA457" s="53"/>
      <c r="BB457" s="53"/>
      <c r="BC457" s="53"/>
      <c r="BD457" s="53"/>
      <c r="BE457" s="53"/>
      <c r="BF457" s="53"/>
      <c r="BG457" s="53"/>
      <c r="BH457" s="53"/>
      <c r="BI457" s="53"/>
      <c r="BJ457" s="53"/>
      <c r="BK457" s="53"/>
      <c r="BL457" s="53"/>
      <c r="BM457" s="53"/>
      <c r="BN457" s="53"/>
      <c r="BO457" s="53"/>
      <c r="BP457" s="53"/>
      <c r="BQ457" s="53"/>
      <c r="BR457" s="53"/>
      <c r="BS457" s="53"/>
    </row>
    <row r="467" spans="2:4" x14ac:dyDescent="0.25">
      <c r="B467" s="50">
        <v>0</v>
      </c>
      <c r="D467" s="51" t="s">
        <v>3735</v>
      </c>
    </row>
    <row r="468" spans="2:4" x14ac:dyDescent="0.25">
      <c r="D468" s="59" t="s">
        <v>306</v>
      </c>
    </row>
    <row r="469" spans="2:4" x14ac:dyDescent="0.25">
      <c r="D469" s="55" t="s">
        <v>35</v>
      </c>
    </row>
    <row r="528" spans="2:4" x14ac:dyDescent="0.25">
      <c r="B528" s="48">
        <v>0</v>
      </c>
      <c r="D528" s="51" t="s">
        <v>466</v>
      </c>
    </row>
    <row r="529" spans="4:25" x14ac:dyDescent="0.25">
      <c r="D529" s="59" t="s">
        <v>305</v>
      </c>
    </row>
    <row r="539" spans="4:25" x14ac:dyDescent="0.25">
      <c r="D539" s="285" t="s">
        <v>336</v>
      </c>
    </row>
    <row r="540" spans="4:25" x14ac:dyDescent="0.25">
      <c r="D540" s="51" t="s">
        <v>3606</v>
      </c>
    </row>
    <row r="542" spans="4:25" x14ac:dyDescent="0.25">
      <c r="D542" s="56" t="s">
        <v>341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</row>
    <row r="543" spans="4:25" x14ac:dyDescent="0.25">
      <c r="D543" s="56" t="s">
        <v>349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</row>
    <row r="544" spans="4:25" x14ac:dyDescent="0.25">
      <c r="D544" s="56" t="s">
        <v>832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</row>
    <row r="545" spans="4:25" x14ac:dyDescent="0.25">
      <c r="D545" s="56" t="s">
        <v>3607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</row>
    <row r="547" spans="4:25" x14ac:dyDescent="0.25">
      <c r="D547" s="57" t="s">
        <v>357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</row>
    <row r="548" spans="4:25" x14ac:dyDescent="0.25">
      <c r="D548" s="57" t="s">
        <v>322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</row>
    <row r="549" spans="4:25" x14ac:dyDescent="0.25">
      <c r="D549" s="57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</row>
    <row r="550" spans="4:25" x14ac:dyDescent="0.25">
      <c r="D550" s="57" t="s">
        <v>836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</row>
    <row r="551" spans="4:25" x14ac:dyDescent="0.25">
      <c r="D551" s="57" t="s">
        <v>282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</row>
    <row r="552" spans="4:25" x14ac:dyDescent="0.25">
      <c r="D552" s="57" t="s">
        <v>834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</row>
    <row r="553" spans="4:25" x14ac:dyDescent="0.25">
      <c r="D553" s="57" t="s">
        <v>835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</row>
    <row r="554" spans="4:25" x14ac:dyDescent="0.25">
      <c r="D554" s="57" t="s">
        <v>3608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</row>
    <row r="555" spans="4:25" x14ac:dyDescent="0.25">
      <c r="D555" s="57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</row>
    <row r="556" spans="4:25" x14ac:dyDescent="0.25">
      <c r="D556" s="57" t="s">
        <v>263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</row>
    <row r="557" spans="4:25" x14ac:dyDescent="0.25">
      <c r="D557" s="57" t="s">
        <v>264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</row>
    <row r="558" spans="4:25" x14ac:dyDescent="0.25">
      <c r="D558" s="57" t="s">
        <v>358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</row>
    <row r="571" spans="2:4" x14ac:dyDescent="0.25">
      <c r="B571" s="50">
        <v>0</v>
      </c>
      <c r="D571" s="51" t="s">
        <v>3733</v>
      </c>
    </row>
    <row r="572" spans="2:4" x14ac:dyDescent="0.25">
      <c r="D572" s="59" t="s">
        <v>306</v>
      </c>
    </row>
    <row r="574" spans="2:4" x14ac:dyDescent="0.25">
      <c r="D574" s="285" t="s">
        <v>36</v>
      </c>
    </row>
    <row r="575" spans="2:4" x14ac:dyDescent="0.25">
      <c r="D575" s="54" t="s">
        <v>3739</v>
      </c>
    </row>
    <row r="577" spans="4:4" x14ac:dyDescent="0.25">
      <c r="D577" s="285" t="s">
        <v>3719</v>
      </c>
    </row>
    <row r="604" spans="4:74" x14ac:dyDescent="0.25">
      <c r="M604" s="285" t="s">
        <v>274</v>
      </c>
      <c r="Y604" s="285" t="s">
        <v>275</v>
      </c>
    </row>
    <row r="605" spans="4:74" x14ac:dyDescent="0.25">
      <c r="D605" s="285" t="s">
        <v>309</v>
      </c>
      <c r="M605" s="285" t="s">
        <v>1160</v>
      </c>
      <c r="S605" s="285" t="s">
        <v>646</v>
      </c>
      <c r="Y605" s="285" t="s">
        <v>1160</v>
      </c>
      <c r="AE605" s="285" t="s">
        <v>646</v>
      </c>
    </row>
    <row r="606" spans="4:74" x14ac:dyDescent="0.25">
      <c r="D606" s="51" t="s">
        <v>3740</v>
      </c>
      <c r="M606" s="336" t="s">
        <v>3743</v>
      </c>
      <c r="N606" s="42"/>
      <c r="O606" s="42"/>
      <c r="P606" s="42"/>
      <c r="Q606" s="42"/>
      <c r="R606" s="42"/>
      <c r="S606" s="136" t="s">
        <v>3744</v>
      </c>
      <c r="Y606" s="28" t="s">
        <v>3745</v>
      </c>
      <c r="Z606" s="51"/>
      <c r="AA606" s="51"/>
      <c r="AB606" s="51"/>
      <c r="AC606" s="51"/>
      <c r="AD606" s="51"/>
      <c r="AE606" s="28" t="s">
        <v>3746</v>
      </c>
    </row>
    <row r="608" spans="4:74" x14ac:dyDescent="0.25">
      <c r="D608" s="56" t="s">
        <v>3716</v>
      </c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  <c r="AA608" s="52"/>
      <c r="AB608" s="52"/>
      <c r="AC608" s="52"/>
      <c r="AD608" s="52"/>
      <c r="AE608" s="52"/>
      <c r="AF608" s="52"/>
      <c r="AG608" s="52"/>
      <c r="AH608" s="52"/>
      <c r="AI608" s="52"/>
      <c r="AJ608" s="52"/>
      <c r="AK608" s="52"/>
      <c r="AL608" s="52"/>
      <c r="AM608" s="52"/>
      <c r="AN608" s="52"/>
      <c r="AO608" s="52"/>
      <c r="AP608" s="52"/>
      <c r="AQ608" s="52"/>
      <c r="AR608" s="52"/>
      <c r="AS608" s="52"/>
      <c r="AT608" s="52"/>
      <c r="AU608" s="52"/>
      <c r="AV608" s="52"/>
      <c r="AW608" s="52"/>
      <c r="AX608" s="52"/>
      <c r="AY608" s="52"/>
      <c r="AZ608" s="52"/>
      <c r="BA608" s="52"/>
      <c r="BB608" s="52"/>
      <c r="BC608" s="52"/>
      <c r="BD608" s="52"/>
      <c r="BE608" s="52"/>
      <c r="BF608" s="52"/>
      <c r="BG608" s="52"/>
      <c r="BH608" s="52"/>
      <c r="BI608" s="52"/>
      <c r="BJ608" s="52"/>
      <c r="BK608" s="52"/>
      <c r="BL608" s="52"/>
      <c r="BM608" s="52"/>
      <c r="BN608" s="52"/>
      <c r="BO608" s="52"/>
      <c r="BP608" s="52"/>
      <c r="BQ608" s="52"/>
      <c r="BR608" s="52"/>
      <c r="BS608" s="52"/>
      <c r="BT608" s="52"/>
      <c r="BU608" s="52"/>
      <c r="BV608" s="52"/>
    </row>
    <row r="609" spans="4:74" x14ac:dyDescent="0.25">
      <c r="D609" s="56" t="s">
        <v>37</v>
      </c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/>
      <c r="AU609" s="52"/>
      <c r="AV609" s="52"/>
      <c r="AW609" s="52"/>
      <c r="AX609" s="52"/>
      <c r="AY609" s="52"/>
      <c r="AZ609" s="52"/>
      <c r="BA609" s="52"/>
      <c r="BB609" s="52"/>
      <c r="BC609" s="52"/>
      <c r="BD609" s="52"/>
      <c r="BE609" s="52"/>
      <c r="BF609" s="52"/>
      <c r="BG609" s="52"/>
      <c r="BH609" s="52"/>
      <c r="BI609" s="52"/>
      <c r="BJ609" s="52"/>
      <c r="BK609" s="52"/>
      <c r="BL609" s="52"/>
      <c r="BM609" s="52"/>
      <c r="BN609" s="52"/>
      <c r="BO609" s="52"/>
      <c r="BP609" s="52"/>
      <c r="BQ609" s="52"/>
      <c r="BR609" s="52"/>
      <c r="BS609" s="52"/>
      <c r="BT609" s="52"/>
      <c r="BU609" s="52"/>
      <c r="BV609" s="52"/>
    </row>
    <row r="610" spans="4:74" x14ac:dyDescent="0.25">
      <c r="D610" s="56" t="s">
        <v>364</v>
      </c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  <c r="AG610" s="52"/>
      <c r="AH610" s="52"/>
      <c r="AI610" s="52"/>
      <c r="AJ610" s="52"/>
      <c r="AK610" s="52"/>
      <c r="AL610" s="52"/>
      <c r="AM610" s="52"/>
      <c r="AN610" s="52"/>
      <c r="AO610" s="52"/>
      <c r="AP610" s="52"/>
      <c r="AQ610" s="52"/>
      <c r="AR610" s="52"/>
      <c r="AS610" s="52"/>
      <c r="AT610" s="52"/>
      <c r="AU610" s="52"/>
      <c r="AV610" s="52"/>
      <c r="AW610" s="52"/>
      <c r="AX610" s="52"/>
      <c r="AY610" s="52"/>
      <c r="AZ610" s="52"/>
      <c r="BA610" s="52"/>
      <c r="BB610" s="52"/>
      <c r="BC610" s="52"/>
      <c r="BD610" s="52"/>
      <c r="BE610" s="52"/>
      <c r="BF610" s="52"/>
      <c r="BG610" s="52"/>
      <c r="BH610" s="52"/>
      <c r="BI610" s="52"/>
      <c r="BJ610" s="52"/>
      <c r="BK610" s="52"/>
      <c r="BL610" s="52"/>
      <c r="BM610" s="52"/>
      <c r="BN610" s="52"/>
      <c r="BO610" s="52"/>
      <c r="BP610" s="52"/>
      <c r="BQ610" s="52"/>
      <c r="BR610" s="52"/>
      <c r="BS610" s="52"/>
      <c r="BT610" s="52"/>
      <c r="BU610" s="52"/>
      <c r="BV610" s="52"/>
    </row>
    <row r="611" spans="4:74" x14ac:dyDescent="0.25">
      <c r="D611" s="57" t="str">
        <f>"select '" &amp; TRIM(D606) &amp; "' AgreementNumber, '" &amp; M606 &amp; "' bStartPeriodDate, '" &amp; S606 &amp; "' bEndPeriodDate, '" &amp; Y606 &amp; "' aStartPeriodDate, '" &amp; AE606 &amp; "' aEndPeriodDate union all"</f>
        <v>select '0000901/4/08/10/2022' AgreementNumber, '2023-02-08' bStartPeriodDate, '2028-02-07' bEndPeriodDate, '2023-01-07' aStartPeriodDate, '2028-01-07' aEndPeriodDate union all</v>
      </c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  <c r="AJ611" s="53"/>
      <c r="AK611" s="53"/>
      <c r="AL611" s="53"/>
      <c r="AM611" s="53"/>
      <c r="AN611" s="53"/>
      <c r="AO611" s="53"/>
      <c r="AP611" s="53"/>
      <c r="AQ611" s="53"/>
      <c r="AR611" s="53"/>
      <c r="AS611" s="53"/>
      <c r="AT611" s="53"/>
      <c r="AU611" s="53"/>
      <c r="AV611" s="53"/>
      <c r="AW611" s="53"/>
      <c r="AX611" s="53"/>
      <c r="AY611" s="53"/>
      <c r="AZ611" s="53"/>
      <c r="BA611" s="53"/>
      <c r="BB611" s="53"/>
      <c r="BC611" s="53"/>
      <c r="BD611" s="53"/>
      <c r="BE611" s="53"/>
      <c r="BF611" s="53"/>
      <c r="BG611" s="53"/>
      <c r="BH611" s="53"/>
      <c r="BI611" s="53"/>
      <c r="BJ611" s="53"/>
      <c r="BK611" s="53"/>
      <c r="BL611" s="53"/>
      <c r="BM611" s="53"/>
      <c r="BN611" s="53"/>
      <c r="BO611" s="53"/>
      <c r="BP611" s="53"/>
      <c r="BQ611" s="53"/>
      <c r="BR611" s="53"/>
      <c r="BS611" s="53"/>
      <c r="BT611" s="53"/>
      <c r="BU611" s="53"/>
      <c r="BV611" s="53"/>
    </row>
    <row r="612" spans="4:74" x14ac:dyDescent="0.25">
      <c r="D612" s="56" t="s">
        <v>700</v>
      </c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  <c r="AA612" s="52"/>
      <c r="AB612" s="52"/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2"/>
      <c r="AX612" s="52"/>
      <c r="AY612" s="52"/>
      <c r="AZ612" s="52"/>
      <c r="BA612" s="52"/>
      <c r="BB612" s="52"/>
      <c r="BC612" s="52"/>
      <c r="BD612" s="52"/>
      <c r="BE612" s="52"/>
      <c r="BF612" s="52"/>
      <c r="BG612" s="52"/>
      <c r="BH612" s="52"/>
      <c r="BI612" s="52"/>
      <c r="BJ612" s="52"/>
      <c r="BK612" s="52"/>
      <c r="BL612" s="52"/>
      <c r="BM612" s="52"/>
      <c r="BN612" s="52"/>
      <c r="BO612" s="52"/>
      <c r="BP612" s="52"/>
      <c r="BQ612" s="52"/>
      <c r="BR612" s="52"/>
      <c r="BS612" s="52"/>
      <c r="BT612" s="52"/>
      <c r="BU612" s="52"/>
      <c r="BV612" s="52"/>
    </row>
    <row r="613" spans="4:74" x14ac:dyDescent="0.25">
      <c r="D613" s="56" t="s">
        <v>463</v>
      </c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  <c r="AA613" s="52"/>
      <c r="AB613" s="52"/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/>
      <c r="AZ613" s="52"/>
      <c r="BA613" s="52"/>
      <c r="BB613" s="52"/>
      <c r="BC613" s="52"/>
      <c r="BD613" s="52"/>
      <c r="BE613" s="52"/>
      <c r="BF613" s="52"/>
      <c r="BG613" s="52"/>
      <c r="BH613" s="52"/>
      <c r="BI613" s="52"/>
      <c r="BJ613" s="52"/>
      <c r="BK613" s="52"/>
      <c r="BL613" s="52"/>
      <c r="BM613" s="52"/>
      <c r="BN613" s="52"/>
      <c r="BO613" s="52"/>
      <c r="BP613" s="52"/>
      <c r="BQ613" s="52"/>
      <c r="BR613" s="52"/>
      <c r="BS613" s="52"/>
      <c r="BT613" s="52"/>
      <c r="BU613" s="52"/>
      <c r="BV613" s="52"/>
    </row>
    <row r="614" spans="4:74" x14ac:dyDescent="0.25">
      <c r="D614" s="56" t="s">
        <v>364</v>
      </c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  <c r="AA614" s="52"/>
      <c r="AB614" s="52"/>
      <c r="AC614" s="52"/>
      <c r="AD614" s="52"/>
      <c r="AE614" s="52"/>
      <c r="AF614" s="52"/>
      <c r="AG614" s="52"/>
      <c r="AH614" s="52"/>
      <c r="AI614" s="52"/>
      <c r="AJ614" s="52"/>
      <c r="AK614" s="52"/>
      <c r="AL614" s="52"/>
      <c r="AM614" s="52"/>
      <c r="AN614" s="52"/>
      <c r="AO614" s="52"/>
      <c r="AP614" s="52"/>
      <c r="AQ614" s="52"/>
      <c r="AR614" s="52"/>
      <c r="AS614" s="52"/>
      <c r="AT614" s="52"/>
      <c r="AU614" s="52"/>
      <c r="AV614" s="52"/>
      <c r="AW614" s="52"/>
      <c r="AX614" s="52"/>
      <c r="AY614" s="52"/>
      <c r="AZ614" s="52"/>
      <c r="BA614" s="52"/>
      <c r="BB614" s="52"/>
      <c r="BC614" s="52"/>
      <c r="BD614" s="52"/>
      <c r="BE614" s="52"/>
      <c r="BF614" s="52"/>
      <c r="BG614" s="52"/>
      <c r="BH614" s="52"/>
      <c r="BI614" s="52"/>
      <c r="BJ614" s="52"/>
      <c r="BK614" s="52"/>
      <c r="BL614" s="52"/>
      <c r="BM614" s="52"/>
      <c r="BN614" s="52"/>
      <c r="BO614" s="52"/>
      <c r="BP614" s="52"/>
      <c r="BQ614" s="52"/>
      <c r="BR614" s="52"/>
      <c r="BS614" s="52"/>
      <c r="BT614" s="52"/>
      <c r="BU614" s="52"/>
      <c r="BV614" s="52"/>
    </row>
    <row r="615" spans="4:74" x14ac:dyDescent="0.25">
      <c r="D615" s="56" t="s">
        <v>33</v>
      </c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  <c r="AA615" s="52"/>
      <c r="AB615" s="52"/>
      <c r="AC615" s="52"/>
      <c r="AD615" s="52"/>
      <c r="AE615" s="52"/>
      <c r="AF615" s="52"/>
      <c r="AG615" s="52"/>
      <c r="AH615" s="52"/>
      <c r="AI615" s="52"/>
      <c r="AJ615" s="52"/>
      <c r="AK615" s="52"/>
      <c r="AL615" s="52"/>
      <c r="AM615" s="52"/>
      <c r="AN615" s="52"/>
      <c r="AO615" s="52"/>
      <c r="AP615" s="52"/>
      <c r="AQ615" s="52"/>
      <c r="AR615" s="52"/>
      <c r="AS615" s="52"/>
      <c r="AT615" s="52"/>
      <c r="AU615" s="52"/>
      <c r="AV615" s="52"/>
      <c r="AW615" s="52"/>
      <c r="AX615" s="52"/>
      <c r="AY615" s="52"/>
      <c r="AZ615" s="52"/>
      <c r="BA615" s="52"/>
      <c r="BB615" s="52"/>
      <c r="BC615" s="52"/>
      <c r="BD615" s="52"/>
      <c r="BE615" s="52"/>
      <c r="BF615" s="52"/>
      <c r="BG615" s="52"/>
      <c r="BH615" s="52"/>
      <c r="BI615" s="52"/>
      <c r="BJ615" s="52"/>
      <c r="BK615" s="52"/>
      <c r="BL615" s="52"/>
      <c r="BM615" s="52"/>
      <c r="BN615" s="52"/>
      <c r="BO615" s="52"/>
      <c r="BP615" s="52"/>
      <c r="BQ615" s="52"/>
      <c r="BR615" s="52"/>
      <c r="BS615" s="52"/>
      <c r="BT615" s="52"/>
      <c r="BU615" s="52"/>
      <c r="BV615" s="52"/>
    </row>
    <row r="616" spans="4:74" x14ac:dyDescent="0.25">
      <c r="D616" s="56" t="s">
        <v>382</v>
      </c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  <c r="AA616" s="52"/>
      <c r="AB616" s="52"/>
      <c r="AC616" s="52"/>
      <c r="AD616" s="52"/>
      <c r="AE616" s="52"/>
      <c r="AF616" s="52"/>
      <c r="AG616" s="52"/>
      <c r="AH616" s="52"/>
      <c r="AI616" s="52"/>
      <c r="AJ616" s="52"/>
      <c r="AK616" s="52"/>
      <c r="AL616" s="52"/>
      <c r="AM616" s="52"/>
      <c r="AN616" s="52"/>
      <c r="AO616" s="52"/>
      <c r="AP616" s="52"/>
      <c r="AQ616" s="52"/>
      <c r="AR616" s="52"/>
      <c r="AS616" s="52"/>
      <c r="AT616" s="52"/>
      <c r="AU616" s="52"/>
      <c r="AV616" s="52"/>
      <c r="AW616" s="52"/>
      <c r="AX616" s="52"/>
      <c r="AY616" s="52"/>
      <c r="AZ616" s="52"/>
      <c r="BA616" s="52"/>
      <c r="BB616" s="52"/>
      <c r="BC616" s="52"/>
      <c r="BD616" s="52"/>
      <c r="BE616" s="52"/>
      <c r="BF616" s="52"/>
      <c r="BG616" s="52"/>
      <c r="BH616" s="52"/>
      <c r="BI616" s="52"/>
      <c r="BJ616" s="52"/>
      <c r="BK616" s="52"/>
      <c r="BL616" s="52"/>
      <c r="BM616" s="52"/>
      <c r="BN616" s="52"/>
      <c r="BO616" s="52"/>
      <c r="BP616" s="52"/>
      <c r="BQ616" s="52"/>
      <c r="BR616" s="52"/>
      <c r="BS616" s="52"/>
      <c r="BT616" s="52"/>
      <c r="BU616" s="52"/>
      <c r="BV616" s="52"/>
    </row>
    <row r="617" spans="4:74" x14ac:dyDescent="0.25">
      <c r="D617" s="56" t="s">
        <v>838</v>
      </c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  <c r="AA617" s="52"/>
      <c r="AB617" s="52"/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/>
      <c r="AU617" s="52"/>
      <c r="AV617" s="52"/>
      <c r="AW617" s="52"/>
      <c r="AX617" s="52"/>
      <c r="AY617" s="52"/>
      <c r="AZ617" s="52"/>
      <c r="BA617" s="52"/>
      <c r="BB617" s="52"/>
      <c r="BC617" s="52"/>
      <c r="BD617" s="52"/>
      <c r="BE617" s="52"/>
      <c r="BF617" s="52"/>
      <c r="BG617" s="52"/>
      <c r="BH617" s="52"/>
      <c r="BI617" s="52"/>
      <c r="BJ617" s="52"/>
      <c r="BK617" s="52"/>
      <c r="BL617" s="52"/>
      <c r="BM617" s="52"/>
      <c r="BN617" s="52"/>
      <c r="BO617" s="52"/>
      <c r="BP617" s="52"/>
      <c r="BQ617" s="52"/>
      <c r="BR617" s="52"/>
      <c r="BS617" s="52"/>
      <c r="BT617" s="52"/>
      <c r="BU617" s="52"/>
      <c r="BV617" s="52"/>
    </row>
    <row r="618" spans="4:74" x14ac:dyDescent="0.25">
      <c r="D618" s="56" t="s">
        <v>3720</v>
      </c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  <c r="AA618" s="52"/>
      <c r="AB618" s="52"/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/>
      <c r="AP618" s="52"/>
      <c r="AQ618" s="52"/>
      <c r="AR618" s="52"/>
      <c r="AS618" s="52"/>
      <c r="AT618" s="52"/>
      <c r="AU618" s="52"/>
      <c r="AV618" s="52"/>
      <c r="AW618" s="52"/>
      <c r="AX618" s="52"/>
      <c r="AY618" s="52"/>
      <c r="AZ618" s="52"/>
      <c r="BA618" s="52"/>
      <c r="BB618" s="52"/>
      <c r="BC618" s="52"/>
      <c r="BD618" s="52"/>
      <c r="BE618" s="52"/>
      <c r="BF618" s="52"/>
      <c r="BG618" s="52"/>
      <c r="BH618" s="52"/>
      <c r="BI618" s="52"/>
      <c r="BJ618" s="52"/>
      <c r="BK618" s="52"/>
      <c r="BL618" s="52"/>
      <c r="BM618" s="52"/>
      <c r="BN618" s="52"/>
      <c r="BO618" s="52"/>
      <c r="BP618" s="52"/>
      <c r="BQ618" s="52"/>
      <c r="BR618" s="52"/>
      <c r="BS618" s="52"/>
      <c r="BT618" s="52"/>
      <c r="BU618" s="52"/>
      <c r="BV618" s="52"/>
    </row>
    <row r="619" spans="4:74" x14ac:dyDescent="0.25">
      <c r="D619" s="337" t="s">
        <v>3721</v>
      </c>
      <c r="E619" s="290"/>
      <c r="F619" s="290"/>
      <c r="G619" s="290"/>
      <c r="H619" s="290"/>
      <c r="I619" s="290"/>
      <c r="J619" s="290"/>
      <c r="K619" s="290"/>
      <c r="L619" s="290"/>
      <c r="M619" s="290"/>
      <c r="N619" s="290"/>
      <c r="O619" s="290"/>
      <c r="P619" s="290"/>
      <c r="Q619" s="290"/>
      <c r="R619" s="290"/>
      <c r="S619" s="290"/>
      <c r="T619" s="290"/>
      <c r="U619" s="290"/>
      <c r="V619" s="290"/>
      <c r="W619" s="290"/>
      <c r="X619" s="290"/>
      <c r="Y619" s="290"/>
      <c r="Z619" s="290"/>
      <c r="AA619" s="290"/>
      <c r="AB619" s="290"/>
      <c r="AC619" s="290"/>
      <c r="AD619" s="290"/>
      <c r="AE619" s="290"/>
      <c r="AF619" s="290"/>
      <c r="AG619" s="290"/>
      <c r="AH619" s="290"/>
      <c r="AI619" s="290"/>
      <c r="AJ619" s="290"/>
      <c r="AK619" s="290"/>
      <c r="AL619" s="290"/>
      <c r="AM619" s="290"/>
      <c r="AN619" s="290"/>
      <c r="AO619" s="290"/>
      <c r="AP619" s="290"/>
      <c r="AQ619" s="290"/>
      <c r="AR619" s="290"/>
      <c r="AS619" s="290"/>
      <c r="AT619" s="290"/>
      <c r="AU619" s="290"/>
      <c r="AV619" s="290"/>
      <c r="AW619" s="290"/>
      <c r="AX619" s="290"/>
      <c r="AY619" s="290"/>
      <c r="AZ619" s="290"/>
      <c r="BA619" s="290"/>
      <c r="BB619" s="290"/>
      <c r="BC619" s="290"/>
      <c r="BD619" s="290"/>
      <c r="BE619" s="290"/>
      <c r="BF619" s="290"/>
      <c r="BG619" s="290"/>
      <c r="BH619" s="290"/>
      <c r="BI619" s="290"/>
      <c r="BJ619" s="290"/>
      <c r="BK619" s="290"/>
      <c r="BL619" s="290"/>
      <c r="BM619" s="290"/>
      <c r="BN619" s="290"/>
      <c r="BO619" s="290"/>
      <c r="BP619" s="290"/>
      <c r="BQ619" s="290"/>
      <c r="BR619" s="290"/>
      <c r="BS619" s="290"/>
      <c r="BT619" s="290"/>
      <c r="BU619" s="290"/>
      <c r="BV619" s="290"/>
    </row>
    <row r="620" spans="4:74" x14ac:dyDescent="0.25">
      <c r="D620" s="337" t="s">
        <v>3722</v>
      </c>
      <c r="E620" s="290"/>
      <c r="F620" s="290"/>
      <c r="G620" s="290"/>
      <c r="H620" s="290"/>
      <c r="I620" s="290"/>
      <c r="J620" s="290"/>
      <c r="K620" s="290"/>
      <c r="L620" s="290"/>
      <c r="M620" s="290"/>
      <c r="N620" s="290"/>
      <c r="O620" s="290"/>
      <c r="P620" s="290"/>
      <c r="Q620" s="290"/>
      <c r="R620" s="290"/>
      <c r="S620" s="290"/>
      <c r="T620" s="290"/>
      <c r="U620" s="290"/>
      <c r="V620" s="290"/>
      <c r="W620" s="290"/>
      <c r="X620" s="290"/>
      <c r="Y620" s="290"/>
      <c r="Z620" s="290"/>
      <c r="AA620" s="290"/>
      <c r="AB620" s="290"/>
      <c r="AC620" s="290"/>
      <c r="AD620" s="290"/>
      <c r="AE620" s="290"/>
      <c r="AF620" s="290"/>
      <c r="AG620" s="290"/>
      <c r="AH620" s="290"/>
      <c r="AI620" s="290"/>
      <c r="AJ620" s="290"/>
      <c r="AK620" s="290"/>
      <c r="AL620" s="290"/>
      <c r="AM620" s="290"/>
      <c r="AN620" s="290"/>
      <c r="AO620" s="290"/>
      <c r="AP620" s="290"/>
      <c r="AQ620" s="290"/>
      <c r="AR620" s="290"/>
      <c r="AS620" s="290"/>
      <c r="AT620" s="290"/>
      <c r="AU620" s="290"/>
      <c r="AV620" s="290"/>
      <c r="AW620" s="290"/>
      <c r="AX620" s="290"/>
      <c r="AY620" s="290"/>
      <c r="AZ620" s="290"/>
      <c r="BA620" s="290"/>
      <c r="BB620" s="290"/>
      <c r="BC620" s="290"/>
      <c r="BD620" s="290"/>
      <c r="BE620" s="290"/>
      <c r="BF620" s="290"/>
      <c r="BG620" s="290"/>
      <c r="BH620" s="290"/>
      <c r="BI620" s="290"/>
      <c r="BJ620" s="290"/>
      <c r="BK620" s="290"/>
      <c r="BL620" s="290"/>
      <c r="BM620" s="290"/>
      <c r="BN620" s="290"/>
      <c r="BO620" s="290"/>
      <c r="BP620" s="290"/>
      <c r="BQ620" s="290"/>
      <c r="BR620" s="290"/>
      <c r="BS620" s="290"/>
      <c r="BT620" s="290"/>
      <c r="BU620" s="290"/>
      <c r="BV620" s="290"/>
    </row>
    <row r="621" spans="4:74" x14ac:dyDescent="0.25">
      <c r="D621" s="337" t="s">
        <v>3723</v>
      </c>
      <c r="E621" s="290"/>
      <c r="F621" s="290"/>
      <c r="G621" s="290"/>
      <c r="H621" s="290"/>
      <c r="I621" s="290"/>
      <c r="J621" s="290"/>
      <c r="K621" s="290"/>
      <c r="L621" s="290"/>
      <c r="M621" s="290"/>
      <c r="N621" s="290"/>
      <c r="O621" s="290"/>
      <c r="P621" s="290"/>
      <c r="Q621" s="290"/>
      <c r="R621" s="290"/>
      <c r="S621" s="290"/>
      <c r="T621" s="290"/>
      <c r="U621" s="290"/>
      <c r="V621" s="290"/>
      <c r="W621" s="290"/>
      <c r="X621" s="290"/>
      <c r="Y621" s="290"/>
      <c r="Z621" s="290"/>
      <c r="AA621" s="290"/>
      <c r="AB621" s="290"/>
      <c r="AC621" s="290"/>
      <c r="AD621" s="290"/>
      <c r="AE621" s="290"/>
      <c r="AF621" s="290"/>
      <c r="AG621" s="290"/>
      <c r="AH621" s="290"/>
      <c r="AI621" s="290"/>
      <c r="AJ621" s="290"/>
      <c r="AK621" s="290"/>
      <c r="AL621" s="290"/>
      <c r="AM621" s="290"/>
      <c r="AN621" s="290"/>
      <c r="AO621" s="290"/>
      <c r="AP621" s="290"/>
      <c r="AQ621" s="290"/>
      <c r="AR621" s="290"/>
      <c r="AS621" s="290"/>
      <c r="AT621" s="290"/>
      <c r="AU621" s="290"/>
      <c r="AV621" s="290"/>
      <c r="AW621" s="290"/>
      <c r="AX621" s="290"/>
      <c r="AY621" s="290"/>
      <c r="AZ621" s="290"/>
      <c r="BA621" s="290"/>
      <c r="BB621" s="290"/>
      <c r="BC621" s="290"/>
      <c r="BD621" s="290"/>
      <c r="BE621" s="290"/>
      <c r="BF621" s="290"/>
      <c r="BG621" s="290"/>
      <c r="BH621" s="290"/>
      <c r="BI621" s="290"/>
      <c r="BJ621" s="290"/>
      <c r="BK621" s="290"/>
      <c r="BL621" s="290"/>
      <c r="BM621" s="290"/>
      <c r="BN621" s="290"/>
      <c r="BO621" s="290"/>
      <c r="BP621" s="290"/>
      <c r="BQ621" s="290"/>
      <c r="BR621" s="290"/>
      <c r="BS621" s="290"/>
      <c r="BT621" s="290"/>
      <c r="BU621" s="290"/>
      <c r="BV621" s="290"/>
    </row>
    <row r="622" spans="4:74" x14ac:dyDescent="0.25">
      <c r="D622" s="337" t="s">
        <v>3724</v>
      </c>
      <c r="E622" s="290"/>
      <c r="F622" s="290"/>
      <c r="G622" s="290"/>
      <c r="H622" s="290"/>
      <c r="I622" s="290"/>
      <c r="J622" s="290"/>
      <c r="K622" s="290"/>
      <c r="L622" s="290"/>
      <c r="M622" s="290"/>
      <c r="N622" s="290"/>
      <c r="O622" s="290"/>
      <c r="P622" s="290"/>
      <c r="Q622" s="290"/>
      <c r="R622" s="290"/>
      <c r="S622" s="290"/>
      <c r="T622" s="290"/>
      <c r="U622" s="290"/>
      <c r="V622" s="290"/>
      <c r="W622" s="290"/>
      <c r="X622" s="290"/>
      <c r="Y622" s="290"/>
      <c r="Z622" s="290"/>
      <c r="AA622" s="290"/>
      <c r="AB622" s="290"/>
      <c r="AC622" s="290"/>
      <c r="AD622" s="290"/>
      <c r="AE622" s="290"/>
      <c r="AF622" s="290"/>
      <c r="AG622" s="290"/>
      <c r="AH622" s="290"/>
      <c r="AI622" s="290"/>
      <c r="AJ622" s="290"/>
      <c r="AK622" s="290"/>
      <c r="AL622" s="290"/>
      <c r="AM622" s="290"/>
      <c r="AN622" s="290"/>
      <c r="AO622" s="290"/>
      <c r="AP622" s="290"/>
      <c r="AQ622" s="290"/>
      <c r="AR622" s="290"/>
      <c r="AS622" s="290"/>
      <c r="AT622" s="290"/>
      <c r="AU622" s="290"/>
      <c r="AV622" s="290"/>
      <c r="AW622" s="290"/>
      <c r="AX622" s="290"/>
      <c r="AY622" s="290"/>
      <c r="AZ622" s="290"/>
      <c r="BA622" s="290"/>
      <c r="BB622" s="290"/>
      <c r="BC622" s="290"/>
      <c r="BD622" s="290"/>
      <c r="BE622" s="290"/>
      <c r="BF622" s="290"/>
      <c r="BG622" s="290"/>
      <c r="BH622" s="290"/>
      <c r="BI622" s="290"/>
      <c r="BJ622" s="290"/>
      <c r="BK622" s="290"/>
      <c r="BL622" s="290"/>
      <c r="BM622" s="290"/>
      <c r="BN622" s="290"/>
      <c r="BO622" s="290"/>
      <c r="BP622" s="290"/>
      <c r="BQ622" s="290"/>
      <c r="BR622" s="290"/>
      <c r="BS622" s="290"/>
      <c r="BT622" s="290"/>
      <c r="BU622" s="290"/>
      <c r="BV622" s="290"/>
    </row>
    <row r="623" spans="4:74" x14ac:dyDescent="0.25">
      <c r="D623" s="56" t="s">
        <v>524</v>
      </c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  <c r="AA623" s="52"/>
      <c r="AB623" s="52"/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/>
      <c r="AU623" s="52"/>
      <c r="AV623" s="52"/>
      <c r="AW623" s="52"/>
      <c r="AX623" s="52"/>
      <c r="AY623" s="52"/>
      <c r="AZ623" s="52"/>
      <c r="BA623" s="52"/>
      <c r="BB623" s="52"/>
      <c r="BC623" s="52"/>
      <c r="BD623" s="52"/>
      <c r="BE623" s="52"/>
      <c r="BF623" s="52"/>
      <c r="BG623" s="52"/>
      <c r="BH623" s="52"/>
      <c r="BI623" s="52"/>
      <c r="BJ623" s="52"/>
      <c r="BK623" s="52"/>
      <c r="BL623" s="52"/>
      <c r="BM623" s="52"/>
      <c r="BN623" s="52"/>
      <c r="BO623" s="52"/>
      <c r="BP623" s="52"/>
      <c r="BQ623" s="52"/>
      <c r="BR623" s="52"/>
      <c r="BS623" s="52"/>
      <c r="BT623" s="52"/>
      <c r="BU623" s="52"/>
      <c r="BV623" s="52"/>
    </row>
    <row r="624" spans="4:74" x14ac:dyDescent="0.25">
      <c r="D624" s="56" t="s">
        <v>257</v>
      </c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  <c r="AA624" s="52"/>
      <c r="AB624" s="52"/>
      <c r="AC624" s="52"/>
      <c r="AD624" s="52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52"/>
      <c r="AQ624" s="52"/>
      <c r="AR624" s="52"/>
      <c r="AS624" s="52"/>
      <c r="AT624" s="52"/>
      <c r="AU624" s="52"/>
      <c r="AV624" s="52"/>
      <c r="AW624" s="52"/>
      <c r="AX624" s="52"/>
      <c r="AY624" s="52"/>
      <c r="AZ624" s="52"/>
      <c r="BA624" s="52"/>
      <c r="BB624" s="52"/>
      <c r="BC624" s="52"/>
      <c r="BD624" s="52"/>
      <c r="BE624" s="52"/>
      <c r="BF624" s="52"/>
      <c r="BG624" s="52"/>
      <c r="BH624" s="52"/>
      <c r="BI624" s="52"/>
      <c r="BJ624" s="52"/>
      <c r="BK624" s="52"/>
      <c r="BL624" s="52"/>
      <c r="BM624" s="52"/>
      <c r="BN624" s="52"/>
      <c r="BO624" s="52"/>
      <c r="BP624" s="52"/>
      <c r="BQ624" s="52"/>
      <c r="BR624" s="52"/>
      <c r="BS624" s="52"/>
      <c r="BT624" s="52"/>
      <c r="BU624" s="52"/>
      <c r="BV624" s="52"/>
    </row>
    <row r="625" spans="4:74" x14ac:dyDescent="0.25">
      <c r="D625" s="337" t="s">
        <v>3725</v>
      </c>
      <c r="E625" s="290"/>
      <c r="F625" s="290"/>
      <c r="G625" s="290"/>
      <c r="H625" s="290"/>
      <c r="I625" s="290"/>
      <c r="J625" s="290"/>
      <c r="K625" s="290"/>
      <c r="L625" s="290"/>
      <c r="M625" s="290"/>
      <c r="N625" s="290"/>
      <c r="O625" s="290"/>
      <c r="P625" s="290"/>
      <c r="Q625" s="290"/>
      <c r="R625" s="290"/>
      <c r="S625" s="290"/>
      <c r="T625" s="290"/>
      <c r="U625" s="290"/>
      <c r="V625" s="290"/>
      <c r="W625" s="290"/>
      <c r="X625" s="290"/>
      <c r="Y625" s="290"/>
      <c r="Z625" s="290"/>
      <c r="AA625" s="290"/>
      <c r="AB625" s="290"/>
      <c r="AC625" s="290"/>
      <c r="AD625" s="290"/>
      <c r="AE625" s="290"/>
      <c r="AF625" s="290"/>
      <c r="AG625" s="290"/>
      <c r="AH625" s="290"/>
      <c r="AI625" s="290"/>
      <c r="AJ625" s="290"/>
      <c r="AK625" s="290"/>
      <c r="AL625" s="290"/>
      <c r="AM625" s="290"/>
      <c r="AN625" s="290"/>
      <c r="AO625" s="290"/>
      <c r="AP625" s="290"/>
      <c r="AQ625" s="290"/>
      <c r="AR625" s="290"/>
      <c r="AS625" s="290"/>
      <c r="AT625" s="290"/>
      <c r="AU625" s="290"/>
      <c r="AV625" s="290"/>
      <c r="AW625" s="290"/>
      <c r="AX625" s="290"/>
      <c r="AY625" s="290"/>
      <c r="AZ625" s="290"/>
      <c r="BA625" s="290"/>
      <c r="BB625" s="290"/>
      <c r="BC625" s="290"/>
      <c r="BD625" s="290"/>
      <c r="BE625" s="290"/>
      <c r="BF625" s="290"/>
      <c r="BG625" s="290"/>
      <c r="BH625" s="290"/>
      <c r="BI625" s="290"/>
      <c r="BJ625" s="290"/>
      <c r="BK625" s="290"/>
      <c r="BL625" s="290"/>
      <c r="BM625" s="290"/>
      <c r="BN625" s="290"/>
      <c r="BO625" s="290"/>
      <c r="BP625" s="290"/>
      <c r="BQ625" s="290"/>
      <c r="BR625" s="290"/>
      <c r="BS625" s="290"/>
      <c r="BT625" s="290"/>
      <c r="BU625" s="290"/>
      <c r="BV625" s="290"/>
    </row>
    <row r="626" spans="4:74" x14ac:dyDescent="0.25">
      <c r="D626" s="337" t="s">
        <v>3726</v>
      </c>
      <c r="E626" s="290"/>
      <c r="F626" s="290"/>
      <c r="G626" s="290"/>
      <c r="H626" s="290"/>
      <c r="I626" s="290"/>
      <c r="J626" s="290"/>
      <c r="K626" s="290"/>
      <c r="L626" s="290"/>
      <c r="M626" s="290"/>
      <c r="N626" s="290"/>
      <c r="O626" s="290"/>
      <c r="P626" s="290"/>
      <c r="Q626" s="290"/>
      <c r="R626" s="290"/>
      <c r="S626" s="290"/>
      <c r="T626" s="290"/>
      <c r="U626" s="290"/>
      <c r="V626" s="290"/>
      <c r="W626" s="290"/>
      <c r="X626" s="290"/>
      <c r="Y626" s="290"/>
      <c r="Z626" s="290"/>
      <c r="AA626" s="290"/>
      <c r="AB626" s="290"/>
      <c r="AC626" s="290"/>
      <c r="AD626" s="290"/>
      <c r="AE626" s="290"/>
      <c r="AF626" s="290"/>
      <c r="AG626" s="290"/>
      <c r="AH626" s="290"/>
      <c r="AI626" s="290"/>
      <c r="AJ626" s="290"/>
      <c r="AK626" s="290"/>
      <c r="AL626" s="290"/>
      <c r="AM626" s="290"/>
      <c r="AN626" s="290"/>
      <c r="AO626" s="290"/>
      <c r="AP626" s="290"/>
      <c r="AQ626" s="290"/>
      <c r="AR626" s="290"/>
      <c r="AS626" s="290"/>
      <c r="AT626" s="290"/>
      <c r="AU626" s="290"/>
      <c r="AV626" s="290"/>
      <c r="AW626" s="290"/>
      <c r="AX626" s="290"/>
      <c r="AY626" s="290"/>
      <c r="AZ626" s="290"/>
      <c r="BA626" s="290"/>
      <c r="BB626" s="290"/>
      <c r="BC626" s="290"/>
      <c r="BD626" s="290"/>
      <c r="BE626" s="290"/>
      <c r="BF626" s="290"/>
      <c r="BG626" s="290"/>
      <c r="BH626" s="290"/>
      <c r="BI626" s="290"/>
      <c r="BJ626" s="290"/>
      <c r="BK626" s="290"/>
      <c r="BL626" s="290"/>
      <c r="BM626" s="290"/>
      <c r="BN626" s="290"/>
      <c r="BO626" s="290"/>
      <c r="BP626" s="290"/>
      <c r="BQ626" s="290"/>
      <c r="BR626" s="290"/>
      <c r="BS626" s="290"/>
      <c r="BT626" s="290"/>
      <c r="BU626" s="290"/>
      <c r="BV626" s="290"/>
    </row>
    <row r="627" spans="4:74" x14ac:dyDescent="0.25">
      <c r="D627" s="56" t="s">
        <v>3717</v>
      </c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  <c r="AA627" s="52"/>
      <c r="AB627" s="52"/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  <c r="AT627" s="52"/>
      <c r="AU627" s="52"/>
      <c r="AV627" s="52"/>
      <c r="AW627" s="52"/>
      <c r="AX627" s="52"/>
      <c r="AY627" s="52"/>
      <c r="AZ627" s="52"/>
      <c r="BA627" s="52"/>
      <c r="BB627" s="52"/>
      <c r="BC627" s="52"/>
      <c r="BD627" s="52"/>
      <c r="BE627" s="52"/>
      <c r="BF627" s="52"/>
      <c r="BG627" s="52"/>
      <c r="BH627" s="52"/>
      <c r="BI627" s="52"/>
      <c r="BJ627" s="52"/>
      <c r="BK627" s="52"/>
      <c r="BL627" s="52"/>
      <c r="BM627" s="52"/>
      <c r="BN627" s="52"/>
      <c r="BO627" s="52"/>
      <c r="BP627" s="52"/>
      <c r="BQ627" s="52"/>
      <c r="BR627" s="52"/>
      <c r="BS627" s="52"/>
      <c r="BT627" s="52"/>
      <c r="BU627" s="52"/>
      <c r="BV627" s="52"/>
    </row>
    <row r="628" spans="4:74" x14ac:dyDescent="0.25">
      <c r="D628" s="56" t="s">
        <v>3718</v>
      </c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  <c r="AA628" s="52"/>
      <c r="AB628" s="52"/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2"/>
      <c r="AX628" s="52"/>
      <c r="AY628" s="52"/>
      <c r="AZ628" s="52"/>
      <c r="BA628" s="52"/>
      <c r="BB628" s="52"/>
      <c r="BC628" s="52"/>
      <c r="BD628" s="52"/>
      <c r="BE628" s="52"/>
      <c r="BF628" s="52"/>
      <c r="BG628" s="52"/>
      <c r="BH628" s="52"/>
      <c r="BI628" s="52"/>
      <c r="BJ628" s="52"/>
      <c r="BK628" s="52"/>
      <c r="BL628" s="52"/>
      <c r="BM628" s="52"/>
      <c r="BN628" s="52"/>
      <c r="BO628" s="52"/>
      <c r="BP628" s="52"/>
      <c r="BQ628" s="52"/>
      <c r="BR628" s="52"/>
      <c r="BS628" s="52"/>
      <c r="BT628" s="52"/>
      <c r="BU628" s="52"/>
      <c r="BV628" s="52"/>
    </row>
    <row r="630" spans="4:74" x14ac:dyDescent="0.25">
      <c r="D630" s="51" t="s">
        <v>2492</v>
      </c>
      <c r="E630" s="51" t="s">
        <v>309</v>
      </c>
      <c r="F630" s="51" t="s">
        <v>1160</v>
      </c>
      <c r="G630" s="51" t="s">
        <v>646</v>
      </c>
      <c r="H630" s="51" t="s">
        <v>3727</v>
      </c>
      <c r="I630" s="51" t="s">
        <v>3728</v>
      </c>
      <c r="J630" s="51">
        <v>1</v>
      </c>
      <c r="K630" s="51" t="s">
        <v>3729</v>
      </c>
      <c r="L630" s="51" t="s">
        <v>3730</v>
      </c>
    </row>
    <row r="631" spans="4:74" x14ac:dyDescent="0.25">
      <c r="D631" s="285">
        <v>4813</v>
      </c>
      <c r="E631" s="285" t="s">
        <v>3740</v>
      </c>
      <c r="F631" s="92">
        <v>44965</v>
      </c>
      <c r="G631" s="92">
        <v>46790</v>
      </c>
      <c r="H631" s="92">
        <v>44964</v>
      </c>
      <c r="I631" s="285" t="s">
        <v>3202</v>
      </c>
      <c r="J631" s="285">
        <v>1</v>
      </c>
      <c r="K631" s="335" t="s">
        <v>3741</v>
      </c>
      <c r="L631" s="335" t="s">
        <v>3742</v>
      </c>
    </row>
    <row r="633" spans="4:74" x14ac:dyDescent="0.25">
      <c r="D633" s="57" t="s">
        <v>357</v>
      </c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  <c r="AL633" s="53"/>
      <c r="AM633" s="53"/>
      <c r="AN633" s="53"/>
      <c r="AO633" s="53"/>
      <c r="AP633" s="53"/>
      <c r="AQ633" s="53"/>
      <c r="AR633" s="53"/>
      <c r="AS633" s="53"/>
      <c r="AT633" s="53"/>
      <c r="AU633" s="53"/>
      <c r="AV633" s="53"/>
      <c r="AW633" s="53"/>
    </row>
    <row r="634" spans="4:74" x14ac:dyDescent="0.25">
      <c r="D634" s="57" t="s">
        <v>322</v>
      </c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  <c r="AL634" s="53"/>
      <c r="AM634" s="53"/>
      <c r="AN634" s="53"/>
      <c r="AO634" s="53"/>
      <c r="AP634" s="53"/>
      <c r="AQ634" s="53"/>
      <c r="AR634" s="53"/>
      <c r="AS634" s="53"/>
      <c r="AT634" s="53"/>
      <c r="AU634" s="53"/>
      <c r="AV634" s="53"/>
      <c r="AW634" s="53"/>
    </row>
    <row r="635" spans="4:74" x14ac:dyDescent="0.25">
      <c r="D635" s="57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  <c r="AL635" s="53"/>
      <c r="AM635" s="53"/>
      <c r="AN635" s="53"/>
      <c r="AO635" s="53"/>
      <c r="AP635" s="53"/>
      <c r="AQ635" s="53"/>
      <c r="AR635" s="53"/>
      <c r="AS635" s="53"/>
      <c r="AT635" s="53"/>
      <c r="AU635" s="53"/>
      <c r="AV635" s="53"/>
      <c r="AW635" s="53"/>
    </row>
    <row r="636" spans="4:74" x14ac:dyDescent="0.25">
      <c r="D636" s="56" t="str">
        <f>"update OPLAgreement set StartPeriodDate = '" &amp; TEXT(K631, "yyyy-mm-dd") &amp; "', EndPeriodDate = '" &amp; TEXT(L631,"yyyy-mm-dd") &amp; "' where IdOPLAgreement = " &amp; D631 &amp; ";"</f>
        <v>update OPLAgreement set StartPeriodDate = '01/07/2023', EndPeriodDate = '01/07/2028' where IdOPLAgreement = 4813;</v>
      </c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  <c r="AA636" s="52"/>
      <c r="AB636" s="52"/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/>
      <c r="AU636" s="52"/>
      <c r="AV636" s="52"/>
      <c r="AW636" s="52"/>
    </row>
    <row r="637" spans="4:74" x14ac:dyDescent="0.25">
      <c r="D637" s="57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  <c r="AL637" s="53"/>
      <c r="AM637" s="53"/>
      <c r="AN637" s="53"/>
      <c r="AO637" s="53"/>
      <c r="AP637" s="53"/>
      <c r="AQ637" s="53"/>
      <c r="AR637" s="53"/>
      <c r="AS637" s="53"/>
      <c r="AT637" s="53"/>
      <c r="AU637" s="53"/>
      <c r="AV637" s="53"/>
      <c r="AW637" s="53"/>
    </row>
    <row r="638" spans="4:74" x14ac:dyDescent="0.25">
      <c r="D638" s="57" t="s">
        <v>263</v>
      </c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  <c r="AL638" s="53"/>
      <c r="AM638" s="53"/>
      <c r="AN638" s="53"/>
      <c r="AO638" s="53"/>
      <c r="AP638" s="53"/>
      <c r="AQ638" s="53"/>
      <c r="AR638" s="53"/>
      <c r="AS638" s="53"/>
      <c r="AT638" s="53"/>
      <c r="AU638" s="53"/>
      <c r="AV638" s="53"/>
      <c r="AW638" s="53"/>
    </row>
    <row r="639" spans="4:74" x14ac:dyDescent="0.25">
      <c r="D639" s="57" t="s">
        <v>264</v>
      </c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  <c r="AL639" s="53"/>
      <c r="AM639" s="53"/>
      <c r="AN639" s="53"/>
      <c r="AO639" s="53"/>
      <c r="AP639" s="53"/>
      <c r="AQ639" s="53"/>
      <c r="AR639" s="53"/>
      <c r="AS639" s="53"/>
      <c r="AT639" s="53"/>
      <c r="AU639" s="53"/>
      <c r="AV639" s="53"/>
      <c r="AW639" s="53"/>
    </row>
    <row r="640" spans="4:74" x14ac:dyDescent="0.25">
      <c r="D640" s="57" t="s">
        <v>358</v>
      </c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  <c r="AL640" s="53"/>
      <c r="AM640" s="53"/>
      <c r="AN640" s="53"/>
      <c r="AO640" s="53"/>
      <c r="AP640" s="53"/>
      <c r="AQ640" s="53"/>
      <c r="AR640" s="53"/>
      <c r="AS640" s="53"/>
      <c r="AT640" s="53"/>
      <c r="AU640" s="53"/>
      <c r="AV640" s="53"/>
      <c r="AW640" s="53"/>
    </row>
    <row r="642" spans="4:4" x14ac:dyDescent="0.25">
      <c r="D642" s="285" t="s">
        <v>3747</v>
      </c>
    </row>
    <row r="701" spans="4:40" x14ac:dyDescent="0.25">
      <c r="D701" s="57" t="s">
        <v>357</v>
      </c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  <c r="AF701" s="53"/>
      <c r="AG701" s="53"/>
      <c r="AH701" s="53"/>
      <c r="AI701" s="53"/>
      <c r="AJ701" s="53"/>
      <c r="AK701" s="53"/>
      <c r="AL701" s="53"/>
      <c r="AM701" s="53"/>
      <c r="AN701" s="53"/>
    </row>
    <row r="702" spans="4:40" x14ac:dyDescent="0.25">
      <c r="D702" s="57" t="s">
        <v>322</v>
      </c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  <c r="AF702" s="53"/>
      <c r="AG702" s="53"/>
      <c r="AH702" s="53"/>
      <c r="AI702" s="53"/>
      <c r="AJ702" s="53"/>
      <c r="AK702" s="53"/>
      <c r="AL702" s="53"/>
      <c r="AM702" s="53"/>
      <c r="AN702" s="53"/>
    </row>
    <row r="703" spans="4:40" x14ac:dyDescent="0.25">
      <c r="D703" s="57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</row>
    <row r="704" spans="4:40" x14ac:dyDescent="0.25">
      <c r="D704" s="57" t="s">
        <v>280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</row>
    <row r="705" spans="4:40" x14ac:dyDescent="0.25">
      <c r="D705" s="57" t="s">
        <v>282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</row>
    <row r="706" spans="4:40" x14ac:dyDescent="0.25">
      <c r="D706" s="57" t="s">
        <v>3751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</row>
    <row r="707" spans="4:40" x14ac:dyDescent="0.25">
      <c r="D707" s="57" t="s">
        <v>3752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  <c r="AK707" s="53"/>
      <c r="AL707" s="53"/>
      <c r="AM707" s="53"/>
      <c r="AN707" s="53"/>
    </row>
    <row r="708" spans="4:40" x14ac:dyDescent="0.25">
      <c r="D708" s="57" t="s">
        <v>3753</v>
      </c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  <c r="AL708" s="53"/>
      <c r="AM708" s="53"/>
      <c r="AN708" s="53"/>
    </row>
    <row r="709" spans="4:40" x14ac:dyDescent="0.25">
      <c r="D709" s="57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</row>
    <row r="710" spans="4:40" x14ac:dyDescent="0.25">
      <c r="D710" s="57" t="s">
        <v>507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</row>
    <row r="711" spans="4:40" x14ac:dyDescent="0.25">
      <c r="D711" s="57" t="s">
        <v>282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</row>
    <row r="712" spans="4:40" x14ac:dyDescent="0.25">
      <c r="D712" s="57" t="s">
        <v>3754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</row>
    <row r="713" spans="4:40" x14ac:dyDescent="0.25">
      <c r="D713" s="57" t="s">
        <v>3752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</row>
    <row r="714" spans="4:40" x14ac:dyDescent="0.25">
      <c r="D714" s="57" t="s">
        <v>3755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</row>
    <row r="715" spans="4:40" x14ac:dyDescent="0.25">
      <c r="D715" s="57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</row>
    <row r="716" spans="4:40" x14ac:dyDescent="0.25">
      <c r="D716" s="57" t="s">
        <v>263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</row>
    <row r="717" spans="4:40" x14ac:dyDescent="0.25">
      <c r="D717" s="57" t="s">
        <v>264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</row>
    <row r="718" spans="4:40" x14ac:dyDescent="0.25">
      <c r="D718" s="57" t="s">
        <v>358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</row>
    <row r="720" spans="4:40" x14ac:dyDescent="0.25">
      <c r="D720" s="285" t="s">
        <v>3747</v>
      </c>
    </row>
    <row r="735" spans="4:4" x14ac:dyDescent="0.25">
      <c r="D735" s="51" t="s">
        <v>4091</v>
      </c>
    </row>
    <row r="737" spans="4:4" x14ac:dyDescent="0.25">
      <c r="D737" s="285" t="s">
        <v>3747</v>
      </c>
    </row>
    <row r="769" spans="2:4" x14ac:dyDescent="0.25">
      <c r="B769" s="50">
        <v>0</v>
      </c>
      <c r="D769" s="51" t="s">
        <v>3765</v>
      </c>
    </row>
    <row r="770" spans="2:4" x14ac:dyDescent="0.25">
      <c r="D770" s="59" t="s">
        <v>303</v>
      </c>
    </row>
    <row r="771" spans="2:4" x14ac:dyDescent="0.25">
      <c r="D771" s="71" t="s">
        <v>3766</v>
      </c>
    </row>
    <row r="773" spans="2:4" x14ac:dyDescent="0.25">
      <c r="D773" s="285" t="s">
        <v>36</v>
      </c>
    </row>
    <row r="776" spans="2:4" x14ac:dyDescent="0.25">
      <c r="D776" s="285" t="s">
        <v>3748</v>
      </c>
    </row>
    <row r="826" spans="4:4" x14ac:dyDescent="0.25">
      <c r="D826" s="285" t="s">
        <v>309</v>
      </c>
    </row>
    <row r="827" spans="4:4" x14ac:dyDescent="0.25">
      <c r="D827" s="285" t="s">
        <v>3749</v>
      </c>
    </row>
    <row r="856" spans="2:4" x14ac:dyDescent="0.25">
      <c r="B856" s="50">
        <v>0</v>
      </c>
      <c r="D856" s="51" t="s">
        <v>3759</v>
      </c>
    </row>
    <row r="857" spans="2:4" x14ac:dyDescent="0.25">
      <c r="D857" s="59" t="s">
        <v>303</v>
      </c>
    </row>
    <row r="858" spans="2:4" x14ac:dyDescent="0.25">
      <c r="D858" s="55" t="s">
        <v>3796</v>
      </c>
    </row>
    <row r="859" spans="2:4" x14ac:dyDescent="0.25">
      <c r="D859" s="68" t="s">
        <v>2491</v>
      </c>
    </row>
    <row r="861" spans="2:4" x14ac:dyDescent="0.25">
      <c r="D861" s="285" t="s">
        <v>3756</v>
      </c>
    </row>
    <row r="913" spans="2:13" x14ac:dyDescent="0.25">
      <c r="D913" s="285" t="s">
        <v>309</v>
      </c>
    </row>
    <row r="914" spans="2:13" x14ac:dyDescent="0.25">
      <c r="D914" s="51" t="s">
        <v>2480</v>
      </c>
      <c r="M914" s="51" t="s">
        <v>3757</v>
      </c>
    </row>
    <row r="920" spans="2:13" x14ac:dyDescent="0.25">
      <c r="B920" s="48">
        <v>0</v>
      </c>
      <c r="D920" s="51" t="s">
        <v>3770</v>
      </c>
    </row>
    <row r="921" spans="2:13" x14ac:dyDescent="0.25">
      <c r="D921" s="59" t="s">
        <v>305</v>
      </c>
    </row>
    <row r="922" spans="2:13" x14ac:dyDescent="0.25">
      <c r="D922" s="55" t="s">
        <v>35</v>
      </c>
    </row>
    <row r="1006" spans="2:4" x14ac:dyDescent="0.25">
      <c r="B1006" s="48">
        <v>0</v>
      </c>
      <c r="D1006" s="51" t="s">
        <v>3771</v>
      </c>
    </row>
    <row r="1007" spans="2:4" x14ac:dyDescent="0.25">
      <c r="D1007" s="59" t="s">
        <v>305</v>
      </c>
    </row>
    <row r="1008" spans="2:4" x14ac:dyDescent="0.25">
      <c r="D1008" s="55" t="s">
        <v>35</v>
      </c>
    </row>
    <row r="1091" spans="2:4" x14ac:dyDescent="0.25">
      <c r="B1091" s="48">
        <v>0</v>
      </c>
      <c r="D1091" s="51" t="s">
        <v>3774</v>
      </c>
    </row>
    <row r="1092" spans="2:4" x14ac:dyDescent="0.25">
      <c r="D1092" s="59" t="s">
        <v>305</v>
      </c>
    </row>
    <row r="1093" spans="2:4" x14ac:dyDescent="0.25">
      <c r="D1093" s="55" t="s">
        <v>35</v>
      </c>
    </row>
    <row r="1177" spans="2:4" x14ac:dyDescent="0.25">
      <c r="B1177" s="50">
        <v>0</v>
      </c>
      <c r="D1177" s="51" t="s">
        <v>887</v>
      </c>
    </row>
    <row r="1178" spans="2:4" x14ac:dyDescent="0.25">
      <c r="D1178" s="59" t="s">
        <v>304</v>
      </c>
    </row>
    <row r="1179" spans="2:4" x14ac:dyDescent="0.25">
      <c r="D1179" s="55" t="s">
        <v>3576</v>
      </c>
    </row>
    <row r="1181" spans="2:4" x14ac:dyDescent="0.25">
      <c r="D1181" s="285" t="s">
        <v>3576</v>
      </c>
    </row>
    <row r="1235" spans="4:13" x14ac:dyDescent="0.25">
      <c r="D1235" s="285" t="s">
        <v>309</v>
      </c>
    </row>
    <row r="1236" spans="4:13" x14ac:dyDescent="0.25">
      <c r="D1236" s="51" t="s">
        <v>3776</v>
      </c>
      <c r="M1236" s="51" t="s">
        <v>3778</v>
      </c>
    </row>
    <row r="1237" spans="4:13" x14ac:dyDescent="0.25">
      <c r="D1237" s="51" t="s">
        <v>1754</v>
      </c>
      <c r="M1237" s="51" t="s">
        <v>3779</v>
      </c>
    </row>
    <row r="1238" spans="4:13" x14ac:dyDescent="0.25">
      <c r="D1238" s="51" t="s">
        <v>1751</v>
      </c>
      <c r="M1238" s="51" t="s">
        <v>3780</v>
      </c>
    </row>
    <row r="1239" spans="4:13" x14ac:dyDescent="0.25">
      <c r="D1239" s="51" t="s">
        <v>1749</v>
      </c>
      <c r="M1239" s="51" t="s">
        <v>3777</v>
      </c>
    </row>
    <row r="1240" spans="4:13" x14ac:dyDescent="0.25">
      <c r="D1240" s="51" t="s">
        <v>1753</v>
      </c>
      <c r="M1240" s="51" t="s">
        <v>3781</v>
      </c>
    </row>
    <row r="1241" spans="4:13" x14ac:dyDescent="0.25">
      <c r="D1241" s="51" t="s">
        <v>1750</v>
      </c>
      <c r="M1241" s="51" t="s">
        <v>3782</v>
      </c>
    </row>
    <row r="1243" spans="4:13" x14ac:dyDescent="0.25">
      <c r="D1243" s="285" t="s">
        <v>3576</v>
      </c>
    </row>
    <row r="1285" spans="2:4" x14ac:dyDescent="0.25">
      <c r="B1285" s="48">
        <v>0</v>
      </c>
      <c r="D1285" s="51" t="s">
        <v>4193</v>
      </c>
    </row>
    <row r="1286" spans="2:4" x14ac:dyDescent="0.25">
      <c r="D1286" s="59" t="s">
        <v>305</v>
      </c>
    </row>
    <row r="1287" spans="2:4" x14ac:dyDescent="0.25">
      <c r="D1287" s="55" t="s">
        <v>35</v>
      </c>
    </row>
    <row r="1371" spans="2:4" x14ac:dyDescent="0.25">
      <c r="B1371" s="48">
        <v>0</v>
      </c>
      <c r="D1371" s="51" t="s">
        <v>2226</v>
      </c>
    </row>
    <row r="1372" spans="2:4" x14ac:dyDescent="0.25">
      <c r="D1372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E977C-CE12-4A9E-B709-FF3C50D70C79}">
  <dimension ref="A2:J40"/>
  <sheetViews>
    <sheetView topLeftCell="A25" workbookViewId="0">
      <selection activeCell="A34" sqref="A34"/>
    </sheetView>
  </sheetViews>
  <sheetFormatPr defaultColWidth="2.85546875" defaultRowHeight="15" x14ac:dyDescent="0.25"/>
  <cols>
    <col min="1" max="1" width="9.140625" style="333" bestFit="1" customWidth="1"/>
    <col min="2" max="2" width="40" style="333" customWidth="1"/>
    <col min="3" max="3" width="17.28515625" style="333" bestFit="1" customWidth="1"/>
    <col min="4" max="4" width="17" style="333" bestFit="1" customWidth="1"/>
    <col min="5" max="5" width="18.85546875" style="333" bestFit="1" customWidth="1"/>
    <col min="6" max="7" width="10.7109375" style="333" bestFit="1" customWidth="1"/>
    <col min="8" max="8" width="8.5703125" style="333" bestFit="1" customWidth="1"/>
    <col min="9" max="9" width="7.5703125" style="333" bestFit="1" customWidth="1"/>
    <col min="10" max="10" width="10.7109375" style="333" customWidth="1"/>
    <col min="11" max="16384" width="2.85546875" style="333"/>
  </cols>
  <sheetData>
    <row r="2" spans="1:10" ht="18.75" x14ac:dyDescent="0.25">
      <c r="A2" s="463" t="s">
        <v>2562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3680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31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32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24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05" t="s">
        <v>3258</v>
      </c>
      <c r="B15" s="305" t="s">
        <v>3257</v>
      </c>
      <c r="C15" s="305" t="s">
        <v>925</v>
      </c>
      <c r="D15" s="305" t="s">
        <v>330</v>
      </c>
      <c r="E15" s="305" t="s">
        <v>276</v>
      </c>
      <c r="F15" s="306">
        <v>44953.638194444</v>
      </c>
      <c r="G15" s="306">
        <v>45392.601388889001</v>
      </c>
      <c r="H15" s="305" t="s">
        <v>23</v>
      </c>
      <c r="I15" s="305" t="s">
        <v>18</v>
      </c>
      <c r="J15" s="305" t="s">
        <v>260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19" spans="1:10" ht="45" x14ac:dyDescent="0.25">
      <c r="A19" s="305" t="s">
        <v>3396</v>
      </c>
      <c r="B19" s="305" t="s">
        <v>3388</v>
      </c>
      <c r="C19" s="305" t="s">
        <v>356</v>
      </c>
      <c r="D19" s="305" t="s">
        <v>330</v>
      </c>
      <c r="E19" s="305" t="s">
        <v>276</v>
      </c>
      <c r="F19" s="306">
        <v>44958.371527777999</v>
      </c>
      <c r="G19" s="306">
        <v>45398.371527777999</v>
      </c>
      <c r="H19" s="305" t="s">
        <v>23</v>
      </c>
      <c r="I19" s="305" t="s">
        <v>18</v>
      </c>
      <c r="J19" s="305" t="s">
        <v>260</v>
      </c>
    </row>
    <row r="20" spans="1:10" ht="45" x14ac:dyDescent="0.25">
      <c r="A20" s="307" t="s">
        <v>3413</v>
      </c>
      <c r="B20" s="307" t="s">
        <v>3415</v>
      </c>
      <c r="C20" s="307" t="s">
        <v>361</v>
      </c>
      <c r="D20" s="307" t="s">
        <v>330</v>
      </c>
      <c r="E20" s="307" t="s">
        <v>276</v>
      </c>
      <c r="F20" s="308">
        <v>44958.392361111</v>
      </c>
      <c r="G20" s="308">
        <v>45398.350694444001</v>
      </c>
      <c r="H20" s="307" t="s">
        <v>23</v>
      </c>
      <c r="I20" s="307" t="s">
        <v>18</v>
      </c>
      <c r="J20" s="307" t="s">
        <v>260</v>
      </c>
    </row>
    <row r="21" spans="1:10" ht="45" x14ac:dyDescent="0.25">
      <c r="A21" s="305" t="s">
        <v>3436</v>
      </c>
      <c r="B21" s="305" t="s">
        <v>3437</v>
      </c>
      <c r="C21" s="305" t="s">
        <v>356</v>
      </c>
      <c r="D21" s="305" t="s">
        <v>330</v>
      </c>
      <c r="E21" s="305" t="s">
        <v>276</v>
      </c>
      <c r="F21" s="306">
        <v>44958.587500000001</v>
      </c>
      <c r="G21" s="306">
        <v>45398.337500000001</v>
      </c>
      <c r="H21" s="305" t="s">
        <v>23</v>
      </c>
      <c r="I21" s="305" t="s">
        <v>18</v>
      </c>
      <c r="J21" s="305" t="s">
        <v>260</v>
      </c>
    </row>
    <row r="22" spans="1:10" ht="45" x14ac:dyDescent="0.25">
      <c r="A22" s="307" t="s">
        <v>3473</v>
      </c>
      <c r="B22" s="307" t="s">
        <v>3477</v>
      </c>
      <c r="C22" s="307" t="s">
        <v>697</v>
      </c>
      <c r="D22" s="307" t="s">
        <v>330</v>
      </c>
      <c r="E22" s="307" t="s">
        <v>276</v>
      </c>
      <c r="F22" s="308">
        <v>44958.693055556003</v>
      </c>
      <c r="G22" s="308">
        <v>45398.359722221998</v>
      </c>
      <c r="H22" s="307" t="s">
        <v>23</v>
      </c>
      <c r="I22" s="307" t="s">
        <v>18</v>
      </c>
      <c r="J22" s="307" t="s">
        <v>260</v>
      </c>
    </row>
    <row r="23" spans="1:10" ht="45" x14ac:dyDescent="0.25">
      <c r="A23" s="305" t="s">
        <v>3480</v>
      </c>
      <c r="B23" s="305" t="s">
        <v>3481</v>
      </c>
      <c r="C23" s="305" t="s">
        <v>356</v>
      </c>
      <c r="D23" s="305" t="s">
        <v>330</v>
      </c>
      <c r="E23" s="305" t="s">
        <v>276</v>
      </c>
      <c r="F23" s="306">
        <v>44958.702083333003</v>
      </c>
      <c r="G23" s="306">
        <v>45398.368750000001</v>
      </c>
      <c r="H23" s="305" t="s">
        <v>23</v>
      </c>
      <c r="I23" s="305" t="s">
        <v>18</v>
      </c>
      <c r="J23" s="305" t="s">
        <v>260</v>
      </c>
    </row>
    <row r="24" spans="1:10" ht="45" x14ac:dyDescent="0.25">
      <c r="A24" s="307" t="s">
        <v>3490</v>
      </c>
      <c r="B24" s="307" t="s">
        <v>3491</v>
      </c>
      <c r="C24" s="307" t="s">
        <v>356</v>
      </c>
      <c r="D24" s="307" t="s">
        <v>330</v>
      </c>
      <c r="E24" s="307" t="s">
        <v>347</v>
      </c>
      <c r="F24" s="308">
        <v>44959.334722222004</v>
      </c>
      <c r="G24" s="308">
        <v>45394.626388889003</v>
      </c>
      <c r="H24" s="307" t="s">
        <v>23</v>
      </c>
      <c r="I24" s="307" t="s">
        <v>18</v>
      </c>
      <c r="J24" s="307" t="s">
        <v>260</v>
      </c>
    </row>
    <row r="25" spans="1:10" ht="45" x14ac:dyDescent="0.25">
      <c r="A25" s="305" t="s">
        <v>3496</v>
      </c>
      <c r="B25" s="305" t="s">
        <v>3497</v>
      </c>
      <c r="C25" s="305" t="s">
        <v>356</v>
      </c>
      <c r="D25" s="305" t="s">
        <v>330</v>
      </c>
      <c r="E25" s="305" t="s">
        <v>276</v>
      </c>
      <c r="F25" s="306">
        <v>44959.387499999997</v>
      </c>
      <c r="G25" s="306">
        <v>45398.345833332998</v>
      </c>
      <c r="H25" s="305" t="s">
        <v>23</v>
      </c>
      <c r="I25" s="305" t="s">
        <v>18</v>
      </c>
      <c r="J25" s="305" t="s">
        <v>260</v>
      </c>
    </row>
    <row r="26" spans="1:10" ht="75" x14ac:dyDescent="0.25">
      <c r="A26" s="307" t="s">
        <v>3501</v>
      </c>
      <c r="B26" s="307" t="s">
        <v>3500</v>
      </c>
      <c r="C26" s="307" t="s">
        <v>335</v>
      </c>
      <c r="D26" s="307" t="s">
        <v>330</v>
      </c>
      <c r="E26" s="307" t="s">
        <v>276</v>
      </c>
      <c r="F26" s="308">
        <v>44959.390972221998</v>
      </c>
      <c r="G26" s="308">
        <v>45398.349305556003</v>
      </c>
      <c r="H26" s="307" t="s">
        <v>23</v>
      </c>
      <c r="I26" s="307" t="s">
        <v>18</v>
      </c>
      <c r="J26" s="307" t="s">
        <v>260</v>
      </c>
    </row>
    <row r="27" spans="1:10" ht="45" x14ac:dyDescent="0.25">
      <c r="A27" s="305" t="s">
        <v>3630</v>
      </c>
      <c r="B27" s="305" t="s">
        <v>3622</v>
      </c>
      <c r="C27" s="305" t="s">
        <v>335</v>
      </c>
      <c r="D27" s="305" t="s">
        <v>330</v>
      </c>
      <c r="E27" s="305" t="s">
        <v>276</v>
      </c>
      <c r="F27" s="306">
        <v>44960.363888888998</v>
      </c>
      <c r="G27" s="306">
        <v>45398.655555555997</v>
      </c>
      <c r="H27" s="305" t="s">
        <v>23</v>
      </c>
      <c r="I27" s="305" t="s">
        <v>18</v>
      </c>
      <c r="J27" s="305" t="s">
        <v>260</v>
      </c>
    </row>
    <row r="28" spans="1:10" ht="45" x14ac:dyDescent="0.25">
      <c r="A28" s="307" t="s">
        <v>3641</v>
      </c>
      <c r="B28" s="307" t="s">
        <v>3643</v>
      </c>
      <c r="C28" s="307" t="s">
        <v>920</v>
      </c>
      <c r="D28" s="307" t="s">
        <v>330</v>
      </c>
      <c r="E28" s="307" t="s">
        <v>276</v>
      </c>
      <c r="F28" s="308">
        <v>44960.439583332998</v>
      </c>
      <c r="G28" s="308">
        <v>45399.397916667003</v>
      </c>
      <c r="H28" s="307" t="s">
        <v>23</v>
      </c>
      <c r="I28" s="307" t="s">
        <v>18</v>
      </c>
      <c r="J28" s="307" t="s">
        <v>260</v>
      </c>
    </row>
    <row r="29" spans="1:10" ht="45" x14ac:dyDescent="0.25">
      <c r="A29" s="305" t="s">
        <v>3667</v>
      </c>
      <c r="B29" s="305" t="s">
        <v>3668</v>
      </c>
      <c r="C29" s="305" t="s">
        <v>356</v>
      </c>
      <c r="D29" s="305" t="s">
        <v>330</v>
      </c>
      <c r="E29" s="305" t="s">
        <v>276</v>
      </c>
      <c r="F29" s="306">
        <v>44960.685416667002</v>
      </c>
      <c r="G29" s="306">
        <v>45399.643750000003</v>
      </c>
      <c r="H29" s="305" t="s">
        <v>23</v>
      </c>
      <c r="I29" s="305" t="s">
        <v>18</v>
      </c>
      <c r="J29" s="305" t="s">
        <v>260</v>
      </c>
    </row>
    <row r="31" spans="1:10" ht="30" x14ac:dyDescent="0.25">
      <c r="A31" s="316" t="s">
        <v>3682</v>
      </c>
      <c r="B31" s="316" t="s">
        <v>3684</v>
      </c>
      <c r="C31" s="316"/>
      <c r="D31" s="316"/>
      <c r="E31" s="316"/>
      <c r="F31" s="317"/>
      <c r="G31" s="317"/>
      <c r="H31" s="316"/>
      <c r="I31" s="316"/>
      <c r="J31" s="318" t="s">
        <v>346</v>
      </c>
    </row>
    <row r="32" spans="1:10" ht="30" x14ac:dyDescent="0.25">
      <c r="A32" s="316" t="s">
        <v>3706</v>
      </c>
      <c r="B32" s="315" t="s">
        <v>3736</v>
      </c>
      <c r="C32" s="313"/>
      <c r="D32" s="313"/>
      <c r="E32" s="313"/>
      <c r="F32" s="314"/>
      <c r="G32" s="314"/>
      <c r="H32" s="313"/>
      <c r="I32" s="313"/>
      <c r="J32" s="315" t="s">
        <v>346</v>
      </c>
    </row>
    <row r="33" spans="1:10" ht="30" x14ac:dyDescent="0.25">
      <c r="A33" s="316" t="s">
        <v>3731</v>
      </c>
      <c r="B33" s="316" t="s">
        <v>3732</v>
      </c>
      <c r="C33" s="316"/>
      <c r="D33" s="316"/>
      <c r="E33" s="316"/>
      <c r="F33" s="317"/>
      <c r="G33" s="317"/>
      <c r="H33" s="316"/>
      <c r="I33" s="316"/>
      <c r="J33" s="318" t="s">
        <v>346</v>
      </c>
    </row>
    <row r="34" spans="1:10" ht="45" x14ac:dyDescent="0.25">
      <c r="A34" s="313" t="s">
        <v>3750</v>
      </c>
      <c r="B34" s="313" t="s">
        <v>3748</v>
      </c>
      <c r="C34" s="338" t="s">
        <v>3764</v>
      </c>
      <c r="D34" s="313"/>
      <c r="E34" s="313"/>
      <c r="F34" s="314"/>
      <c r="G34" s="314"/>
      <c r="H34" s="313"/>
      <c r="I34" s="313"/>
      <c r="J34" s="315" t="s">
        <v>346</v>
      </c>
    </row>
    <row r="35" spans="1:10" ht="45" x14ac:dyDescent="0.25">
      <c r="A35" s="339" t="s">
        <v>3758</v>
      </c>
      <c r="B35" s="339" t="s">
        <v>3756</v>
      </c>
      <c r="C35" s="339" t="s">
        <v>2489</v>
      </c>
      <c r="D35" s="339" t="s">
        <v>2490</v>
      </c>
      <c r="E35" s="313"/>
      <c r="F35" s="314"/>
      <c r="G35" s="314"/>
      <c r="H35" s="313"/>
      <c r="I35" s="313"/>
      <c r="J35" s="315" t="s">
        <v>346</v>
      </c>
    </row>
    <row r="36" spans="1:10" x14ac:dyDescent="0.25">
      <c r="A36" s="313" t="s">
        <v>3761</v>
      </c>
      <c r="B36" s="313" t="s">
        <v>3769</v>
      </c>
      <c r="C36" s="313"/>
      <c r="D36" s="313"/>
      <c r="E36" s="313"/>
      <c r="F36" s="314"/>
      <c r="G36" s="314"/>
      <c r="H36" s="313"/>
      <c r="I36" s="313"/>
      <c r="J36" s="315" t="s">
        <v>346</v>
      </c>
    </row>
    <row r="37" spans="1:10" ht="30" x14ac:dyDescent="0.25">
      <c r="A37" s="313" t="s">
        <v>3763</v>
      </c>
      <c r="B37" s="315" t="s">
        <v>3772</v>
      </c>
      <c r="C37" s="313"/>
      <c r="D37" s="313"/>
      <c r="E37" s="313"/>
      <c r="F37" s="314"/>
      <c r="G37" s="314"/>
      <c r="H37" s="313"/>
      <c r="I37" s="313"/>
      <c r="J37" s="315" t="s">
        <v>346</v>
      </c>
    </row>
    <row r="38" spans="1:10" ht="30" x14ac:dyDescent="0.25">
      <c r="A38" s="313" t="s">
        <v>3768</v>
      </c>
      <c r="B38" s="313" t="s">
        <v>3773</v>
      </c>
      <c r="C38" s="313"/>
      <c r="D38" s="313"/>
      <c r="E38" s="313"/>
      <c r="F38" s="314"/>
      <c r="G38" s="314"/>
      <c r="H38" s="313"/>
      <c r="I38" s="313"/>
      <c r="J38" s="315" t="s">
        <v>346</v>
      </c>
    </row>
    <row r="39" spans="1:10" x14ac:dyDescent="0.25">
      <c r="A39" s="313"/>
      <c r="B39" s="313"/>
      <c r="C39" s="313"/>
      <c r="D39" s="313"/>
      <c r="E39" s="313"/>
      <c r="F39" s="314"/>
      <c r="G39" s="314"/>
      <c r="H39" s="313"/>
      <c r="I39" s="313"/>
      <c r="J39" s="315" t="s">
        <v>346</v>
      </c>
    </row>
    <row r="40" spans="1:10" x14ac:dyDescent="0.25">
      <c r="A40" s="313"/>
      <c r="B40" s="313"/>
      <c r="C40" s="313"/>
      <c r="D40" s="313"/>
      <c r="E40" s="313"/>
      <c r="F40" s="314"/>
      <c r="G40" s="314"/>
      <c r="H40" s="313"/>
      <c r="I40" s="313"/>
      <c r="J40" s="31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30757-5009-40DE-A23B-BAF1C0608363}">
  <sheetPr codeName="Sheet70"/>
  <dimension ref="B2:BV1466"/>
  <sheetViews>
    <sheetView topLeftCell="A1337" workbookViewId="0">
      <selection activeCell="D1379" sqref="D1379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3384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3385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3386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3387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96" t="s">
        <v>539</v>
      </c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</row>
    <row r="49" spans="4:28" x14ac:dyDescent="0.25">
      <c r="D49" s="72" t="s">
        <v>900</v>
      </c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</row>
    <row r="50" spans="4:28" x14ac:dyDescent="0.25">
      <c r="D50" s="72" t="s">
        <v>467</v>
      </c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</row>
    <row r="51" spans="4:28" x14ac:dyDescent="0.25">
      <c r="D51" s="93" t="s">
        <v>1991</v>
      </c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</row>
    <row r="52" spans="4:28" x14ac:dyDescent="0.25">
      <c r="D52" s="93" t="s">
        <v>1992</v>
      </c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  <c r="AA52" s="95"/>
      <c r="AB52" s="95"/>
    </row>
    <row r="53" spans="4:28" x14ac:dyDescent="0.25">
      <c r="D53" s="93" t="s">
        <v>1993</v>
      </c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  <c r="AA53" s="95"/>
      <c r="AB53" s="95"/>
    </row>
    <row r="54" spans="4:28" x14ac:dyDescent="0.25">
      <c r="D54" s="93" t="s">
        <v>1994</v>
      </c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</row>
    <row r="55" spans="4:28" x14ac:dyDescent="0.25">
      <c r="D55" s="93" t="s">
        <v>1995</v>
      </c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</row>
    <row r="56" spans="4:28" x14ac:dyDescent="0.25">
      <c r="D56" s="72" t="s">
        <v>1990</v>
      </c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</row>
    <row r="57" spans="4:28" x14ac:dyDescent="0.25">
      <c r="D57" s="72" t="s">
        <v>1983</v>
      </c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</row>
    <row r="58" spans="4:28" x14ac:dyDescent="0.25">
      <c r="D58" s="72" t="s">
        <v>1984</v>
      </c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  <c r="AA58" s="73"/>
      <c r="AB58" s="73"/>
    </row>
    <row r="59" spans="4:28" x14ac:dyDescent="0.25">
      <c r="D59" s="72" t="s">
        <v>432</v>
      </c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/>
    </row>
    <row r="60" spans="4:28" x14ac:dyDescent="0.25">
      <c r="D60" s="72" t="s">
        <v>1985</v>
      </c>
      <c r="E60" s="73"/>
      <c r="F60" s="73"/>
      <c r="G60" s="73"/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73"/>
      <c r="Z60" s="73"/>
      <c r="AA60" s="73"/>
      <c r="AB60" s="73"/>
    </row>
    <row r="61" spans="4:28" x14ac:dyDescent="0.25">
      <c r="D61" s="72" t="s">
        <v>901</v>
      </c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</row>
    <row r="62" spans="4:28" x14ac:dyDescent="0.25">
      <c r="D62" s="72" t="s">
        <v>902</v>
      </c>
      <c r="E62" s="73"/>
      <c r="F62" s="73"/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  <c r="AB62" s="73"/>
    </row>
    <row r="63" spans="4:28" x14ac:dyDescent="0.25">
      <c r="D63" s="72" t="s">
        <v>903</v>
      </c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</row>
    <row r="64" spans="4:28" x14ac:dyDescent="0.25">
      <c r="D64" s="72" t="s">
        <v>3422</v>
      </c>
      <c r="E64" s="73"/>
      <c r="F64" s="73"/>
      <c r="G64" s="73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73"/>
      <c r="Z64" s="73"/>
      <c r="AA64" s="73"/>
      <c r="AB64" s="73"/>
    </row>
    <row r="65" spans="4:28" x14ac:dyDescent="0.25">
      <c r="D65" s="72" t="s">
        <v>486</v>
      </c>
      <c r="E65" s="73"/>
      <c r="F65" s="73"/>
      <c r="G65" s="73"/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/>
      <c r="Z65" s="73"/>
      <c r="AA65" s="73"/>
      <c r="AB65" s="73"/>
    </row>
    <row r="67" spans="4:28" x14ac:dyDescent="0.25">
      <c r="D67" s="96" t="s">
        <v>537</v>
      </c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</row>
    <row r="68" spans="4:28" x14ac:dyDescent="0.25">
      <c r="D68" s="72" t="s">
        <v>354</v>
      </c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</row>
    <row r="69" spans="4:28" x14ac:dyDescent="0.25">
      <c r="D69" s="93" t="s">
        <v>1996</v>
      </c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</row>
    <row r="70" spans="4:28" x14ac:dyDescent="0.25">
      <c r="D70" s="93" t="s">
        <v>1997</v>
      </c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</row>
    <row r="71" spans="4:28" x14ac:dyDescent="0.25">
      <c r="D71" s="93" t="s">
        <v>1998</v>
      </c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</row>
    <row r="72" spans="4:28" x14ac:dyDescent="0.25">
      <c r="D72" s="93" t="s">
        <v>1999</v>
      </c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</row>
    <row r="73" spans="4:28" x14ac:dyDescent="0.25">
      <c r="D73" s="93" t="s">
        <v>2000</v>
      </c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</row>
    <row r="74" spans="4:28" x14ac:dyDescent="0.25">
      <c r="D74" s="72" t="s">
        <v>1986</v>
      </c>
      <c r="E74" s="73"/>
      <c r="F74" s="73"/>
      <c r="G74" s="73"/>
      <c r="H74" s="73"/>
      <c r="I74" s="73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  <c r="AB74" s="73"/>
    </row>
    <row r="75" spans="4:28" x14ac:dyDescent="0.25">
      <c r="D75" s="72" t="s">
        <v>1987</v>
      </c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</row>
    <row r="76" spans="4:28" x14ac:dyDescent="0.25">
      <c r="D76" s="72" t="s">
        <v>279</v>
      </c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</row>
    <row r="77" spans="4:28" x14ac:dyDescent="0.25">
      <c r="D77" s="72" t="s">
        <v>1988</v>
      </c>
      <c r="E77" s="73"/>
      <c r="F77" s="73"/>
      <c r="G77" s="73"/>
      <c r="H77" s="73"/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73"/>
      <c r="AB77" s="73"/>
    </row>
    <row r="78" spans="4:28" x14ac:dyDescent="0.25">
      <c r="D78" s="72" t="s">
        <v>355</v>
      </c>
      <c r="E78" s="73"/>
      <c r="F78" s="73"/>
      <c r="G78" s="73"/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</row>
    <row r="79" spans="4:28" x14ac:dyDescent="0.25">
      <c r="D79" s="72" t="s">
        <v>1989</v>
      </c>
      <c r="E79" s="73"/>
      <c r="F79" s="73"/>
      <c r="G79" s="73"/>
      <c r="H79" s="73"/>
      <c r="I79" s="73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73"/>
      <c r="Y79" s="73"/>
      <c r="Z79" s="73"/>
      <c r="AA79" s="73"/>
      <c r="AB79" s="73"/>
    </row>
    <row r="80" spans="4:28" x14ac:dyDescent="0.25">
      <c r="D80" s="72" t="s">
        <v>359</v>
      </c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</row>
    <row r="81" spans="4:28" x14ac:dyDescent="0.25">
      <c r="D81" s="72" t="s">
        <v>3423</v>
      </c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</row>
    <row r="82" spans="4:28" x14ac:dyDescent="0.25">
      <c r="D82" s="72" t="s">
        <v>538</v>
      </c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  <c r="AA82" s="73"/>
      <c r="AB82" s="73"/>
    </row>
    <row r="92" spans="4:28" x14ac:dyDescent="0.25">
      <c r="D92" s="285" t="s">
        <v>281</v>
      </c>
    </row>
    <row r="99" spans="2:4" x14ac:dyDescent="0.25">
      <c r="B99" s="50">
        <v>0</v>
      </c>
      <c r="D99" s="51" t="s">
        <v>3102</v>
      </c>
    </row>
    <row r="100" spans="2:4" x14ac:dyDescent="0.25">
      <c r="D100" s="59" t="s">
        <v>304</v>
      </c>
    </row>
    <row r="102" spans="2:4" x14ac:dyDescent="0.25">
      <c r="D102" s="285" t="s">
        <v>36</v>
      </c>
    </row>
    <row r="103" spans="2:4" x14ac:dyDescent="0.25">
      <c r="D103" s="54" t="s">
        <v>3106</v>
      </c>
    </row>
    <row r="105" spans="2:4" x14ac:dyDescent="0.25">
      <c r="D105" s="285" t="s">
        <v>3099</v>
      </c>
    </row>
    <row r="152" spans="4:4" x14ac:dyDescent="0.25">
      <c r="D152" s="285" t="s">
        <v>3118</v>
      </c>
    </row>
    <row r="180" spans="4:4" x14ac:dyDescent="0.25">
      <c r="D180" s="51" t="s">
        <v>3384</v>
      </c>
    </row>
    <row r="182" spans="4:4" x14ac:dyDescent="0.25">
      <c r="D182" s="285" t="s">
        <v>3118</v>
      </c>
    </row>
    <row r="215" spans="2:4" x14ac:dyDescent="0.25">
      <c r="B215" s="50">
        <v>0</v>
      </c>
      <c r="D215" s="51" t="s">
        <v>3683</v>
      </c>
    </row>
    <row r="216" spans="2:4" x14ac:dyDescent="0.25">
      <c r="D216" s="59" t="s">
        <v>304</v>
      </c>
    </row>
    <row r="218" spans="2:4" x14ac:dyDescent="0.25">
      <c r="D218" s="285" t="s">
        <v>36</v>
      </c>
    </row>
    <row r="219" spans="2:4" x14ac:dyDescent="0.25">
      <c r="D219" s="54" t="s">
        <v>3685</v>
      </c>
    </row>
    <row r="221" spans="2:4" x14ac:dyDescent="0.25">
      <c r="D221" s="285" t="s">
        <v>3681</v>
      </c>
    </row>
    <row r="245" spans="4:74" x14ac:dyDescent="0.25">
      <c r="M245" s="285" t="s">
        <v>274</v>
      </c>
      <c r="Y245" s="285" t="s">
        <v>275</v>
      </c>
    </row>
    <row r="246" spans="4:74" x14ac:dyDescent="0.25">
      <c r="D246" s="285" t="s">
        <v>309</v>
      </c>
      <c r="M246" s="285" t="s">
        <v>1160</v>
      </c>
      <c r="S246" s="285" t="s">
        <v>646</v>
      </c>
      <c r="Y246" s="285" t="s">
        <v>1160</v>
      </c>
      <c r="AE246" s="285" t="s">
        <v>646</v>
      </c>
    </row>
    <row r="247" spans="4:74" x14ac:dyDescent="0.25">
      <c r="D247" s="51" t="s">
        <v>3686</v>
      </c>
      <c r="M247" s="58" t="s">
        <v>3690</v>
      </c>
      <c r="S247" s="58" t="s">
        <v>3691</v>
      </c>
      <c r="Y247" s="334" t="s">
        <v>3694</v>
      </c>
      <c r="AE247" s="58" t="s">
        <v>3697</v>
      </c>
    </row>
    <row r="248" spans="4:74" x14ac:dyDescent="0.25">
      <c r="D248" s="51" t="s">
        <v>3687</v>
      </c>
      <c r="M248" s="58" t="s">
        <v>3689</v>
      </c>
      <c r="S248" s="58" t="s">
        <v>3692</v>
      </c>
      <c r="Y248" s="58" t="s">
        <v>3695</v>
      </c>
      <c r="AE248" s="58" t="s">
        <v>3698</v>
      </c>
    </row>
    <row r="249" spans="4:74" x14ac:dyDescent="0.25">
      <c r="D249" s="51" t="s">
        <v>3688</v>
      </c>
      <c r="M249" s="58" t="s">
        <v>3689</v>
      </c>
      <c r="S249" s="58" t="s">
        <v>3693</v>
      </c>
      <c r="Y249" s="58" t="s">
        <v>3696</v>
      </c>
      <c r="AE249" s="58" t="s">
        <v>3699</v>
      </c>
    </row>
    <row r="250" spans="4:74" x14ac:dyDescent="0.25">
      <c r="D250" s="51" t="s">
        <v>3666</v>
      </c>
      <c r="M250" s="58" t="s">
        <v>3689</v>
      </c>
      <c r="S250" s="58" t="s">
        <v>3692</v>
      </c>
      <c r="Y250" s="58" t="s">
        <v>3696</v>
      </c>
      <c r="AE250" s="58" t="s">
        <v>3700</v>
      </c>
    </row>
    <row r="252" spans="4:74" x14ac:dyDescent="0.25">
      <c r="D252" s="56" t="s">
        <v>3716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2"/>
      <c r="BR252" s="52"/>
      <c r="BS252" s="52"/>
      <c r="BT252" s="52"/>
      <c r="BU252" s="52"/>
      <c r="BV252" s="52"/>
    </row>
    <row r="253" spans="4:74" x14ac:dyDescent="0.25">
      <c r="D253" s="56" t="s">
        <v>37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W253" s="52"/>
      <c r="AX253" s="52"/>
      <c r="AY253" s="52"/>
      <c r="AZ253" s="52"/>
      <c r="BA253" s="52"/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2"/>
      <c r="BR253" s="52"/>
      <c r="BS253" s="52"/>
      <c r="BT253" s="52"/>
      <c r="BU253" s="52"/>
      <c r="BV253" s="52"/>
    </row>
    <row r="254" spans="4:74" x14ac:dyDescent="0.25">
      <c r="D254" s="56" t="s">
        <v>364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2"/>
      <c r="BR254" s="52"/>
      <c r="BS254" s="52"/>
      <c r="BT254" s="52"/>
      <c r="BU254" s="52"/>
      <c r="BV254" s="52"/>
    </row>
    <row r="255" spans="4:74" x14ac:dyDescent="0.25">
      <c r="D255" s="57" t="str">
        <f>"select '" &amp; TRIM(D247) &amp; "' AgreementNumber, '" &amp; M247 &amp; "' bStartPeriodDate, '" &amp; S247 &amp; "' bEndPeriodDate, '" &amp; Y247 &amp; "' aStartPeriodDate, '" &amp; AE247 &amp; "' aEndPeriodDate union all"</f>
        <v>select '0000610/4/10/01/2023' AgreementNumber, '2023-03-02' bStartPeriodDate, '2024-02-02' bEndPeriodDate, '2023-01-28' aStartPeriodDate, '2024-01-28' aEndPeriodDate union all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</row>
    <row r="256" spans="4:74" x14ac:dyDescent="0.25">
      <c r="D256" s="57" t="str">
        <f>"select '" &amp; TRIM(D248) &amp; "' AgreementNumber, '" &amp; M248 &amp; "' bStartPeriodDate, '" &amp; S248 &amp; "' bEndPeriodDate, '" &amp; Y248 &amp; "' aStartPeriodDate, '" &amp; AE248 &amp; "' aEndPeriodDate union all"</f>
        <v>select '0001254/4/01/01/2023' AgreementNumber, '2023-04-02' bStartPeriodDate, '2024-03-02' bEndPeriodDate, '2023-01-30' aStartPeriodDate, '2024-01-30' aEndPeriodDate union all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</row>
    <row r="257" spans="4:74" x14ac:dyDescent="0.25">
      <c r="D257" s="57" t="str">
        <f>"select '" &amp; TRIM(D249) &amp; "' AgreementNumber, '" &amp; M249 &amp; "' bStartPeriodDate, '" &amp; S249 &amp; "' bEndPeriodDate, '" &amp; Y249 &amp; "' aStartPeriodDate, '" &amp; AE249 &amp; "' aEndPeriodDate union all"</f>
        <v>select '0000612/4/10/01/2023' AgreementNumber, '2023-04-02' bStartPeriodDate, '2028-03-02' bEndPeriodDate, '2022-12-30' aStartPeriodDate, '2027-12-30' aEndPeriodDate union all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</row>
    <row r="258" spans="4:74" x14ac:dyDescent="0.25">
      <c r="D258" s="57" t="str">
        <f>"select '" &amp; TRIM(D250) &amp; "' AgreementNumber, '" &amp; M250 &amp; "' bStartPeriodDate, '" &amp; S250 &amp; "' bEndPeriodDate, '" &amp; Y250 &amp; "' aStartPeriodDate, '" &amp; AE250 &amp; "' aEndPeriodDate union all"</f>
        <v>select '0001232/4/01/12/2022' AgreementNumber, '2023-04-02' bStartPeriodDate, '2024-03-02' bEndPeriodDate, '2022-12-30' aStartPeriodDate, '2023-12-30' aEndPeriodDate union all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</row>
    <row r="259" spans="4:74" x14ac:dyDescent="0.25">
      <c r="D259" s="56" t="s">
        <v>700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W259" s="52"/>
      <c r="AX259" s="52"/>
      <c r="AY259" s="52"/>
      <c r="AZ259" s="52"/>
      <c r="BA259" s="52"/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2"/>
      <c r="BR259" s="52"/>
      <c r="BS259" s="52"/>
      <c r="BT259" s="52"/>
      <c r="BU259" s="52"/>
      <c r="BV259" s="52"/>
    </row>
    <row r="260" spans="4:74" x14ac:dyDescent="0.25">
      <c r="D260" s="56" t="s">
        <v>463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/>
      <c r="AT260" s="52"/>
      <c r="AU260" s="52"/>
      <c r="AV260" s="52"/>
      <c r="AW260" s="52"/>
      <c r="AX260" s="52"/>
      <c r="AY260" s="52"/>
      <c r="AZ260" s="52"/>
      <c r="BA260" s="52"/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</row>
    <row r="261" spans="4:74" x14ac:dyDescent="0.25">
      <c r="D261" s="56" t="s">
        <v>364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2"/>
      <c r="BR261" s="52"/>
      <c r="BS261" s="52"/>
      <c r="BT261" s="52"/>
      <c r="BU261" s="52"/>
      <c r="BV261" s="52"/>
    </row>
    <row r="262" spans="4:74" x14ac:dyDescent="0.25">
      <c r="D262" s="56" t="s">
        <v>33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2"/>
      <c r="BR262" s="52"/>
      <c r="BS262" s="52"/>
      <c r="BT262" s="52"/>
      <c r="BU262" s="52"/>
      <c r="BV262" s="52"/>
    </row>
    <row r="263" spans="4:74" x14ac:dyDescent="0.25">
      <c r="D263" s="56" t="s">
        <v>382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</row>
    <row r="264" spans="4:74" x14ac:dyDescent="0.25">
      <c r="D264" s="56" t="s">
        <v>838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</row>
    <row r="265" spans="4:74" x14ac:dyDescent="0.25">
      <c r="D265" s="56" t="s">
        <v>3720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</row>
    <row r="266" spans="4:74" x14ac:dyDescent="0.25">
      <c r="D266" s="38" t="s">
        <v>3721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</row>
    <row r="267" spans="4:74" x14ac:dyDescent="0.25">
      <c r="D267" s="38" t="s">
        <v>3722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</row>
    <row r="268" spans="4:74" x14ac:dyDescent="0.25">
      <c r="D268" s="38" t="s">
        <v>3723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</row>
    <row r="269" spans="4:74" x14ac:dyDescent="0.25">
      <c r="D269" s="38" t="s">
        <v>3724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</row>
    <row r="270" spans="4:74" x14ac:dyDescent="0.25">
      <c r="D270" s="56" t="s">
        <v>524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</row>
    <row r="271" spans="4:74" x14ac:dyDescent="0.25">
      <c r="D271" s="56" t="s">
        <v>257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</row>
    <row r="272" spans="4:74" x14ac:dyDescent="0.25">
      <c r="D272" s="38" t="s">
        <v>3725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</row>
    <row r="273" spans="4:74" x14ac:dyDescent="0.25">
      <c r="D273" s="38" t="s">
        <v>3726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/>
      <c r="AU273" s="52"/>
      <c r="AV273" s="52"/>
      <c r="AW273" s="52"/>
      <c r="AX273" s="52"/>
      <c r="AY273" s="52"/>
      <c r="AZ273" s="52"/>
      <c r="BA273" s="52"/>
      <c r="BB273" s="52"/>
      <c r="BC273" s="52"/>
      <c r="BD273" s="52"/>
      <c r="BE273" s="52"/>
      <c r="BF273" s="52"/>
      <c r="BG273" s="52"/>
      <c r="BH273" s="52"/>
      <c r="BI273" s="52"/>
      <c r="BJ273" s="52"/>
      <c r="BK273" s="52"/>
      <c r="BL273" s="52"/>
      <c r="BM273" s="52"/>
      <c r="BN273" s="52"/>
      <c r="BO273" s="52"/>
      <c r="BP273" s="52"/>
      <c r="BQ273" s="52"/>
      <c r="BR273" s="52"/>
      <c r="BS273" s="52"/>
      <c r="BT273" s="52"/>
      <c r="BU273" s="52"/>
      <c r="BV273" s="52"/>
    </row>
    <row r="274" spans="4:74" x14ac:dyDescent="0.25">
      <c r="D274" s="56" t="s">
        <v>3717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/>
      <c r="AU274" s="52"/>
      <c r="AV274" s="52"/>
      <c r="AW274" s="52"/>
      <c r="AX274" s="52"/>
      <c r="AY274" s="52"/>
      <c r="AZ274" s="52"/>
      <c r="BA274" s="52"/>
      <c r="BB274" s="52"/>
      <c r="BC274" s="52"/>
      <c r="BD274" s="52"/>
      <c r="BE274" s="52"/>
      <c r="BF274" s="52"/>
      <c r="BG274" s="52"/>
      <c r="BH274" s="52"/>
      <c r="BI274" s="52"/>
      <c r="BJ274" s="52"/>
      <c r="BK274" s="52"/>
      <c r="BL274" s="52"/>
      <c r="BM274" s="52"/>
      <c r="BN274" s="52"/>
      <c r="BO274" s="52"/>
      <c r="BP274" s="52"/>
      <c r="BQ274" s="52"/>
      <c r="BR274" s="52"/>
      <c r="BS274" s="52"/>
      <c r="BT274" s="52"/>
      <c r="BU274" s="52"/>
      <c r="BV274" s="52"/>
    </row>
    <row r="275" spans="4:74" x14ac:dyDescent="0.25">
      <c r="D275" s="56" t="s">
        <v>3718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52"/>
      <c r="BD275" s="52"/>
      <c r="BE275" s="52"/>
      <c r="BF275" s="52"/>
      <c r="BG275" s="52"/>
      <c r="BH275" s="52"/>
      <c r="BI275" s="52"/>
      <c r="BJ275" s="52"/>
      <c r="BK275" s="52"/>
      <c r="BL275" s="52"/>
      <c r="BM275" s="52"/>
      <c r="BN275" s="52"/>
      <c r="BO275" s="52"/>
      <c r="BP275" s="52"/>
      <c r="BQ275" s="52"/>
      <c r="BR275" s="52"/>
      <c r="BS275" s="52"/>
      <c r="BT275" s="52"/>
      <c r="BU275" s="52"/>
      <c r="BV275" s="52"/>
    </row>
    <row r="277" spans="4:74" x14ac:dyDescent="0.25">
      <c r="D277" s="51" t="s">
        <v>2492</v>
      </c>
      <c r="E277" s="51" t="s">
        <v>309</v>
      </c>
      <c r="F277" s="51" t="s">
        <v>1160</v>
      </c>
      <c r="G277" s="51" t="s">
        <v>646</v>
      </c>
      <c r="H277" s="51" t="s">
        <v>3727</v>
      </c>
      <c r="I277" s="51" t="s">
        <v>3728</v>
      </c>
      <c r="J277" s="51">
        <v>1</v>
      </c>
      <c r="K277" s="51" t="s">
        <v>3729</v>
      </c>
      <c r="L277" s="51" t="s">
        <v>3730</v>
      </c>
    </row>
    <row r="278" spans="4:74" x14ac:dyDescent="0.25">
      <c r="D278" s="285">
        <v>4885</v>
      </c>
      <c r="E278" s="285" t="s">
        <v>3666</v>
      </c>
      <c r="F278" s="92">
        <v>44961</v>
      </c>
      <c r="G278" s="92">
        <v>45325</v>
      </c>
      <c r="H278" s="92">
        <v>44960</v>
      </c>
      <c r="I278" s="285" t="s">
        <v>3667</v>
      </c>
      <c r="J278" s="285">
        <v>1</v>
      </c>
      <c r="K278" s="335">
        <v>44925</v>
      </c>
      <c r="L278" s="335">
        <v>45290</v>
      </c>
    </row>
    <row r="279" spans="4:74" x14ac:dyDescent="0.25">
      <c r="D279" s="285">
        <v>4913</v>
      </c>
      <c r="E279" s="285" t="s">
        <v>3687</v>
      </c>
      <c r="F279" s="92">
        <v>44961</v>
      </c>
      <c r="G279" s="92">
        <v>45325</v>
      </c>
      <c r="H279" s="92">
        <v>44960</v>
      </c>
      <c r="I279" s="285" t="s">
        <v>3202</v>
      </c>
      <c r="J279" s="285">
        <v>1</v>
      </c>
      <c r="K279" s="335">
        <v>44956</v>
      </c>
      <c r="L279" s="335">
        <v>45321</v>
      </c>
    </row>
    <row r="280" spans="4:74" x14ac:dyDescent="0.25">
      <c r="D280" s="285">
        <v>4917</v>
      </c>
      <c r="E280" s="285" t="s">
        <v>3686</v>
      </c>
      <c r="F280" s="92">
        <v>44960</v>
      </c>
      <c r="G280" s="92">
        <v>45324</v>
      </c>
      <c r="H280" s="92">
        <v>44959</v>
      </c>
      <c r="I280" s="285" t="s">
        <v>3202</v>
      </c>
      <c r="J280" s="285">
        <v>1</v>
      </c>
      <c r="K280" s="335">
        <v>44954</v>
      </c>
      <c r="L280" s="335">
        <v>45319</v>
      </c>
    </row>
    <row r="281" spans="4:74" x14ac:dyDescent="0.25">
      <c r="D281" s="285">
        <v>4919</v>
      </c>
      <c r="E281" s="285" t="s">
        <v>3688</v>
      </c>
      <c r="F281" s="92">
        <v>44961</v>
      </c>
      <c r="G281" s="92">
        <v>46786</v>
      </c>
      <c r="H281" s="92">
        <v>44960</v>
      </c>
      <c r="I281" s="285" t="s">
        <v>3202</v>
      </c>
      <c r="J281" s="285">
        <v>1</v>
      </c>
      <c r="K281" s="335">
        <v>44925</v>
      </c>
      <c r="L281" s="335">
        <v>46751</v>
      </c>
    </row>
    <row r="283" spans="4:74" x14ac:dyDescent="0.25">
      <c r="D283" s="57" t="s">
        <v>357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</row>
    <row r="284" spans="4:74" x14ac:dyDescent="0.25">
      <c r="D284" s="57" t="s">
        <v>322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</row>
    <row r="285" spans="4:74" x14ac:dyDescent="0.25">
      <c r="D285" s="57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</row>
    <row r="286" spans="4:74" x14ac:dyDescent="0.25">
      <c r="D286" s="56" t="str">
        <f>"update OPLAgreement set StartPeriodDate = '"&amp;TEXT(K278,"yyyy-mm-dd")&amp;"', EndPeriodDate = '"&amp;TEXT(L278,"yyyy-mm-dd") &amp; "' where IdOPLAgreement = " &amp; D278 &amp; ";"</f>
        <v>update OPLAgreement set StartPeriodDate = '2022-12-30', EndPeriodDate = '2023-12-30' where IdOPLAgreement = 4885;</v>
      </c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52"/>
      <c r="AT286" s="52"/>
      <c r="AU286" s="52"/>
      <c r="AV286" s="52"/>
      <c r="AW286" s="52"/>
    </row>
    <row r="287" spans="4:74" x14ac:dyDescent="0.25">
      <c r="D287" s="56" t="str">
        <f>"update OPLAgreement set StartPeriodDate = '"&amp;TEXT(K279,"yyyy-mm-dd")&amp;"', EndPeriodDate = '"&amp;TEXT(L279,"yyyy-mm-dd") &amp; "' where IdOPLAgreement = " &amp; D279 &amp; ";"</f>
        <v>update OPLAgreement set StartPeriodDate = '2023-01-30', EndPeriodDate = '2024-01-30' where IdOPLAgreement = 4913;</v>
      </c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  <c r="AA287" s="52"/>
      <c r="AB287" s="52"/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/>
      <c r="AU287" s="52"/>
      <c r="AV287" s="52"/>
      <c r="AW287" s="52"/>
    </row>
    <row r="288" spans="4:74" x14ac:dyDescent="0.25">
      <c r="D288" s="56" t="str">
        <f>"update OPLAgreement set StartPeriodDate = '"&amp;TEXT(K280,"yyyy-mm-dd")&amp;"', EndPeriodDate = '"&amp;TEXT(L280,"yyyy-mm-dd") &amp; "' where IdOPLAgreement = " &amp; D280 &amp; ";"</f>
        <v>update OPLAgreement set StartPeriodDate = '2023-01-28', EndPeriodDate = '2024-01-28' where IdOPLAgreement = 4917;</v>
      </c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  <c r="AA288" s="52"/>
      <c r="AB288" s="52"/>
      <c r="AC288" s="52"/>
      <c r="AD288" s="52"/>
      <c r="AE288" s="52"/>
      <c r="AF288" s="52"/>
      <c r="AG288" s="52"/>
      <c r="AH288" s="52"/>
      <c r="AI288" s="52"/>
      <c r="AJ288" s="52"/>
      <c r="AK288" s="52"/>
      <c r="AL288" s="52"/>
      <c r="AM288" s="52"/>
      <c r="AN288" s="52"/>
      <c r="AO288" s="52"/>
      <c r="AP288" s="52"/>
      <c r="AQ288" s="52"/>
      <c r="AR288" s="52"/>
      <c r="AS288" s="52"/>
      <c r="AT288" s="52"/>
      <c r="AU288" s="52"/>
      <c r="AV288" s="52"/>
      <c r="AW288" s="52"/>
    </row>
    <row r="289" spans="4:49" x14ac:dyDescent="0.25">
      <c r="D289" s="56" t="str">
        <f>"update OPLAgreement set StartPeriodDate = '"&amp;TEXT(K281,"yyyy-mm-dd")&amp;"', EndPeriodDate = '"&amp;TEXT(L281,"yyyy-mm-dd") &amp; "' where IdOPLAgreement = " &amp; D281 &amp; ";"</f>
        <v>update OPLAgreement set StartPeriodDate = '2022-12-30', EndPeriodDate = '2027-12-30' where IdOPLAgreement = 4919;</v>
      </c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  <c r="AA289" s="52"/>
      <c r="AB289" s="52"/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/>
      <c r="AV289" s="52"/>
      <c r="AW289" s="52"/>
    </row>
    <row r="290" spans="4:49" x14ac:dyDescent="0.25">
      <c r="D290" s="57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</row>
    <row r="291" spans="4:49" x14ac:dyDescent="0.25">
      <c r="D291" s="57" t="s">
        <v>263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</row>
    <row r="292" spans="4:49" x14ac:dyDescent="0.25">
      <c r="D292" s="57" t="s">
        <v>264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</row>
    <row r="293" spans="4:49" x14ac:dyDescent="0.25">
      <c r="D293" s="57" t="s">
        <v>358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</row>
    <row r="295" spans="4:49" x14ac:dyDescent="0.25">
      <c r="D295" s="285" t="s">
        <v>3734</v>
      </c>
    </row>
    <row r="310" spans="4:4" x14ac:dyDescent="0.25">
      <c r="D310" s="51" t="s">
        <v>3384</v>
      </c>
    </row>
    <row r="312" spans="4:4" x14ac:dyDescent="0.25">
      <c r="D312" s="285" t="s">
        <v>3734</v>
      </c>
    </row>
    <row r="353" spans="2:4" x14ac:dyDescent="0.25">
      <c r="B353" s="50">
        <v>0</v>
      </c>
      <c r="D353" s="51" t="s">
        <v>3735</v>
      </c>
    </row>
    <row r="354" spans="2:4" x14ac:dyDescent="0.25">
      <c r="D354" s="59" t="s">
        <v>304</v>
      </c>
    </row>
    <row r="356" spans="2:4" x14ac:dyDescent="0.25">
      <c r="D356" s="285" t="s">
        <v>36</v>
      </c>
    </row>
    <row r="357" spans="2:4" x14ac:dyDescent="0.25">
      <c r="D357" s="54" t="s">
        <v>3737</v>
      </c>
    </row>
    <row r="359" spans="2:4" x14ac:dyDescent="0.25">
      <c r="D359" s="285" t="s">
        <v>3705</v>
      </c>
    </row>
    <row r="372" spans="4:4" x14ac:dyDescent="0.25">
      <c r="D372" s="285" t="s">
        <v>3738</v>
      </c>
    </row>
    <row r="397" spans="4:4" x14ac:dyDescent="0.25">
      <c r="D397" s="51" t="s">
        <v>3384</v>
      </c>
    </row>
    <row r="399" spans="4:4" x14ac:dyDescent="0.25">
      <c r="D399" s="285" t="s">
        <v>3738</v>
      </c>
    </row>
    <row r="473" spans="2:4" x14ac:dyDescent="0.25">
      <c r="B473" s="50">
        <v>0</v>
      </c>
      <c r="D473" s="51" t="s">
        <v>3770</v>
      </c>
    </row>
    <row r="474" spans="2:4" x14ac:dyDescent="0.25">
      <c r="D474" s="59" t="s">
        <v>303</v>
      </c>
    </row>
    <row r="476" spans="2:4" x14ac:dyDescent="0.25">
      <c r="D476" s="285" t="s">
        <v>36</v>
      </c>
    </row>
    <row r="477" spans="2:4" x14ac:dyDescent="0.25">
      <c r="D477" s="54" t="s">
        <v>3783</v>
      </c>
    </row>
    <row r="479" spans="2:4" x14ac:dyDescent="0.25">
      <c r="D479" s="285" t="s">
        <v>3760</v>
      </c>
    </row>
    <row r="533" spans="4:16" x14ac:dyDescent="0.25">
      <c r="D533" s="285" t="s">
        <v>269</v>
      </c>
    </row>
    <row r="534" spans="4:16" x14ac:dyDescent="0.25">
      <c r="D534" s="51" t="s">
        <v>3784</v>
      </c>
    </row>
    <row r="535" spans="4:16" x14ac:dyDescent="0.25">
      <c r="D535" s="51" t="s">
        <v>3785</v>
      </c>
    </row>
    <row r="537" spans="4:16" x14ac:dyDescent="0.25">
      <c r="D537" s="51" t="s">
        <v>3384</v>
      </c>
    </row>
    <row r="539" spans="4:16" x14ac:dyDescent="0.25">
      <c r="D539" s="56" t="s">
        <v>3085</v>
      </c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</row>
    <row r="540" spans="4:16" x14ac:dyDescent="0.25">
      <c r="D540" s="56" t="s">
        <v>3825</v>
      </c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</row>
    <row r="541" spans="4:16" x14ac:dyDescent="0.25">
      <c r="D541" s="56" t="s">
        <v>266</v>
      </c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</row>
    <row r="542" spans="4:16" x14ac:dyDescent="0.25">
      <c r="D542" s="56" t="s">
        <v>3826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</row>
    <row r="543" spans="4:16" x14ac:dyDescent="0.25">
      <c r="D543" s="56" t="s">
        <v>3827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</row>
    <row r="544" spans="4:16" x14ac:dyDescent="0.25">
      <c r="D544" s="56" t="s">
        <v>3828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</row>
    <row r="545" spans="4:18" x14ac:dyDescent="0.25">
      <c r="D545" s="56" t="s">
        <v>259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</row>
    <row r="547" spans="4:18" x14ac:dyDescent="0.25">
      <c r="D547" s="57" t="s">
        <v>357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</row>
    <row r="548" spans="4:18" x14ac:dyDescent="0.25">
      <c r="D548" s="57" t="s">
        <v>322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</row>
    <row r="549" spans="4:18" x14ac:dyDescent="0.25">
      <c r="D549" s="57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</row>
    <row r="550" spans="4:18" x14ac:dyDescent="0.25">
      <c r="D550" s="57" t="s">
        <v>3088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</row>
    <row r="551" spans="4:18" x14ac:dyDescent="0.25">
      <c r="D551" s="57" t="s">
        <v>282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</row>
    <row r="552" spans="4:18" x14ac:dyDescent="0.25">
      <c r="D552" s="57" t="s">
        <v>2306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</row>
    <row r="553" spans="4:18" x14ac:dyDescent="0.25">
      <c r="D553" s="57" t="s">
        <v>3829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</row>
    <row r="554" spans="4:18" x14ac:dyDescent="0.25">
      <c r="D554" s="57" t="s">
        <v>3830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</row>
    <row r="555" spans="4:18" x14ac:dyDescent="0.25">
      <c r="D555" s="57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</row>
    <row r="556" spans="4:18" x14ac:dyDescent="0.25">
      <c r="D556" s="57" t="s">
        <v>263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</row>
    <row r="557" spans="4:18" x14ac:dyDescent="0.25">
      <c r="D557" s="57" t="s">
        <v>264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</row>
    <row r="558" spans="4:18" x14ac:dyDescent="0.25">
      <c r="D558" s="57" t="s">
        <v>358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</row>
    <row r="560" spans="4:18" x14ac:dyDescent="0.25">
      <c r="D560" s="285" t="s">
        <v>3831</v>
      </c>
    </row>
    <row r="587" spans="4:4" x14ac:dyDescent="0.25">
      <c r="D587" s="51" t="s">
        <v>4091</v>
      </c>
    </row>
    <row r="589" spans="4:4" x14ac:dyDescent="0.25">
      <c r="D589" s="285" t="s">
        <v>3831</v>
      </c>
    </row>
    <row r="619" spans="2:4" x14ac:dyDescent="0.25">
      <c r="B619" s="50">
        <v>0</v>
      </c>
      <c r="D619" s="51" t="s">
        <v>3771</v>
      </c>
    </row>
    <row r="620" spans="2:4" x14ac:dyDescent="0.25">
      <c r="D620" s="59" t="s">
        <v>304</v>
      </c>
    </row>
    <row r="622" spans="2:4" x14ac:dyDescent="0.25">
      <c r="D622" s="285" t="s">
        <v>36</v>
      </c>
    </row>
    <row r="623" spans="2:4" x14ac:dyDescent="0.25">
      <c r="D623" s="54" t="s">
        <v>3832</v>
      </c>
    </row>
    <row r="625" spans="4:4" x14ac:dyDescent="0.25">
      <c r="D625" s="285" t="s">
        <v>3762</v>
      </c>
    </row>
    <row r="657" spans="58:58" x14ac:dyDescent="0.25">
      <c r="BF657" s="53"/>
    </row>
    <row r="678" spans="4:4" x14ac:dyDescent="0.25">
      <c r="D678" s="285" t="s">
        <v>316</v>
      </c>
    </row>
    <row r="679" spans="4:4" x14ac:dyDescent="0.25">
      <c r="D679" s="51" t="s">
        <v>3848</v>
      </c>
    </row>
    <row r="680" spans="4:4" x14ac:dyDescent="0.25">
      <c r="D680" s="51" t="s">
        <v>3833</v>
      </c>
    </row>
    <row r="682" spans="4:4" x14ac:dyDescent="0.25">
      <c r="D682" s="51" t="s">
        <v>3384</v>
      </c>
    </row>
    <row r="684" spans="4:4" x14ac:dyDescent="0.25">
      <c r="D684" s="285" t="s">
        <v>3849</v>
      </c>
    </row>
    <row r="701" spans="4:4" x14ac:dyDescent="0.25">
      <c r="D701" s="51" t="s">
        <v>4091</v>
      </c>
    </row>
    <row r="703" spans="4:4" x14ac:dyDescent="0.25">
      <c r="D703" s="285" t="s">
        <v>3849</v>
      </c>
    </row>
    <row r="743" spans="2:4" x14ac:dyDescent="0.25">
      <c r="B743" s="50">
        <v>0</v>
      </c>
      <c r="D743" s="51" t="s">
        <v>3774</v>
      </c>
    </row>
    <row r="744" spans="2:4" x14ac:dyDescent="0.25">
      <c r="D744" s="59" t="s">
        <v>303</v>
      </c>
    </row>
    <row r="745" spans="2:4" x14ac:dyDescent="0.25">
      <c r="D745" s="55" t="s">
        <v>3854</v>
      </c>
    </row>
    <row r="746" spans="2:4" x14ac:dyDescent="0.25">
      <c r="D746" s="68" t="s">
        <v>3211</v>
      </c>
    </row>
    <row r="748" spans="2:4" x14ac:dyDescent="0.25">
      <c r="D748" s="285" t="s">
        <v>3767</v>
      </c>
    </row>
    <row r="804" spans="4:19" x14ac:dyDescent="0.25">
      <c r="D804" s="51" t="s">
        <v>3384</v>
      </c>
    </row>
    <row r="806" spans="4:19" x14ac:dyDescent="0.25">
      <c r="D806" s="285" t="s">
        <v>269</v>
      </c>
      <c r="M806" s="285" t="s">
        <v>2381</v>
      </c>
      <c r="S806" s="285" t="s">
        <v>635</v>
      </c>
    </row>
    <row r="807" spans="4:19" x14ac:dyDescent="0.25">
      <c r="D807" s="51" t="s">
        <v>3209</v>
      </c>
      <c r="M807" s="51" t="s">
        <v>3212</v>
      </c>
      <c r="S807" s="28" t="s">
        <v>3215</v>
      </c>
    </row>
    <row r="829" spans="2:4" x14ac:dyDescent="0.25">
      <c r="B829" s="50">
        <v>0</v>
      </c>
      <c r="D829" s="51" t="s">
        <v>3795</v>
      </c>
    </row>
    <row r="830" spans="2:4" x14ac:dyDescent="0.25">
      <c r="D830" s="59" t="s">
        <v>303</v>
      </c>
    </row>
    <row r="832" spans="2:4" x14ac:dyDescent="0.25">
      <c r="D832" s="285" t="s">
        <v>36</v>
      </c>
    </row>
    <row r="835" spans="4:4" x14ac:dyDescent="0.25">
      <c r="D835" s="285" t="s">
        <v>3793</v>
      </c>
    </row>
    <row r="915" spans="2:4" x14ac:dyDescent="0.25">
      <c r="B915" s="50">
        <v>0</v>
      </c>
      <c r="D915" s="51" t="s">
        <v>3809</v>
      </c>
    </row>
    <row r="916" spans="2:4" x14ac:dyDescent="0.25">
      <c r="D916" s="59" t="s">
        <v>304</v>
      </c>
    </row>
    <row r="918" spans="2:4" x14ac:dyDescent="0.25">
      <c r="D918" s="285" t="s">
        <v>3799</v>
      </c>
    </row>
    <row r="955" spans="4:4" x14ac:dyDescent="0.25">
      <c r="D955" s="285" t="s">
        <v>309</v>
      </c>
    </row>
    <row r="956" spans="4:4" x14ac:dyDescent="0.25">
      <c r="D956" s="51" t="s">
        <v>1970</v>
      </c>
    </row>
    <row r="957" spans="4:4" x14ac:dyDescent="0.25">
      <c r="D957" s="51" t="s">
        <v>1971</v>
      </c>
    </row>
    <row r="958" spans="4:4" x14ac:dyDescent="0.25">
      <c r="D958" s="51" t="s">
        <v>1972</v>
      </c>
    </row>
    <row r="960" spans="4:4" x14ac:dyDescent="0.25">
      <c r="D960" s="285" t="s">
        <v>3801</v>
      </c>
    </row>
    <row r="978" spans="4:23" x14ac:dyDescent="0.25">
      <c r="D978" s="285" t="s">
        <v>309</v>
      </c>
      <c r="M978" s="285" t="s">
        <v>365</v>
      </c>
    </row>
    <row r="979" spans="4:23" x14ac:dyDescent="0.25">
      <c r="D979" s="51" t="s">
        <v>1970</v>
      </c>
      <c r="M979" s="51" t="s">
        <v>3802</v>
      </c>
    </row>
    <row r="980" spans="4:23" x14ac:dyDescent="0.25">
      <c r="D980" s="51" t="s">
        <v>1971</v>
      </c>
      <c r="M980" s="51" t="s">
        <v>3803</v>
      </c>
    </row>
    <row r="981" spans="4:23" x14ac:dyDescent="0.25">
      <c r="D981" s="51" t="s">
        <v>1972</v>
      </c>
      <c r="M981" s="51" t="s">
        <v>3804</v>
      </c>
    </row>
    <row r="983" spans="4:23" x14ac:dyDescent="0.25">
      <c r="D983" s="56" t="s">
        <v>34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</row>
    <row r="984" spans="4:23" x14ac:dyDescent="0.25">
      <c r="D984" s="56" t="s">
        <v>1237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</row>
    <row r="985" spans="4:23" x14ac:dyDescent="0.25">
      <c r="D985" s="56" t="s">
        <v>536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</row>
    <row r="986" spans="4:23" x14ac:dyDescent="0.25">
      <c r="D986" s="56" t="s">
        <v>3805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</row>
    <row r="987" spans="4:23" x14ac:dyDescent="0.25">
      <c r="D987" s="56" t="s">
        <v>3806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</row>
    <row r="988" spans="4:23" x14ac:dyDescent="0.25">
      <c r="D988" s="56" t="s">
        <v>3807</v>
      </c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</row>
    <row r="989" spans="4:23" x14ac:dyDescent="0.25">
      <c r="D989" s="56" t="s">
        <v>259</v>
      </c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</row>
    <row r="1001" spans="4:4" x14ac:dyDescent="0.25">
      <c r="D1001" s="285" t="s">
        <v>3801</v>
      </c>
    </row>
    <row r="1026" spans="4:4" x14ac:dyDescent="0.25">
      <c r="D1026" s="285" t="s">
        <v>3801</v>
      </c>
    </row>
    <row r="1092" spans="2:4" x14ac:dyDescent="0.25">
      <c r="B1092" s="50">
        <v>0</v>
      </c>
      <c r="D1092" s="51" t="s">
        <v>3816</v>
      </c>
    </row>
    <row r="1093" spans="2:4" x14ac:dyDescent="0.25">
      <c r="D1093" s="59" t="s">
        <v>303</v>
      </c>
    </row>
    <row r="1095" spans="2:4" x14ac:dyDescent="0.25">
      <c r="D1095" s="285" t="s">
        <v>36</v>
      </c>
    </row>
    <row r="1098" spans="2:4" x14ac:dyDescent="0.25">
      <c r="D1098" s="285" t="s">
        <v>3808</v>
      </c>
    </row>
    <row r="1127" spans="4:29" x14ac:dyDescent="0.25">
      <c r="M1127" s="285" t="s">
        <v>274</v>
      </c>
      <c r="X1127" s="285" t="s">
        <v>275</v>
      </c>
    </row>
    <row r="1128" spans="4:29" x14ac:dyDescent="0.25">
      <c r="D1128" s="285" t="s">
        <v>309</v>
      </c>
      <c r="M1128" s="285" t="s">
        <v>783</v>
      </c>
      <c r="R1128" s="285" t="s">
        <v>784</v>
      </c>
      <c r="X1128" s="285" t="s">
        <v>783</v>
      </c>
      <c r="AC1128" s="285" t="s">
        <v>784</v>
      </c>
    </row>
    <row r="1129" spans="4:29" x14ac:dyDescent="0.25">
      <c r="D1129" s="51" t="s">
        <v>2707</v>
      </c>
      <c r="M1129" s="58" t="s">
        <v>3810</v>
      </c>
      <c r="R1129" s="58" t="s">
        <v>3811</v>
      </c>
      <c r="X1129" s="58" t="s">
        <v>3811</v>
      </c>
      <c r="AC1129" s="58" t="s">
        <v>3812</v>
      </c>
    </row>
    <row r="1157" spans="2:4" x14ac:dyDescent="0.25">
      <c r="B1157" s="50">
        <v>0</v>
      </c>
      <c r="D1157" s="51" t="s">
        <v>887</v>
      </c>
    </row>
    <row r="1158" spans="2:4" x14ac:dyDescent="0.25">
      <c r="D1158" s="59" t="s">
        <v>304</v>
      </c>
    </row>
    <row r="1159" spans="2:4" x14ac:dyDescent="0.25">
      <c r="D1159" s="55" t="s">
        <v>3813</v>
      </c>
    </row>
    <row r="1161" spans="2:4" x14ac:dyDescent="0.25">
      <c r="D1161" s="285" t="s">
        <v>3813</v>
      </c>
    </row>
    <row r="1187" spans="4:4" x14ac:dyDescent="0.25">
      <c r="D1187" s="285" t="s">
        <v>3814</v>
      </c>
    </row>
    <row r="1226" spans="2:4" x14ac:dyDescent="0.25">
      <c r="B1226" s="48">
        <v>0</v>
      </c>
      <c r="D1226" s="51" t="s">
        <v>3824</v>
      </c>
    </row>
    <row r="1227" spans="2:4" x14ac:dyDescent="0.25">
      <c r="D1227" s="59" t="s">
        <v>305</v>
      </c>
    </row>
    <row r="1229" spans="2:4" x14ac:dyDescent="0.25">
      <c r="D1229" s="285" t="s">
        <v>36</v>
      </c>
    </row>
    <row r="1232" spans="2:4" x14ac:dyDescent="0.25">
      <c r="D1232" s="285" t="s">
        <v>3818</v>
      </c>
    </row>
    <row r="1265" spans="4:13" x14ac:dyDescent="0.25">
      <c r="D1265" s="285" t="s">
        <v>309</v>
      </c>
      <c r="M1265" s="285" t="s">
        <v>3727</v>
      </c>
    </row>
    <row r="1266" spans="4:13" x14ac:dyDescent="0.25">
      <c r="D1266" s="51" t="s">
        <v>3686</v>
      </c>
      <c r="M1266" s="58" t="s">
        <v>3819</v>
      </c>
    </row>
    <row r="1267" spans="4:13" x14ac:dyDescent="0.25">
      <c r="D1267" s="51" t="s">
        <v>3687</v>
      </c>
      <c r="M1267" s="58" t="s">
        <v>3820</v>
      </c>
    </row>
    <row r="1268" spans="4:13" x14ac:dyDescent="0.25">
      <c r="D1268" s="51" t="s">
        <v>3688</v>
      </c>
      <c r="M1268" s="58" t="s">
        <v>3821</v>
      </c>
    </row>
    <row r="1269" spans="4:13" x14ac:dyDescent="0.25">
      <c r="D1269" s="51" t="s">
        <v>3666</v>
      </c>
      <c r="M1269" s="58" t="s">
        <v>3821</v>
      </c>
    </row>
    <row r="1293" spans="2:4" x14ac:dyDescent="0.25">
      <c r="B1293" s="48">
        <v>0</v>
      </c>
      <c r="D1293" s="51" t="s">
        <v>3844</v>
      </c>
    </row>
    <row r="1294" spans="2:4" x14ac:dyDescent="0.25">
      <c r="D1294" s="59" t="s">
        <v>304</v>
      </c>
    </row>
    <row r="1295" spans="2:4" x14ac:dyDescent="0.25">
      <c r="D1295" s="55" t="s">
        <v>35</v>
      </c>
    </row>
    <row r="1379" spans="2:4" x14ac:dyDescent="0.25">
      <c r="B1379" s="48">
        <v>0</v>
      </c>
      <c r="D1379" s="51" t="s">
        <v>3847</v>
      </c>
    </row>
    <row r="1380" spans="2:4" x14ac:dyDescent="0.25">
      <c r="D1380" s="59" t="s">
        <v>305</v>
      </c>
    </row>
    <row r="1381" spans="2:4" x14ac:dyDescent="0.25">
      <c r="D1381" s="55" t="s">
        <v>35</v>
      </c>
    </row>
    <row r="1422" spans="2:4" x14ac:dyDescent="0.25">
      <c r="B1422" s="48">
        <v>0</v>
      </c>
      <c r="D1422" s="51" t="s">
        <v>3853</v>
      </c>
    </row>
    <row r="1423" spans="2:4" x14ac:dyDescent="0.25">
      <c r="D1423" s="59" t="s">
        <v>305</v>
      </c>
    </row>
    <row r="1425" spans="4:4" x14ac:dyDescent="0.25">
      <c r="D1425" s="285" t="s">
        <v>36</v>
      </c>
    </row>
    <row r="1428" spans="4:4" x14ac:dyDescent="0.25">
      <c r="D1428" s="285" t="s">
        <v>3850</v>
      </c>
    </row>
    <row r="1465" spans="2:4" x14ac:dyDescent="0.25">
      <c r="B1465" s="48">
        <v>0</v>
      </c>
      <c r="D1465" s="51" t="s">
        <v>2226</v>
      </c>
    </row>
    <row r="1466" spans="2:4" x14ac:dyDescent="0.25">
      <c r="D1466" s="59" t="s">
        <v>305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A2F26-EE08-4C81-AE26-B7803FC90A05}">
  <dimension ref="A2:J49"/>
  <sheetViews>
    <sheetView workbookViewId="0"/>
  </sheetViews>
  <sheetFormatPr defaultColWidth="2.85546875" defaultRowHeight="15" x14ac:dyDescent="0.25"/>
  <cols>
    <col min="1" max="1" width="9.140625" style="340" bestFit="1" customWidth="1"/>
    <col min="2" max="2" width="40" style="340" customWidth="1"/>
    <col min="3" max="3" width="16" style="340" bestFit="1" customWidth="1"/>
    <col min="4" max="4" width="17" style="340" bestFit="1" customWidth="1"/>
    <col min="5" max="5" width="18.85546875" style="340" bestFit="1" customWidth="1"/>
    <col min="6" max="7" width="10.7109375" style="340" bestFit="1" customWidth="1"/>
    <col min="8" max="8" width="8.5703125" style="340" bestFit="1" customWidth="1"/>
    <col min="9" max="9" width="7.5703125" style="340" bestFit="1" customWidth="1"/>
    <col min="10" max="10" width="10.7109375" style="340" customWidth="1"/>
    <col min="11" max="16384" width="2.85546875" style="340"/>
  </cols>
  <sheetData>
    <row r="2" spans="1:10" ht="18.75" x14ac:dyDescent="0.25">
      <c r="A2" s="463" t="s">
        <v>2268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3792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05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32" t="s">
        <v>2553</v>
      </c>
      <c r="B9" s="332" t="s">
        <v>2564</v>
      </c>
      <c r="C9" s="332" t="s">
        <v>361</v>
      </c>
      <c r="D9" s="332" t="s">
        <v>330</v>
      </c>
      <c r="E9" s="332" t="s">
        <v>276</v>
      </c>
      <c r="F9" s="346">
        <v>44944.340972222002</v>
      </c>
      <c r="G9" s="346">
        <v>45380.632638889001</v>
      </c>
      <c r="H9" s="332" t="s">
        <v>23</v>
      </c>
      <c r="I9" s="332" t="s">
        <v>18</v>
      </c>
      <c r="J9" s="332" t="s">
        <v>260</v>
      </c>
    </row>
    <row r="10" spans="1:10" ht="45" x14ac:dyDescent="0.25">
      <c r="A10" s="324" t="s">
        <v>2709</v>
      </c>
      <c r="B10" s="324" t="s">
        <v>2705</v>
      </c>
      <c r="C10" s="324" t="s">
        <v>360</v>
      </c>
      <c r="D10" s="324" t="s">
        <v>330</v>
      </c>
      <c r="E10" s="324" t="s">
        <v>276</v>
      </c>
      <c r="F10" s="325">
        <v>44947.359027778002</v>
      </c>
      <c r="G10" s="325">
        <v>45386.359027778002</v>
      </c>
      <c r="H10" s="324" t="s">
        <v>23</v>
      </c>
      <c r="I10" s="324" t="s">
        <v>18</v>
      </c>
      <c r="J10" s="324" t="s">
        <v>260</v>
      </c>
    </row>
    <row r="11" spans="1:10" ht="45" x14ac:dyDescent="0.25">
      <c r="A11" s="332" t="s">
        <v>2717</v>
      </c>
      <c r="B11" s="332" t="s">
        <v>2719</v>
      </c>
      <c r="C11" s="332" t="s">
        <v>361</v>
      </c>
      <c r="D11" s="332" t="s">
        <v>330</v>
      </c>
      <c r="E11" s="332" t="s">
        <v>276</v>
      </c>
      <c r="F11" s="346">
        <v>44949.438194444003</v>
      </c>
      <c r="G11" s="346">
        <v>45386.396527778001</v>
      </c>
      <c r="H11" s="332" t="s">
        <v>23</v>
      </c>
      <c r="I11" s="332" t="s">
        <v>18</v>
      </c>
      <c r="J11" s="332" t="s">
        <v>260</v>
      </c>
    </row>
    <row r="12" spans="1:10" ht="45" x14ac:dyDescent="0.25">
      <c r="A12" s="324" t="s">
        <v>3190</v>
      </c>
      <c r="B12" s="324" t="s">
        <v>3191</v>
      </c>
      <c r="C12" s="324" t="s">
        <v>356</v>
      </c>
      <c r="D12" s="324" t="s">
        <v>330</v>
      </c>
      <c r="E12" s="324" t="s">
        <v>276</v>
      </c>
      <c r="F12" s="325">
        <v>44952.698611111002</v>
      </c>
      <c r="G12" s="325">
        <v>45391.656944444003</v>
      </c>
      <c r="H12" s="324" t="s">
        <v>23</v>
      </c>
      <c r="I12" s="324" t="s">
        <v>18</v>
      </c>
      <c r="J12" s="324" t="s">
        <v>260</v>
      </c>
    </row>
    <row r="13" spans="1:10" ht="45" x14ac:dyDescent="0.25">
      <c r="A13" s="324" t="s">
        <v>3210</v>
      </c>
      <c r="B13" s="345" t="s">
        <v>3219</v>
      </c>
      <c r="C13" s="332" t="s">
        <v>448</v>
      </c>
      <c r="D13" s="332" t="s">
        <v>330</v>
      </c>
      <c r="E13" s="332" t="s">
        <v>276</v>
      </c>
      <c r="F13" s="346">
        <v>44953.366666667003</v>
      </c>
      <c r="G13" s="346">
        <v>45391.658333332998</v>
      </c>
      <c r="H13" s="332" t="s">
        <v>23</v>
      </c>
      <c r="I13" s="332" t="s">
        <v>18</v>
      </c>
      <c r="J13" s="332" t="s">
        <v>260</v>
      </c>
    </row>
    <row r="14" spans="1:10" ht="45" x14ac:dyDescent="0.25">
      <c r="A14" s="324" t="s">
        <v>3239</v>
      </c>
      <c r="B14" s="324" t="s">
        <v>3240</v>
      </c>
      <c r="C14" s="324" t="s">
        <v>3259</v>
      </c>
      <c r="D14" s="324" t="s">
        <v>330</v>
      </c>
      <c r="E14" s="324" t="s">
        <v>276</v>
      </c>
      <c r="F14" s="325">
        <v>44953.447916666999</v>
      </c>
      <c r="G14" s="325">
        <v>45392.40625</v>
      </c>
      <c r="H14" s="324" t="s">
        <v>23</v>
      </c>
      <c r="I14" s="324" t="s">
        <v>18</v>
      </c>
      <c r="J14" s="324" t="s">
        <v>260</v>
      </c>
    </row>
    <row r="15" spans="1:10" ht="45" x14ac:dyDescent="0.25">
      <c r="A15" s="332" t="s">
        <v>3258</v>
      </c>
      <c r="B15" s="332" t="s">
        <v>3257</v>
      </c>
      <c r="C15" s="332" t="s">
        <v>925</v>
      </c>
      <c r="D15" s="332" t="s">
        <v>330</v>
      </c>
      <c r="E15" s="332" t="s">
        <v>276</v>
      </c>
      <c r="F15" s="346">
        <v>44953.638194444</v>
      </c>
      <c r="G15" s="346">
        <v>45392.601388889001</v>
      </c>
      <c r="H15" s="332" t="s">
        <v>23</v>
      </c>
      <c r="I15" s="332" t="s">
        <v>18</v>
      </c>
      <c r="J15" s="332" t="s">
        <v>260</v>
      </c>
    </row>
    <row r="16" spans="1:10" ht="45" x14ac:dyDescent="0.25">
      <c r="A16" s="324" t="s">
        <v>3298</v>
      </c>
      <c r="B16" s="324" t="s">
        <v>3301</v>
      </c>
      <c r="C16" s="324" t="s">
        <v>356</v>
      </c>
      <c r="D16" s="324" t="s">
        <v>330</v>
      </c>
      <c r="E16" s="324" t="s">
        <v>276</v>
      </c>
      <c r="F16" s="325">
        <v>44957.356249999997</v>
      </c>
      <c r="G16" s="325">
        <v>45393.647916667003</v>
      </c>
      <c r="H16" s="324" t="s">
        <v>23</v>
      </c>
      <c r="I16" s="324" t="s">
        <v>18</v>
      </c>
      <c r="J16" s="324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24" t="s">
        <v>3366</v>
      </c>
      <c r="B18" s="324" t="s">
        <v>3367</v>
      </c>
      <c r="C18" s="324" t="s">
        <v>3391</v>
      </c>
      <c r="D18" s="324" t="s">
        <v>330</v>
      </c>
      <c r="E18" s="324" t="s">
        <v>696</v>
      </c>
      <c r="F18" s="325">
        <v>44957.667361111002</v>
      </c>
      <c r="G18" s="325">
        <v>45394.625694444003</v>
      </c>
      <c r="H18" s="324" t="s">
        <v>23</v>
      </c>
      <c r="I18" s="324" t="s">
        <v>18</v>
      </c>
      <c r="J18" s="324" t="s">
        <v>260</v>
      </c>
    </row>
    <row r="19" spans="1:10" ht="45" x14ac:dyDescent="0.25">
      <c r="A19" s="332" t="s">
        <v>3396</v>
      </c>
      <c r="B19" s="332" t="s">
        <v>3388</v>
      </c>
      <c r="C19" s="332" t="s">
        <v>356</v>
      </c>
      <c r="D19" s="332" t="s">
        <v>330</v>
      </c>
      <c r="E19" s="332" t="s">
        <v>276</v>
      </c>
      <c r="F19" s="346">
        <v>44958.371527777999</v>
      </c>
      <c r="G19" s="346">
        <v>45398.371527777999</v>
      </c>
      <c r="H19" s="332" t="s">
        <v>23</v>
      </c>
      <c r="I19" s="332" t="s">
        <v>18</v>
      </c>
      <c r="J19" s="332" t="s">
        <v>260</v>
      </c>
    </row>
    <row r="20" spans="1:10" ht="45" x14ac:dyDescent="0.25">
      <c r="A20" s="324" t="s">
        <v>3413</v>
      </c>
      <c r="B20" s="324" t="s">
        <v>3415</v>
      </c>
      <c r="C20" s="324" t="s">
        <v>361</v>
      </c>
      <c r="D20" s="324" t="s">
        <v>330</v>
      </c>
      <c r="E20" s="324" t="s">
        <v>276</v>
      </c>
      <c r="F20" s="325">
        <v>44958.392361111</v>
      </c>
      <c r="G20" s="325">
        <v>45398.350694444001</v>
      </c>
      <c r="H20" s="324" t="s">
        <v>23</v>
      </c>
      <c r="I20" s="324" t="s">
        <v>18</v>
      </c>
      <c r="J20" s="324" t="s">
        <v>260</v>
      </c>
    </row>
    <row r="21" spans="1:10" ht="45" x14ac:dyDescent="0.25">
      <c r="A21" s="332" t="s">
        <v>3436</v>
      </c>
      <c r="B21" s="332" t="s">
        <v>3437</v>
      </c>
      <c r="C21" s="332" t="s">
        <v>356</v>
      </c>
      <c r="D21" s="332" t="s">
        <v>330</v>
      </c>
      <c r="E21" s="332" t="s">
        <v>276</v>
      </c>
      <c r="F21" s="346">
        <v>44958.587500000001</v>
      </c>
      <c r="G21" s="346">
        <v>45398.337500000001</v>
      </c>
      <c r="H21" s="332" t="s">
        <v>23</v>
      </c>
      <c r="I21" s="332" t="s">
        <v>18</v>
      </c>
      <c r="J21" s="332" t="s">
        <v>260</v>
      </c>
    </row>
    <row r="22" spans="1:10" ht="45" x14ac:dyDescent="0.25">
      <c r="A22" s="324" t="s">
        <v>3473</v>
      </c>
      <c r="B22" s="324" t="s">
        <v>3477</v>
      </c>
      <c r="C22" s="324" t="s">
        <v>697</v>
      </c>
      <c r="D22" s="324" t="s">
        <v>330</v>
      </c>
      <c r="E22" s="324" t="s">
        <v>276</v>
      </c>
      <c r="F22" s="325">
        <v>44958.693055556003</v>
      </c>
      <c r="G22" s="325">
        <v>45398.359722221998</v>
      </c>
      <c r="H22" s="324" t="s">
        <v>23</v>
      </c>
      <c r="I22" s="324" t="s">
        <v>18</v>
      </c>
      <c r="J22" s="324" t="s">
        <v>260</v>
      </c>
    </row>
    <row r="23" spans="1:10" ht="45" x14ac:dyDescent="0.25">
      <c r="A23" s="332" t="s">
        <v>3480</v>
      </c>
      <c r="B23" s="332" t="s">
        <v>3481</v>
      </c>
      <c r="C23" s="332" t="s">
        <v>356</v>
      </c>
      <c r="D23" s="332" t="s">
        <v>330</v>
      </c>
      <c r="E23" s="332" t="s">
        <v>276</v>
      </c>
      <c r="F23" s="346">
        <v>44958.702083333003</v>
      </c>
      <c r="G23" s="346">
        <v>45398.368750000001</v>
      </c>
      <c r="H23" s="332" t="s">
        <v>23</v>
      </c>
      <c r="I23" s="332" t="s">
        <v>18</v>
      </c>
      <c r="J23" s="332" t="s">
        <v>260</v>
      </c>
    </row>
    <row r="24" spans="1:10" ht="45" x14ac:dyDescent="0.25">
      <c r="A24" s="324" t="s">
        <v>3490</v>
      </c>
      <c r="B24" s="324" t="s">
        <v>3491</v>
      </c>
      <c r="C24" s="324" t="s">
        <v>356</v>
      </c>
      <c r="D24" s="324" t="s">
        <v>330</v>
      </c>
      <c r="E24" s="324" t="s">
        <v>347</v>
      </c>
      <c r="F24" s="325">
        <v>44959.334722222004</v>
      </c>
      <c r="G24" s="325">
        <v>45394.626388889003</v>
      </c>
      <c r="H24" s="324" t="s">
        <v>23</v>
      </c>
      <c r="I24" s="324" t="s">
        <v>18</v>
      </c>
      <c r="J24" s="324" t="s">
        <v>260</v>
      </c>
    </row>
    <row r="25" spans="1:10" ht="45" x14ac:dyDescent="0.25">
      <c r="A25" s="332" t="s">
        <v>3496</v>
      </c>
      <c r="B25" s="332" t="s">
        <v>3497</v>
      </c>
      <c r="C25" s="332" t="s">
        <v>356</v>
      </c>
      <c r="D25" s="332" t="s">
        <v>330</v>
      </c>
      <c r="E25" s="332" t="s">
        <v>276</v>
      </c>
      <c r="F25" s="346">
        <v>44959.387499999997</v>
      </c>
      <c r="G25" s="346">
        <v>45398.345833332998</v>
      </c>
      <c r="H25" s="332" t="s">
        <v>23</v>
      </c>
      <c r="I25" s="332" t="s">
        <v>18</v>
      </c>
      <c r="J25" s="332" t="s">
        <v>260</v>
      </c>
    </row>
    <row r="26" spans="1:10" ht="75" x14ac:dyDescent="0.25">
      <c r="A26" s="307" t="s">
        <v>3501</v>
      </c>
      <c r="B26" s="307" t="s">
        <v>3500</v>
      </c>
      <c r="C26" s="307" t="s">
        <v>335</v>
      </c>
      <c r="D26" s="307" t="s">
        <v>330</v>
      </c>
      <c r="E26" s="307" t="s">
        <v>276</v>
      </c>
      <c r="F26" s="308">
        <v>44959.390972221998</v>
      </c>
      <c r="G26" s="308">
        <v>45398.349305556003</v>
      </c>
      <c r="H26" s="307" t="s">
        <v>23</v>
      </c>
      <c r="I26" s="307" t="s">
        <v>18</v>
      </c>
      <c r="J26" s="307" t="s">
        <v>260</v>
      </c>
    </row>
    <row r="27" spans="1:10" ht="45" x14ac:dyDescent="0.25">
      <c r="A27" s="305" t="s">
        <v>3630</v>
      </c>
      <c r="B27" s="305" t="s">
        <v>3622</v>
      </c>
      <c r="C27" s="305" t="s">
        <v>335</v>
      </c>
      <c r="D27" s="305" t="s">
        <v>330</v>
      </c>
      <c r="E27" s="305" t="s">
        <v>276</v>
      </c>
      <c r="F27" s="306">
        <v>44960.363888888998</v>
      </c>
      <c r="G27" s="306">
        <v>45398.655555555997</v>
      </c>
      <c r="H27" s="305" t="s">
        <v>23</v>
      </c>
      <c r="I27" s="305" t="s">
        <v>18</v>
      </c>
      <c r="J27" s="305" t="s">
        <v>260</v>
      </c>
    </row>
    <row r="28" spans="1:10" ht="45" x14ac:dyDescent="0.25">
      <c r="A28" s="307" t="s">
        <v>3641</v>
      </c>
      <c r="B28" s="307" t="s">
        <v>3643</v>
      </c>
      <c r="C28" s="307" t="s">
        <v>920</v>
      </c>
      <c r="D28" s="307" t="s">
        <v>330</v>
      </c>
      <c r="E28" s="307" t="s">
        <v>276</v>
      </c>
      <c r="F28" s="308">
        <v>44960.439583332998</v>
      </c>
      <c r="G28" s="308">
        <v>45399.397916667003</v>
      </c>
      <c r="H28" s="307" t="s">
        <v>23</v>
      </c>
      <c r="I28" s="307" t="s">
        <v>18</v>
      </c>
      <c r="J28" s="307" t="s">
        <v>260</v>
      </c>
    </row>
    <row r="29" spans="1:10" ht="45" x14ac:dyDescent="0.25">
      <c r="A29" s="305" t="s">
        <v>3667</v>
      </c>
      <c r="B29" s="305" t="s">
        <v>3668</v>
      </c>
      <c r="C29" s="305" t="s">
        <v>356</v>
      </c>
      <c r="D29" s="305" t="s">
        <v>330</v>
      </c>
      <c r="E29" s="305" t="s">
        <v>276</v>
      </c>
      <c r="F29" s="306">
        <v>44960.685416667002</v>
      </c>
      <c r="G29" s="306">
        <v>45399.643750000003</v>
      </c>
      <c r="H29" s="305" t="s">
        <v>23</v>
      </c>
      <c r="I29" s="305" t="s">
        <v>18</v>
      </c>
      <c r="J29" s="305" t="s">
        <v>260</v>
      </c>
    </row>
    <row r="30" spans="1:10" ht="45" x14ac:dyDescent="0.25">
      <c r="A30" s="324" t="s">
        <v>3682</v>
      </c>
      <c r="B30" s="324" t="s">
        <v>3684</v>
      </c>
      <c r="C30" s="324" t="s">
        <v>356</v>
      </c>
      <c r="D30" s="324" t="s">
        <v>330</v>
      </c>
      <c r="E30" s="324" t="s">
        <v>276</v>
      </c>
      <c r="F30" s="325">
        <v>44963.380555556003</v>
      </c>
      <c r="G30" s="325">
        <v>45400.338888888997</v>
      </c>
      <c r="H30" s="324" t="s">
        <v>23</v>
      </c>
      <c r="I30" s="324" t="s">
        <v>18</v>
      </c>
      <c r="J30" s="324" t="s">
        <v>260</v>
      </c>
    </row>
    <row r="31" spans="1:10" ht="45" x14ac:dyDescent="0.25">
      <c r="A31" s="341" t="s">
        <v>3791</v>
      </c>
      <c r="B31" s="341" t="s">
        <v>3798</v>
      </c>
      <c r="C31" s="341" t="s">
        <v>891</v>
      </c>
      <c r="D31" s="341" t="s">
        <v>330</v>
      </c>
      <c r="E31" s="341" t="s">
        <v>347</v>
      </c>
      <c r="F31" s="342">
        <v>44963.388194444</v>
      </c>
      <c r="G31" s="342">
        <v>45400.346527777998</v>
      </c>
      <c r="H31" s="341" t="s">
        <v>23</v>
      </c>
      <c r="I31" s="341" t="s">
        <v>18</v>
      </c>
      <c r="J31" s="341" t="s">
        <v>255</v>
      </c>
    </row>
    <row r="32" spans="1:10" ht="45" x14ac:dyDescent="0.25">
      <c r="A32" s="313"/>
      <c r="B32" s="313"/>
      <c r="C32" s="339" t="s">
        <v>3706</v>
      </c>
      <c r="D32" s="339" t="s">
        <v>3736</v>
      </c>
      <c r="E32" s="313"/>
      <c r="F32" s="314"/>
      <c r="G32" s="314"/>
      <c r="H32" s="313"/>
      <c r="I32" s="313"/>
      <c r="J32" s="313"/>
    </row>
    <row r="33" spans="1:10" ht="45" x14ac:dyDescent="0.25">
      <c r="A33" s="324" t="s">
        <v>3706</v>
      </c>
      <c r="B33" s="324" t="s">
        <v>3736</v>
      </c>
      <c r="C33" s="324" t="s">
        <v>891</v>
      </c>
      <c r="D33" s="324" t="s">
        <v>330</v>
      </c>
      <c r="E33" s="324" t="s">
        <v>276</v>
      </c>
      <c r="F33" s="325">
        <v>44963.451388889</v>
      </c>
      <c r="G33" s="325">
        <v>45400.409722222001</v>
      </c>
      <c r="H33" s="324" t="s">
        <v>23</v>
      </c>
      <c r="I33" s="324" t="s">
        <v>18</v>
      </c>
      <c r="J33" s="324" t="s">
        <v>346</v>
      </c>
    </row>
    <row r="34" spans="1:10" ht="45" x14ac:dyDescent="0.25">
      <c r="A34" s="305" t="s">
        <v>3731</v>
      </c>
      <c r="B34" s="305" t="s">
        <v>3732</v>
      </c>
      <c r="C34" s="305" t="s">
        <v>356</v>
      </c>
      <c r="D34" s="305" t="s">
        <v>330</v>
      </c>
      <c r="E34" s="305" t="s">
        <v>276</v>
      </c>
      <c r="F34" s="306">
        <v>44963.472222222001</v>
      </c>
      <c r="G34" s="306">
        <v>45400.430555555999</v>
      </c>
      <c r="H34" s="305" t="s">
        <v>23</v>
      </c>
      <c r="I34" s="305" t="s">
        <v>18</v>
      </c>
      <c r="J34" s="305" t="s">
        <v>260</v>
      </c>
    </row>
    <row r="35" spans="1:10" ht="45" x14ac:dyDescent="0.25">
      <c r="A35" s="339" t="s">
        <v>3758</v>
      </c>
      <c r="B35" s="339" t="s">
        <v>3756</v>
      </c>
      <c r="C35" s="339" t="s">
        <v>698</v>
      </c>
      <c r="D35" s="339" t="s">
        <v>330</v>
      </c>
      <c r="E35" s="339" t="s">
        <v>276</v>
      </c>
      <c r="F35" s="343">
        <v>44963.627083332998</v>
      </c>
      <c r="G35" s="343">
        <v>45400.585416667003</v>
      </c>
      <c r="H35" s="339" t="s">
        <v>23</v>
      </c>
      <c r="I35" s="339" t="s">
        <v>18</v>
      </c>
      <c r="J35" s="339" t="s">
        <v>255</v>
      </c>
    </row>
    <row r="36" spans="1:10" ht="45" x14ac:dyDescent="0.25">
      <c r="A36" s="326" t="s">
        <v>3761</v>
      </c>
      <c r="B36" s="309" t="s">
        <v>3769</v>
      </c>
      <c r="C36" s="309" t="s">
        <v>1182</v>
      </c>
      <c r="D36" s="309" t="s">
        <v>330</v>
      </c>
      <c r="E36" s="309" t="s">
        <v>276</v>
      </c>
      <c r="F36" s="310">
        <v>44963.631944444001</v>
      </c>
      <c r="G36" s="310">
        <v>45400.590277777999</v>
      </c>
      <c r="H36" s="309" t="s">
        <v>23</v>
      </c>
      <c r="I36" s="309" t="s">
        <v>18</v>
      </c>
      <c r="J36" s="309" t="s">
        <v>255</v>
      </c>
    </row>
    <row r="37" spans="1:10" ht="45" x14ac:dyDescent="0.25">
      <c r="A37" s="316" t="s">
        <v>3763</v>
      </c>
      <c r="B37" s="311" t="s">
        <v>3772</v>
      </c>
      <c r="C37" s="311" t="s">
        <v>1182</v>
      </c>
      <c r="D37" s="311" t="s">
        <v>330</v>
      </c>
      <c r="E37" s="311" t="s">
        <v>276</v>
      </c>
      <c r="F37" s="312">
        <v>44963.634027777996</v>
      </c>
      <c r="G37" s="312">
        <v>45400.592361110997</v>
      </c>
      <c r="H37" s="311" t="s">
        <v>23</v>
      </c>
      <c r="I37" s="311" t="s">
        <v>18</v>
      </c>
      <c r="J37" s="311" t="s">
        <v>255</v>
      </c>
    </row>
    <row r="38" spans="1:10" ht="45" x14ac:dyDescent="0.25">
      <c r="A38" s="341" t="s">
        <v>3768</v>
      </c>
      <c r="B38" s="341" t="s">
        <v>3773</v>
      </c>
      <c r="C38" s="341" t="s">
        <v>3790</v>
      </c>
      <c r="D38" s="341" t="s">
        <v>330</v>
      </c>
      <c r="E38" s="341" t="s">
        <v>276</v>
      </c>
      <c r="F38" s="342">
        <v>44963.651388888997</v>
      </c>
      <c r="G38" s="342">
        <v>45400.609722221998</v>
      </c>
      <c r="H38" s="341" t="s">
        <v>23</v>
      </c>
      <c r="I38" s="341" t="s">
        <v>18</v>
      </c>
      <c r="J38" s="341" t="s">
        <v>255</v>
      </c>
    </row>
    <row r="39" spans="1:10" ht="30" x14ac:dyDescent="0.25">
      <c r="A39" s="313"/>
      <c r="B39" s="313"/>
      <c r="C39" s="339" t="s">
        <v>3210</v>
      </c>
      <c r="D39" s="339" t="s">
        <v>3219</v>
      </c>
      <c r="E39" s="313"/>
      <c r="F39" s="314"/>
      <c r="G39" s="314"/>
      <c r="H39" s="313"/>
      <c r="I39" s="313"/>
      <c r="J39" s="315"/>
    </row>
    <row r="41" spans="1:10" ht="30" x14ac:dyDescent="0.25">
      <c r="A41" s="311" t="s">
        <v>3794</v>
      </c>
      <c r="B41" s="313" t="s">
        <v>3797</v>
      </c>
      <c r="C41" s="315" t="s">
        <v>3874</v>
      </c>
      <c r="D41" s="313"/>
      <c r="E41" s="313"/>
      <c r="F41" s="314"/>
      <c r="G41" s="314"/>
      <c r="H41" s="313"/>
      <c r="I41" s="313"/>
      <c r="J41" s="315" t="s">
        <v>346</v>
      </c>
    </row>
    <row r="42" spans="1:10" ht="45" x14ac:dyDescent="0.25">
      <c r="A42" s="324" t="s">
        <v>3800</v>
      </c>
      <c r="B42" s="328" t="s">
        <v>3799</v>
      </c>
      <c r="C42" s="324"/>
      <c r="D42" s="324"/>
      <c r="E42" s="324"/>
      <c r="F42" s="325"/>
      <c r="G42" s="325"/>
      <c r="H42" s="324"/>
      <c r="I42" s="324"/>
      <c r="J42" s="328" t="s">
        <v>346</v>
      </c>
    </row>
    <row r="43" spans="1:10" ht="30" x14ac:dyDescent="0.25">
      <c r="A43" s="311" t="s">
        <v>3815</v>
      </c>
      <c r="B43" s="313" t="s">
        <v>3817</v>
      </c>
      <c r="C43" s="315" t="s">
        <v>3874</v>
      </c>
      <c r="D43" s="313"/>
      <c r="E43" s="313"/>
      <c r="F43" s="314"/>
      <c r="G43" s="314"/>
      <c r="H43" s="313"/>
      <c r="I43" s="313"/>
      <c r="J43" s="315" t="s">
        <v>346</v>
      </c>
    </row>
    <row r="44" spans="1:10" x14ac:dyDescent="0.25">
      <c r="A44" s="311" t="s">
        <v>3822</v>
      </c>
      <c r="B44" s="313" t="s">
        <v>3823</v>
      </c>
      <c r="C44" s="315" t="s">
        <v>3874</v>
      </c>
      <c r="D44" s="313"/>
      <c r="E44" s="313"/>
      <c r="F44" s="314"/>
      <c r="G44" s="314"/>
      <c r="H44" s="313"/>
      <c r="I44" s="313"/>
      <c r="J44" s="315" t="s">
        <v>346</v>
      </c>
    </row>
    <row r="45" spans="1:10" ht="60" x14ac:dyDescent="0.25">
      <c r="A45" s="324" t="s">
        <v>3838</v>
      </c>
      <c r="B45" s="324" t="s">
        <v>3839</v>
      </c>
      <c r="C45" s="324"/>
      <c r="D45" s="324"/>
      <c r="E45" s="324"/>
      <c r="F45" s="325"/>
      <c r="G45" s="325"/>
      <c r="H45" s="324"/>
      <c r="I45" s="324"/>
      <c r="J45" s="328" t="s">
        <v>346</v>
      </c>
    </row>
    <row r="46" spans="1:10" x14ac:dyDescent="0.25">
      <c r="A46" s="311" t="s">
        <v>3845</v>
      </c>
      <c r="B46" s="313" t="s">
        <v>3846</v>
      </c>
      <c r="C46" s="313"/>
      <c r="D46" s="313"/>
      <c r="E46" s="313"/>
      <c r="F46" s="314"/>
      <c r="G46" s="314"/>
      <c r="H46" s="313"/>
      <c r="I46" s="313"/>
      <c r="J46" s="315" t="s">
        <v>346</v>
      </c>
    </row>
    <row r="47" spans="1:10" x14ac:dyDescent="0.25">
      <c r="A47" s="311" t="s">
        <v>3851</v>
      </c>
      <c r="B47" s="313" t="s">
        <v>3852</v>
      </c>
      <c r="C47" s="315" t="s">
        <v>3874</v>
      </c>
      <c r="D47" s="313"/>
      <c r="E47" s="313"/>
      <c r="F47" s="314"/>
      <c r="G47" s="314"/>
      <c r="H47" s="313"/>
      <c r="I47" s="313"/>
      <c r="J47" s="315" t="s">
        <v>346</v>
      </c>
    </row>
    <row r="48" spans="1:10" x14ac:dyDescent="0.25">
      <c r="A48" s="313"/>
      <c r="B48" s="313"/>
      <c r="C48" s="313"/>
      <c r="D48" s="313"/>
      <c r="E48" s="313"/>
      <c r="F48" s="314"/>
      <c r="G48" s="314"/>
      <c r="H48" s="313"/>
      <c r="I48" s="313"/>
      <c r="J48" s="315" t="s">
        <v>346</v>
      </c>
    </row>
    <row r="49" spans="1:10" x14ac:dyDescent="0.25">
      <c r="A49" s="313"/>
      <c r="B49" s="313"/>
      <c r="C49" s="313"/>
      <c r="D49" s="313"/>
      <c r="E49" s="313"/>
      <c r="F49" s="314"/>
      <c r="G49" s="314"/>
      <c r="H49" s="313"/>
      <c r="I49" s="313"/>
      <c r="J49" s="31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EB661-3526-41D3-B62B-54835B70D7E2}">
  <dimension ref="B2:AT689"/>
  <sheetViews>
    <sheetView topLeftCell="A312" workbookViewId="0">
      <selection activeCell="D312" sqref="D312"/>
    </sheetView>
  </sheetViews>
  <sheetFormatPr defaultColWidth="2.85546875" defaultRowHeight="15" x14ac:dyDescent="0.25"/>
  <cols>
    <col min="1" max="19" width="2.85546875" style="285"/>
    <col min="20" max="20" width="2.85546875" style="285" customWidth="1"/>
    <col min="21" max="16384" width="2.85546875" style="285"/>
  </cols>
  <sheetData>
    <row r="2" spans="2:4" x14ac:dyDescent="0.25">
      <c r="B2" s="51" t="s">
        <v>3676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3677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3678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3679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3844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3904</v>
      </c>
    </row>
    <row r="61" spans="2:4" x14ac:dyDescent="0.25">
      <c r="D61" s="285" t="s">
        <v>3834</v>
      </c>
    </row>
    <row r="114" spans="4:45" x14ac:dyDescent="0.25">
      <c r="D114" s="285" t="s">
        <v>269</v>
      </c>
      <c r="M114" s="285" t="s">
        <v>480</v>
      </c>
      <c r="Z114" s="285" t="s">
        <v>541</v>
      </c>
    </row>
    <row r="115" spans="4:45" x14ac:dyDescent="0.25">
      <c r="D115" s="51" t="s">
        <v>3835</v>
      </c>
      <c r="M115" s="51" t="s">
        <v>3836</v>
      </c>
      <c r="Z115" s="285" t="s">
        <v>3837</v>
      </c>
    </row>
    <row r="117" spans="4:45" x14ac:dyDescent="0.25">
      <c r="D117" s="51" t="s">
        <v>3676</v>
      </c>
    </row>
    <row r="119" spans="4:45" x14ac:dyDescent="0.25">
      <c r="D119" s="56" t="s">
        <v>3907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W119" s="285" t="s">
        <v>540</v>
      </c>
      <c r="AB119" s="285" t="s">
        <v>480</v>
      </c>
      <c r="AN119" s="285" t="s">
        <v>541</v>
      </c>
    </row>
    <row r="120" spans="4:45" x14ac:dyDescent="0.25">
      <c r="D120" s="56" t="s">
        <v>3908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W120" s="28" t="s">
        <v>3905</v>
      </c>
      <c r="AB120" s="51" t="s">
        <v>3836</v>
      </c>
      <c r="AN120" s="51" t="s">
        <v>3909</v>
      </c>
    </row>
    <row r="121" spans="4:45" x14ac:dyDescent="0.25">
      <c r="D121" s="56" t="s">
        <v>444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</row>
    <row r="122" spans="4:45" x14ac:dyDescent="0.25">
      <c r="D122" s="56" t="s">
        <v>3875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</row>
    <row r="124" spans="4:45" x14ac:dyDescent="0.25">
      <c r="D124" s="56" t="s">
        <v>33</v>
      </c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AA124" s="57" t="s">
        <v>357</v>
      </c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</row>
    <row r="125" spans="4:45" x14ac:dyDescent="0.25">
      <c r="D125" s="56" t="s">
        <v>3877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AA125" s="57" t="s">
        <v>322</v>
      </c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</row>
    <row r="126" spans="4:45" x14ac:dyDescent="0.25">
      <c r="D126" s="38" t="s">
        <v>3876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AA126" s="57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</row>
    <row r="127" spans="4:45" x14ac:dyDescent="0.25">
      <c r="D127" s="56" t="s">
        <v>3878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AA127" s="57" t="s">
        <v>268</v>
      </c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</row>
    <row r="128" spans="4:45" x14ac:dyDescent="0.25">
      <c r="D128" s="56" t="s">
        <v>3879</v>
      </c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AA128" s="57" t="s">
        <v>282</v>
      </c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</row>
    <row r="129" spans="4:45" x14ac:dyDescent="0.25">
      <c r="D129" s="56" t="s">
        <v>3880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AA129" s="57" t="s">
        <v>3910</v>
      </c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</row>
    <row r="130" spans="4:45" x14ac:dyDescent="0.25">
      <c r="D130" s="56" t="s">
        <v>3906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AA130" s="57" t="s">
        <v>3911</v>
      </c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</row>
    <row r="131" spans="4:45" x14ac:dyDescent="0.25">
      <c r="D131" s="56" t="s">
        <v>3881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AA131" s="57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</row>
    <row r="132" spans="4:45" x14ac:dyDescent="0.25">
      <c r="D132" s="56" t="s">
        <v>524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AA132" s="57" t="s">
        <v>267</v>
      </c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</row>
    <row r="133" spans="4:45" x14ac:dyDescent="0.25">
      <c r="D133" s="56" t="s">
        <v>3882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AA133" s="57" t="s">
        <v>282</v>
      </c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</row>
    <row r="134" spans="4:45" x14ac:dyDescent="0.25">
      <c r="D134" s="38" t="s">
        <v>3883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AA134" s="57" t="s">
        <v>3912</v>
      </c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</row>
    <row r="135" spans="4:45" x14ac:dyDescent="0.25">
      <c r="D135" s="38" t="s">
        <v>3884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AA135" s="57" t="s">
        <v>3913</v>
      </c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</row>
    <row r="136" spans="4:45" x14ac:dyDescent="0.25">
      <c r="D136" s="38" t="s">
        <v>3885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AA136" s="57" t="s">
        <v>3914</v>
      </c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</row>
    <row r="137" spans="4:45" x14ac:dyDescent="0.25">
      <c r="D137" s="38" t="s">
        <v>3886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AA137" s="57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</row>
    <row r="138" spans="4:45" x14ac:dyDescent="0.25">
      <c r="D138" s="38" t="s">
        <v>3887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AA138" s="57" t="s">
        <v>263</v>
      </c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</row>
    <row r="139" spans="4:45" x14ac:dyDescent="0.25">
      <c r="D139" s="38" t="s">
        <v>3888</v>
      </c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AA139" s="57" t="s">
        <v>264</v>
      </c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</row>
    <row r="140" spans="4:45" x14ac:dyDescent="0.25">
      <c r="D140" s="56" t="s">
        <v>3889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AA140" s="57" t="s">
        <v>358</v>
      </c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</row>
    <row r="141" spans="4:45" x14ac:dyDescent="0.25">
      <c r="D141" s="56" t="s">
        <v>3894</v>
      </c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</row>
    <row r="142" spans="4:45" x14ac:dyDescent="0.25">
      <c r="D142" s="56" t="s">
        <v>3895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</row>
    <row r="143" spans="4:45" x14ac:dyDescent="0.25">
      <c r="D143" s="56" t="s">
        <v>3896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</row>
    <row r="144" spans="4:45" x14ac:dyDescent="0.25">
      <c r="D144" s="56" t="s">
        <v>3901</v>
      </c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</row>
    <row r="145" spans="4:24" x14ac:dyDescent="0.25">
      <c r="D145" s="56" t="s">
        <v>3902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</row>
    <row r="146" spans="4:24" x14ac:dyDescent="0.25">
      <c r="D146" s="38" t="s">
        <v>3897</v>
      </c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</row>
    <row r="147" spans="4:24" x14ac:dyDescent="0.25">
      <c r="D147" s="38" t="s">
        <v>3898</v>
      </c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</row>
    <row r="148" spans="4:24" x14ac:dyDescent="0.25">
      <c r="D148" s="38" t="s">
        <v>3899</v>
      </c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</row>
    <row r="149" spans="4:24" x14ac:dyDescent="0.25">
      <c r="D149" s="38" t="s">
        <v>3900</v>
      </c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</row>
    <row r="150" spans="4:24" x14ac:dyDescent="0.25">
      <c r="D150" s="56" t="s">
        <v>3890</v>
      </c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</row>
    <row r="151" spans="4:24" x14ac:dyDescent="0.25">
      <c r="D151" s="38" t="s">
        <v>3891</v>
      </c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</row>
    <row r="152" spans="4:24" x14ac:dyDescent="0.25">
      <c r="D152" s="38" t="s">
        <v>3892</v>
      </c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</row>
    <row r="153" spans="4:24" x14ac:dyDescent="0.25">
      <c r="D153" s="38" t="s">
        <v>3893</v>
      </c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</row>
    <row r="154" spans="4:24" x14ac:dyDescent="0.25">
      <c r="D154" s="56" t="s">
        <v>3903</v>
      </c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</row>
    <row r="156" spans="4:24" x14ac:dyDescent="0.25">
      <c r="D156" s="285" t="s">
        <v>3915</v>
      </c>
    </row>
    <row r="207" spans="2:4" x14ac:dyDescent="0.25">
      <c r="B207" s="50">
        <v>0</v>
      </c>
      <c r="D207" s="51" t="s">
        <v>3847</v>
      </c>
    </row>
    <row r="208" spans="2:4" x14ac:dyDescent="0.25">
      <c r="D208" s="59" t="s">
        <v>304</v>
      </c>
    </row>
    <row r="210" spans="4:4" x14ac:dyDescent="0.25">
      <c r="D210" s="285" t="s">
        <v>36</v>
      </c>
    </row>
    <row r="211" spans="4:4" x14ac:dyDescent="0.25">
      <c r="D211" s="54" t="s">
        <v>3916</v>
      </c>
    </row>
    <row r="213" spans="4:4" x14ac:dyDescent="0.25">
      <c r="D213" s="285" t="s">
        <v>3840</v>
      </c>
    </row>
    <row r="237" spans="4:18" x14ac:dyDescent="0.25">
      <c r="D237" s="285" t="s">
        <v>309</v>
      </c>
      <c r="M237" s="285" t="s">
        <v>3727</v>
      </c>
    </row>
    <row r="238" spans="4:18" x14ac:dyDescent="0.25">
      <c r="D238" s="51" t="s">
        <v>3841</v>
      </c>
      <c r="M238" s="58" t="s">
        <v>1501</v>
      </c>
      <c r="R238" s="28" t="s">
        <v>3843</v>
      </c>
    </row>
    <row r="239" spans="4:18" x14ac:dyDescent="0.25">
      <c r="D239" s="51" t="s">
        <v>3842</v>
      </c>
    </row>
    <row r="241" spans="4:40" x14ac:dyDescent="0.25">
      <c r="D241" s="51" t="s">
        <v>3676</v>
      </c>
    </row>
    <row r="243" spans="4:40" x14ac:dyDescent="0.25">
      <c r="D243" s="56" t="s">
        <v>33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</row>
    <row r="244" spans="4:40" x14ac:dyDescent="0.25">
      <c r="D244" s="56" t="s">
        <v>382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</row>
    <row r="245" spans="4:40" x14ac:dyDescent="0.25">
      <c r="D245" s="56" t="s">
        <v>838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</row>
    <row r="246" spans="4:40" x14ac:dyDescent="0.25">
      <c r="D246" s="56" t="s">
        <v>3918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</row>
    <row r="247" spans="4:40" x14ac:dyDescent="0.25">
      <c r="D247" s="56" t="s">
        <v>257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</row>
    <row r="248" spans="4:40" x14ac:dyDescent="0.25">
      <c r="D248" s="56" t="s">
        <v>258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</row>
    <row r="249" spans="4:40" x14ac:dyDescent="0.25">
      <c r="D249" s="56" t="s">
        <v>3919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</row>
    <row r="250" spans="4:40" x14ac:dyDescent="0.25">
      <c r="D250" s="56" t="s">
        <v>3920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</row>
    <row r="251" spans="4:40" x14ac:dyDescent="0.25">
      <c r="D251" s="56" t="s">
        <v>259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</row>
    <row r="253" spans="4:40" x14ac:dyDescent="0.25">
      <c r="D253" s="57" t="s">
        <v>357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</row>
    <row r="254" spans="4:40" x14ac:dyDescent="0.25">
      <c r="D254" s="57" t="s">
        <v>322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</row>
    <row r="255" spans="4:40" x14ac:dyDescent="0.25">
      <c r="D255" s="57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</row>
    <row r="256" spans="4:40" x14ac:dyDescent="0.25">
      <c r="D256" s="57" t="s">
        <v>280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</row>
    <row r="257" spans="4:40" x14ac:dyDescent="0.25">
      <c r="D257" s="57" t="s">
        <v>282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</row>
    <row r="258" spans="4:40" x14ac:dyDescent="0.25">
      <c r="D258" s="57" t="s">
        <v>3921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</row>
    <row r="259" spans="4:40" x14ac:dyDescent="0.25">
      <c r="D259" s="57" t="s">
        <v>3922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</row>
    <row r="260" spans="4:40" x14ac:dyDescent="0.25">
      <c r="D260" s="57" t="s">
        <v>3923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</row>
    <row r="261" spans="4:40" x14ac:dyDescent="0.25">
      <c r="D261" s="57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</row>
    <row r="262" spans="4:40" x14ac:dyDescent="0.25">
      <c r="D262" s="57" t="s">
        <v>263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</row>
    <row r="263" spans="4:40" x14ac:dyDescent="0.25">
      <c r="D263" s="57" t="s">
        <v>264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</row>
    <row r="264" spans="4:40" x14ac:dyDescent="0.25">
      <c r="D264" s="57" t="s">
        <v>358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</row>
    <row r="266" spans="4:40" x14ac:dyDescent="0.25">
      <c r="D266" s="285" t="s">
        <v>3924</v>
      </c>
    </row>
    <row r="281" spans="4:4" x14ac:dyDescent="0.25">
      <c r="D281" s="51" t="s">
        <v>4091</v>
      </c>
    </row>
    <row r="283" spans="4:4" x14ac:dyDescent="0.25">
      <c r="D283" s="285" t="s">
        <v>3924</v>
      </c>
    </row>
    <row r="312" spans="2:4" x14ac:dyDescent="0.25">
      <c r="B312" s="50">
        <v>0</v>
      </c>
      <c r="D312" s="51" t="s">
        <v>3867</v>
      </c>
    </row>
    <row r="313" spans="2:4" x14ac:dyDescent="0.25">
      <c r="D313" s="59" t="s">
        <v>304</v>
      </c>
    </row>
    <row r="314" spans="2:4" x14ac:dyDescent="0.25">
      <c r="D314" s="55" t="s">
        <v>35</v>
      </c>
    </row>
    <row r="429" spans="2:4" x14ac:dyDescent="0.25">
      <c r="B429" s="49">
        <v>0</v>
      </c>
      <c r="D429" s="51" t="s">
        <v>3992</v>
      </c>
    </row>
    <row r="430" spans="2:4" x14ac:dyDescent="0.25">
      <c r="D430" s="59" t="s">
        <v>304</v>
      </c>
    </row>
    <row r="431" spans="2:4" x14ac:dyDescent="0.25">
      <c r="D431" s="43" t="s">
        <v>35</v>
      </c>
    </row>
    <row r="548" spans="2:4" x14ac:dyDescent="0.25">
      <c r="B548" s="48">
        <v>0</v>
      </c>
      <c r="D548" s="51" t="s">
        <v>3973</v>
      </c>
    </row>
    <row r="549" spans="2:4" x14ac:dyDescent="0.25">
      <c r="D549" s="59" t="s">
        <v>305</v>
      </c>
    </row>
    <row r="550" spans="2:4" x14ac:dyDescent="0.25">
      <c r="D550" s="55" t="s">
        <v>35</v>
      </c>
    </row>
    <row r="602" spans="2:4" x14ac:dyDescent="0.25">
      <c r="B602" s="50">
        <v>0</v>
      </c>
      <c r="D602" s="51" t="s">
        <v>887</v>
      </c>
    </row>
    <row r="603" spans="2:4" x14ac:dyDescent="0.25">
      <c r="D603" s="59" t="s">
        <v>306</v>
      </c>
    </row>
    <row r="604" spans="2:4" x14ac:dyDescent="0.25">
      <c r="D604" s="55" t="s">
        <v>3955</v>
      </c>
    </row>
    <row r="605" spans="2:4" x14ac:dyDescent="0.25">
      <c r="D605" s="55" t="s">
        <v>35</v>
      </c>
    </row>
    <row r="688" spans="2:4" x14ac:dyDescent="0.25">
      <c r="B688" s="48">
        <v>0</v>
      </c>
      <c r="D688" s="51" t="s">
        <v>2226</v>
      </c>
    </row>
    <row r="689" spans="4:4" x14ac:dyDescent="0.25">
      <c r="D689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7223-3CDD-4843-8D8B-58AA68158C98}">
  <dimension ref="B2:CB1094"/>
  <sheetViews>
    <sheetView topLeftCell="A55" workbookViewId="0">
      <selection activeCell="D55" sqref="D55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3786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3787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3788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3789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3970</v>
      </c>
    </row>
    <row r="56" spans="2:4" x14ac:dyDescent="0.25">
      <c r="D56" s="59" t="s">
        <v>304</v>
      </c>
    </row>
    <row r="57" spans="2:4" x14ac:dyDescent="0.25">
      <c r="D57" s="55" t="s">
        <v>3955</v>
      </c>
    </row>
    <row r="58" spans="2:4" x14ac:dyDescent="0.25">
      <c r="D58" s="55" t="s">
        <v>35</v>
      </c>
    </row>
    <row r="166" spans="2:4" x14ac:dyDescent="0.25">
      <c r="B166" s="50">
        <v>0</v>
      </c>
      <c r="D166" s="51" t="s">
        <v>3965</v>
      </c>
    </row>
    <row r="167" spans="2:4" x14ac:dyDescent="0.25">
      <c r="D167" s="59" t="s">
        <v>304</v>
      </c>
    </row>
    <row r="169" spans="2:4" x14ac:dyDescent="0.25">
      <c r="D169" s="285" t="s">
        <v>36</v>
      </c>
    </row>
    <row r="170" spans="2:4" x14ac:dyDescent="0.25">
      <c r="D170" s="54" t="s">
        <v>3967</v>
      </c>
    </row>
    <row r="172" spans="2:4" x14ac:dyDescent="0.25">
      <c r="D172" s="285" t="s">
        <v>3855</v>
      </c>
    </row>
    <row r="219" spans="4:27" x14ac:dyDescent="0.25">
      <c r="D219" s="285" t="s">
        <v>269</v>
      </c>
    </row>
    <row r="220" spans="4:27" x14ac:dyDescent="0.25">
      <c r="D220" s="285" t="s">
        <v>3957</v>
      </c>
      <c r="M220" s="51" t="s">
        <v>3857</v>
      </c>
    </row>
    <row r="222" spans="4:27" x14ac:dyDescent="0.25">
      <c r="D222" s="56" t="s">
        <v>271</v>
      </c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</row>
    <row r="223" spans="4:27" x14ac:dyDescent="0.25">
      <c r="D223" s="56" t="s">
        <v>3858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</row>
    <row r="224" spans="4:27" x14ac:dyDescent="0.25">
      <c r="D224" s="56" t="s">
        <v>3859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</row>
    <row r="225" spans="4:27" x14ac:dyDescent="0.25">
      <c r="D225" s="56" t="s">
        <v>3860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</row>
    <row r="226" spans="4:27" x14ac:dyDescent="0.25">
      <c r="D226" s="56" t="s">
        <v>3861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</row>
    <row r="227" spans="4:27" x14ac:dyDescent="0.25">
      <c r="D227" s="56" t="s">
        <v>3862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</row>
    <row r="228" spans="4:27" x14ac:dyDescent="0.25">
      <c r="D228" s="56" t="s">
        <v>3863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</row>
    <row r="230" spans="4:27" x14ac:dyDescent="0.25">
      <c r="D230" s="57" t="s">
        <v>357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</row>
    <row r="231" spans="4:27" x14ac:dyDescent="0.25">
      <c r="D231" s="57" t="s">
        <v>322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</row>
    <row r="232" spans="4:27" x14ac:dyDescent="0.25">
      <c r="D232" s="57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</row>
    <row r="233" spans="4:27" x14ac:dyDescent="0.25">
      <c r="D233" s="57" t="s">
        <v>3864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</row>
    <row r="234" spans="4:27" x14ac:dyDescent="0.25">
      <c r="D234" s="57" t="s">
        <v>282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</row>
    <row r="235" spans="4:27" x14ac:dyDescent="0.25">
      <c r="D235" s="57" t="s">
        <v>3865</v>
      </c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</row>
    <row r="236" spans="4:27" x14ac:dyDescent="0.25">
      <c r="D236" s="57" t="s">
        <v>3866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</row>
    <row r="237" spans="4:27" x14ac:dyDescent="0.25">
      <c r="D237" s="57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</row>
    <row r="238" spans="4:27" x14ac:dyDescent="0.25">
      <c r="D238" s="57" t="s">
        <v>263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</row>
    <row r="239" spans="4:27" x14ac:dyDescent="0.25">
      <c r="D239" s="57" t="s">
        <v>264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</row>
    <row r="240" spans="4:27" x14ac:dyDescent="0.25">
      <c r="D240" s="57" t="s">
        <v>358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</row>
    <row r="242" spans="4:4" x14ac:dyDescent="0.25">
      <c r="D242" s="285" t="s">
        <v>3868</v>
      </c>
    </row>
    <row r="268" spans="4:4" x14ac:dyDescent="0.25">
      <c r="D268" s="51" t="s">
        <v>3786</v>
      </c>
    </row>
    <row r="270" spans="4:4" x14ac:dyDescent="0.25">
      <c r="D270" s="285" t="s">
        <v>3868</v>
      </c>
    </row>
    <row r="287" spans="4:13" x14ac:dyDescent="0.25">
      <c r="D287" s="285" t="s">
        <v>269</v>
      </c>
    </row>
    <row r="288" spans="4:13" x14ac:dyDescent="0.25">
      <c r="D288" s="285" t="s">
        <v>3957</v>
      </c>
      <c r="M288" s="51" t="s">
        <v>3857</v>
      </c>
    </row>
    <row r="290" spans="4:27" x14ac:dyDescent="0.25">
      <c r="D290" s="56" t="s">
        <v>271</v>
      </c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</row>
    <row r="291" spans="4:27" x14ac:dyDescent="0.25">
      <c r="D291" s="56" t="s">
        <v>3858</v>
      </c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  <c r="AA291" s="52"/>
    </row>
    <row r="292" spans="4:27" x14ac:dyDescent="0.25">
      <c r="D292" s="56" t="s">
        <v>3859</v>
      </c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</row>
    <row r="293" spans="4:27" x14ac:dyDescent="0.25">
      <c r="D293" s="56" t="s">
        <v>3860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</row>
    <row r="294" spans="4:27" x14ac:dyDescent="0.25">
      <c r="D294" s="56" t="s">
        <v>3861</v>
      </c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</row>
    <row r="295" spans="4:27" x14ac:dyDescent="0.25">
      <c r="D295" s="56" t="s">
        <v>3862</v>
      </c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</row>
    <row r="296" spans="4:27" x14ac:dyDescent="0.25">
      <c r="D296" s="56" t="s">
        <v>3863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</row>
    <row r="298" spans="4:27" x14ac:dyDescent="0.25">
      <c r="D298" s="57" t="s">
        <v>357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</row>
    <row r="299" spans="4:27" x14ac:dyDescent="0.25">
      <c r="D299" s="57" t="s">
        <v>322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</row>
    <row r="300" spans="4:27" x14ac:dyDescent="0.25">
      <c r="D300" s="57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</row>
    <row r="301" spans="4:27" x14ac:dyDescent="0.25">
      <c r="D301" s="57" t="s">
        <v>3864</v>
      </c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</row>
    <row r="302" spans="4:27" x14ac:dyDescent="0.25">
      <c r="D302" s="57" t="s">
        <v>282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</row>
    <row r="303" spans="4:27" x14ac:dyDescent="0.25">
      <c r="D303" s="57" t="s">
        <v>3865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</row>
    <row r="304" spans="4:27" x14ac:dyDescent="0.25">
      <c r="D304" s="57" t="s">
        <v>3866</v>
      </c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</row>
    <row r="305" spans="4:19" x14ac:dyDescent="0.25">
      <c r="D305" s="57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</row>
    <row r="306" spans="4:19" x14ac:dyDescent="0.25">
      <c r="D306" s="57" t="s">
        <v>263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</row>
    <row r="307" spans="4:19" x14ac:dyDescent="0.25">
      <c r="D307" s="57" t="s">
        <v>264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</row>
    <row r="308" spans="4:19" x14ac:dyDescent="0.25">
      <c r="D308" s="57" t="s">
        <v>358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</row>
    <row r="310" spans="4:19" x14ac:dyDescent="0.25">
      <c r="D310" s="285" t="s">
        <v>3868</v>
      </c>
    </row>
    <row r="359" spans="2:4" x14ac:dyDescent="0.25">
      <c r="B359" s="50">
        <v>0</v>
      </c>
      <c r="D359" s="51" t="s">
        <v>2866</v>
      </c>
    </row>
    <row r="360" spans="2:4" x14ac:dyDescent="0.25">
      <c r="D360" s="59" t="s">
        <v>304</v>
      </c>
    </row>
    <row r="362" spans="2:4" x14ac:dyDescent="0.25">
      <c r="D362" s="285" t="s">
        <v>36</v>
      </c>
    </row>
    <row r="363" spans="2:4" x14ac:dyDescent="0.25">
      <c r="D363" s="54" t="s">
        <v>2869</v>
      </c>
    </row>
    <row r="365" spans="2:4" x14ac:dyDescent="0.25">
      <c r="D365" s="285" t="s">
        <v>2805</v>
      </c>
    </row>
    <row r="411" spans="4:80" x14ac:dyDescent="0.25">
      <c r="D411" s="285" t="s">
        <v>484</v>
      </c>
    </row>
    <row r="412" spans="4:80" x14ac:dyDescent="0.25">
      <c r="D412" s="28" t="s">
        <v>2806</v>
      </c>
    </row>
    <row r="414" spans="4:80" x14ac:dyDescent="0.25">
      <c r="D414" s="56" t="s">
        <v>521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  <c r="AA414" s="52"/>
      <c r="AB414" s="52"/>
      <c r="AC414" s="52"/>
      <c r="AD414" s="52"/>
      <c r="AE414" s="52"/>
      <c r="AF414" s="52"/>
      <c r="AG414" s="52"/>
      <c r="AH414" s="52"/>
      <c r="AI414" s="52"/>
      <c r="AJ414" s="52"/>
      <c r="AK414" s="52"/>
      <c r="AL414" s="52"/>
      <c r="AM414" s="52"/>
      <c r="AN414" s="52"/>
      <c r="AO414" s="52"/>
      <c r="AP414" s="52"/>
      <c r="AQ414" s="52"/>
      <c r="AR414" s="52"/>
      <c r="AS414" s="52"/>
      <c r="AT414" s="52"/>
      <c r="AU414" s="52"/>
      <c r="AV414" s="52"/>
      <c r="AW414" s="52"/>
      <c r="AX414" s="52"/>
      <c r="AY414" s="52"/>
      <c r="AZ414" s="52"/>
      <c r="BA414" s="52"/>
      <c r="BB414" s="52"/>
      <c r="BC414" s="52"/>
      <c r="BD414" s="52"/>
      <c r="BE414" s="52"/>
      <c r="BF414" s="52"/>
      <c r="BG414" s="52"/>
      <c r="BH414" s="52"/>
      <c r="BI414" s="52"/>
      <c r="BJ414" s="52"/>
      <c r="BK414" s="52"/>
      <c r="BL414" s="52"/>
      <c r="BM414" s="52"/>
      <c r="BN414" s="52"/>
      <c r="BO414" s="52"/>
      <c r="BP414" s="52"/>
      <c r="BQ414" s="52"/>
      <c r="BR414" s="52"/>
      <c r="BS414" s="52"/>
      <c r="BT414" s="52"/>
      <c r="BU414" s="52"/>
      <c r="BV414" s="52"/>
      <c r="BW414" s="52"/>
      <c r="BX414" s="52"/>
      <c r="BY414" s="52"/>
      <c r="BZ414" s="52"/>
      <c r="CA414" s="52"/>
      <c r="CB414" s="52"/>
    </row>
    <row r="415" spans="4:80" x14ac:dyDescent="0.25">
      <c r="D415" s="56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  <c r="AA415" s="52"/>
      <c r="AB415" s="52"/>
      <c r="AC415" s="52"/>
      <c r="AD415" s="52"/>
      <c r="AE415" s="52"/>
      <c r="AF415" s="52"/>
      <c r="AG415" s="52"/>
      <c r="AH415" s="52"/>
      <c r="AI415" s="52"/>
      <c r="AJ415" s="52"/>
      <c r="AK415" s="52"/>
      <c r="AL415" s="52"/>
      <c r="AM415" s="52"/>
      <c r="AN415" s="52"/>
      <c r="AO415" s="52"/>
      <c r="AP415" s="52"/>
      <c r="AQ415" s="52"/>
      <c r="AR415" s="52"/>
      <c r="AS415" s="52"/>
      <c r="AT415" s="52"/>
      <c r="AU415" s="52"/>
      <c r="AV415" s="52"/>
      <c r="AW415" s="52"/>
      <c r="AX415" s="52"/>
      <c r="AY415" s="52"/>
      <c r="AZ415" s="52"/>
      <c r="BA415" s="52"/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2"/>
      <c r="BR415" s="52"/>
      <c r="BS415" s="52"/>
      <c r="BT415" s="52"/>
      <c r="BU415" s="52"/>
      <c r="BV415" s="52"/>
      <c r="BW415" s="52"/>
      <c r="BX415" s="52"/>
      <c r="BY415" s="52"/>
      <c r="BZ415" s="52"/>
      <c r="CA415" s="52"/>
      <c r="CB415" s="52"/>
    </row>
    <row r="416" spans="4:80" x14ac:dyDescent="0.25">
      <c r="D416" s="56" t="s">
        <v>37</v>
      </c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  <c r="AA416" s="52"/>
      <c r="AB416" s="52"/>
      <c r="AC416" s="52"/>
      <c r="AD416" s="52"/>
      <c r="AE416" s="52"/>
      <c r="AF416" s="52"/>
      <c r="AG416" s="52"/>
      <c r="AH416" s="52"/>
      <c r="AI416" s="52"/>
      <c r="AJ416" s="52"/>
      <c r="AK416" s="52"/>
      <c r="AL416" s="52"/>
      <c r="AM416" s="52"/>
      <c r="AN416" s="52"/>
      <c r="AO416" s="52"/>
      <c r="AP416" s="52"/>
      <c r="AQ416" s="52"/>
      <c r="AR416" s="52"/>
      <c r="AS416" s="52"/>
      <c r="AT416" s="52"/>
      <c r="AU416" s="52"/>
      <c r="AV416" s="52"/>
      <c r="AW416" s="52"/>
      <c r="AX416" s="52"/>
      <c r="AY416" s="52"/>
      <c r="AZ416" s="52"/>
      <c r="BA416" s="52"/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52"/>
      <c r="BM416" s="52"/>
      <c r="BN416" s="52"/>
      <c r="BO416" s="52"/>
      <c r="BP416" s="52"/>
      <c r="BQ416" s="52"/>
      <c r="BR416" s="52"/>
      <c r="BS416" s="52"/>
      <c r="BT416" s="52"/>
      <c r="BU416" s="52"/>
      <c r="BV416" s="52"/>
      <c r="BW416" s="52"/>
      <c r="BX416" s="52"/>
      <c r="BY416" s="52"/>
      <c r="BZ416" s="52"/>
      <c r="CA416" s="52"/>
      <c r="CB416" s="52"/>
    </row>
    <row r="417" spans="4:80" x14ac:dyDescent="0.25">
      <c r="D417" s="56" t="s">
        <v>364</v>
      </c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  <c r="AA417" s="52"/>
      <c r="AB417" s="52"/>
      <c r="AC417" s="52"/>
      <c r="AD417" s="52"/>
      <c r="AE417" s="52"/>
      <c r="AF417" s="52"/>
      <c r="AG417" s="52"/>
      <c r="AH417" s="52"/>
      <c r="AI417" s="52"/>
      <c r="AJ417" s="52"/>
      <c r="AK417" s="52"/>
      <c r="AL417" s="52"/>
      <c r="AM417" s="52"/>
      <c r="AN417" s="52"/>
      <c r="AO417" s="52"/>
      <c r="AP417" s="52"/>
      <c r="AQ417" s="52"/>
      <c r="AR417" s="52"/>
      <c r="AS417" s="52"/>
      <c r="AT417" s="52"/>
      <c r="AU417" s="52"/>
      <c r="AV417" s="52"/>
      <c r="AW417" s="52"/>
      <c r="AX417" s="52"/>
      <c r="AY417" s="52"/>
      <c r="AZ417" s="52"/>
      <c r="BA417" s="52"/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2"/>
      <c r="BR417" s="52"/>
      <c r="BS417" s="52"/>
      <c r="BT417" s="52"/>
      <c r="BU417" s="52"/>
      <c r="BV417" s="52"/>
      <c r="BW417" s="52"/>
      <c r="BX417" s="52"/>
      <c r="BY417" s="52"/>
      <c r="BZ417" s="52"/>
      <c r="CA417" s="52"/>
      <c r="CB417" s="52"/>
    </row>
    <row r="418" spans="4:80" x14ac:dyDescent="0.25">
      <c r="D418" s="37" t="s">
        <v>529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3"/>
      <c r="BR418" s="53"/>
      <c r="BS418" s="53"/>
      <c r="BT418" s="53"/>
      <c r="BU418" s="53"/>
      <c r="BV418" s="53"/>
      <c r="BW418" s="53"/>
      <c r="BX418" s="53"/>
      <c r="BY418" s="53"/>
      <c r="BZ418" s="53"/>
      <c r="CA418" s="53"/>
      <c r="CB418" s="53"/>
    </row>
    <row r="419" spans="4:80" x14ac:dyDescent="0.25">
      <c r="D419" s="57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3"/>
      <c r="BR419" s="53"/>
      <c r="BS419" s="53"/>
      <c r="BT419" s="53"/>
      <c r="BU419" s="53"/>
      <c r="BV419" s="53"/>
      <c r="BW419" s="53"/>
      <c r="BX419" s="53"/>
      <c r="BY419" s="53"/>
      <c r="BZ419" s="53"/>
      <c r="CA419" s="53"/>
      <c r="CB419" s="53"/>
    </row>
    <row r="420" spans="4:80" x14ac:dyDescent="0.25">
      <c r="D420" s="57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53"/>
      <c r="BR420" s="53"/>
      <c r="BS420" s="53"/>
      <c r="BT420" s="53"/>
      <c r="BU420" s="53"/>
      <c r="BV420" s="53"/>
      <c r="BW420" s="53"/>
      <c r="BX420" s="53"/>
      <c r="BY420" s="53"/>
      <c r="BZ420" s="53"/>
      <c r="CA420" s="53"/>
      <c r="CB420" s="53"/>
    </row>
    <row r="421" spans="4:80" x14ac:dyDescent="0.25">
      <c r="D421" s="57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  <c r="BD421" s="53"/>
      <c r="BE421" s="53"/>
      <c r="BF421" s="53"/>
      <c r="BG421" s="53"/>
      <c r="BH421" s="53"/>
      <c r="BI421" s="53"/>
      <c r="BJ421" s="53"/>
      <c r="BK421" s="53"/>
      <c r="BL421" s="53"/>
      <c r="BM421" s="53"/>
      <c r="BN421" s="53"/>
      <c r="BO421" s="53"/>
      <c r="BP421" s="53"/>
      <c r="BQ421" s="53"/>
      <c r="BR421" s="53"/>
      <c r="BS421" s="53"/>
      <c r="BT421" s="53"/>
      <c r="BU421" s="53"/>
      <c r="BV421" s="53"/>
      <c r="BW421" s="53"/>
      <c r="BX421" s="53"/>
      <c r="BY421" s="53"/>
      <c r="BZ421" s="53"/>
      <c r="CA421" s="53"/>
      <c r="CB421" s="53"/>
    </row>
    <row r="422" spans="4:80" x14ac:dyDescent="0.25">
      <c r="D422" s="56" t="s">
        <v>351</v>
      </c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  <c r="AA422" s="52"/>
      <c r="AB422" s="52"/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/>
      <c r="AT422" s="52"/>
      <c r="AU422" s="52"/>
      <c r="AV422" s="52"/>
      <c r="AW422" s="52"/>
      <c r="AX422" s="52"/>
      <c r="AY422" s="52"/>
      <c r="AZ422" s="52"/>
      <c r="BA422" s="52"/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2"/>
      <c r="BR422" s="52"/>
      <c r="BS422" s="52"/>
      <c r="BT422" s="52"/>
      <c r="BU422" s="52"/>
      <c r="BV422" s="52"/>
      <c r="BW422" s="52"/>
      <c r="BX422" s="52"/>
      <c r="BY422" s="52"/>
      <c r="BZ422" s="52"/>
      <c r="CA422" s="52"/>
      <c r="CB422" s="52"/>
    </row>
    <row r="423" spans="4:80" x14ac:dyDescent="0.25">
      <c r="D423" s="56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  <c r="AA423" s="52"/>
      <c r="AB423" s="52"/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/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52"/>
      <c r="BM423" s="52"/>
      <c r="BN423" s="52"/>
      <c r="BO423" s="52"/>
      <c r="BP423" s="52"/>
      <c r="BQ423" s="52"/>
      <c r="BR423" s="52"/>
      <c r="BS423" s="52"/>
      <c r="BT423" s="52"/>
      <c r="BU423" s="52"/>
      <c r="BV423" s="52"/>
      <c r="BW423" s="52"/>
      <c r="BX423" s="52"/>
      <c r="BY423" s="52"/>
      <c r="BZ423" s="52"/>
      <c r="CA423" s="52"/>
      <c r="CB423" s="52"/>
    </row>
    <row r="424" spans="4:80" x14ac:dyDescent="0.25">
      <c r="D424" s="56" t="s">
        <v>463</v>
      </c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/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2"/>
      <c r="BR424" s="52"/>
      <c r="BS424" s="52"/>
      <c r="BT424" s="52"/>
      <c r="BU424" s="52"/>
      <c r="BV424" s="52"/>
      <c r="BW424" s="52"/>
      <c r="BX424" s="52"/>
      <c r="BY424" s="52"/>
      <c r="BZ424" s="52"/>
      <c r="CA424" s="52"/>
      <c r="CB424" s="52"/>
    </row>
    <row r="425" spans="4:80" x14ac:dyDescent="0.25">
      <c r="D425" s="56" t="s">
        <v>364</v>
      </c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  <c r="AA425" s="52"/>
      <c r="AB425" s="52"/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52"/>
      <c r="AZ425" s="52"/>
      <c r="BA425" s="52"/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2"/>
      <c r="BR425" s="52"/>
      <c r="BS425" s="52"/>
      <c r="BT425" s="52"/>
      <c r="BU425" s="52"/>
      <c r="BV425" s="52"/>
      <c r="BW425" s="52"/>
      <c r="BX425" s="52"/>
      <c r="BY425" s="52"/>
      <c r="BZ425" s="52"/>
      <c r="CA425" s="52"/>
      <c r="CB425" s="52"/>
    </row>
    <row r="426" spans="4:80" x14ac:dyDescent="0.25">
      <c r="D426" s="57" t="s">
        <v>354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  <c r="AE426" s="53"/>
      <c r="AF426" s="53"/>
      <c r="AG426" s="53"/>
      <c r="AH426" s="53"/>
      <c r="AI426" s="53"/>
      <c r="AJ426" s="53"/>
      <c r="AK426" s="53"/>
      <c r="AL426" s="53"/>
      <c r="AM426" s="53"/>
      <c r="AN426" s="53"/>
      <c r="AO426" s="53"/>
      <c r="AP426" s="53"/>
      <c r="AQ426" s="53"/>
      <c r="AR426" s="53"/>
      <c r="AS426" s="53"/>
      <c r="AT426" s="53"/>
      <c r="AU426" s="53"/>
      <c r="AV426" s="53"/>
      <c r="AW426" s="53"/>
      <c r="AX426" s="53"/>
      <c r="AY426" s="53"/>
      <c r="AZ426" s="53"/>
      <c r="BA426" s="53"/>
      <c r="BB426" s="53"/>
      <c r="BC426" s="53"/>
      <c r="BD426" s="53"/>
      <c r="BE426" s="53"/>
      <c r="BF426" s="53"/>
      <c r="BG426" s="53"/>
      <c r="BH426" s="53"/>
      <c r="BI426" s="53"/>
      <c r="BJ426" s="53"/>
      <c r="BK426" s="53"/>
      <c r="BL426" s="53"/>
      <c r="BM426" s="53"/>
      <c r="BN426" s="53"/>
      <c r="BO426" s="53"/>
      <c r="BP426" s="53"/>
      <c r="BQ426" s="53"/>
      <c r="BR426" s="53"/>
      <c r="BS426" s="53"/>
      <c r="BT426" s="53"/>
      <c r="BU426" s="53"/>
      <c r="BV426" s="53"/>
      <c r="BW426" s="53"/>
      <c r="BX426" s="53"/>
      <c r="BY426" s="53"/>
      <c r="BZ426" s="53"/>
      <c r="CA426" s="53"/>
      <c r="CB426" s="53"/>
    </row>
    <row r="427" spans="4:80" x14ac:dyDescent="0.25">
      <c r="D427" s="37" t="s">
        <v>453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  <c r="AE427" s="53"/>
      <c r="AF427" s="53"/>
      <c r="AG427" s="53"/>
      <c r="AH427" s="53"/>
      <c r="AI427" s="53"/>
      <c r="AJ427" s="53"/>
      <c r="AK427" s="53"/>
      <c r="AL427" s="53"/>
      <c r="AM427" s="53"/>
      <c r="AN427" s="53"/>
      <c r="AO427" s="53"/>
      <c r="AP427" s="53"/>
      <c r="AQ427" s="53"/>
      <c r="AR427" s="53"/>
      <c r="AS427" s="53"/>
      <c r="AT427" s="53"/>
      <c r="AU427" s="53"/>
      <c r="AV427" s="53"/>
      <c r="AW427" s="53"/>
      <c r="AX427" s="53"/>
      <c r="AY427" s="53"/>
      <c r="AZ427" s="53"/>
      <c r="BA427" s="53"/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53"/>
      <c r="BR427" s="53"/>
      <c r="BS427" s="53"/>
      <c r="BT427" s="53"/>
      <c r="BU427" s="53"/>
      <c r="BV427" s="53"/>
      <c r="BW427" s="53"/>
      <c r="BX427" s="53"/>
      <c r="BY427" s="53"/>
      <c r="BZ427" s="53"/>
      <c r="CA427" s="53"/>
      <c r="CB427" s="53"/>
    </row>
    <row r="428" spans="4:80" x14ac:dyDescent="0.25">
      <c r="D428" s="37" t="s">
        <v>454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3"/>
      <c r="AN428" s="53"/>
      <c r="AO428" s="53"/>
      <c r="AP428" s="53"/>
      <c r="AQ428" s="53"/>
      <c r="AR428" s="53"/>
      <c r="AS428" s="53"/>
      <c r="AT428" s="53"/>
      <c r="AU428" s="53"/>
      <c r="AV428" s="53"/>
      <c r="AW428" s="53"/>
      <c r="AX428" s="53"/>
      <c r="AY428" s="53"/>
      <c r="AZ428" s="53"/>
      <c r="BA428" s="53"/>
      <c r="BB428" s="53"/>
      <c r="BC428" s="53"/>
      <c r="BD428" s="53"/>
      <c r="BE428" s="53"/>
      <c r="BF428" s="53"/>
      <c r="BG428" s="53"/>
      <c r="BH428" s="53"/>
      <c r="BI428" s="53"/>
      <c r="BJ428" s="53"/>
      <c r="BK428" s="53"/>
      <c r="BL428" s="53"/>
      <c r="BM428" s="53"/>
      <c r="BN428" s="53"/>
      <c r="BO428" s="53"/>
      <c r="BP428" s="53"/>
      <c r="BQ428" s="53"/>
      <c r="BR428" s="53"/>
      <c r="BS428" s="53"/>
      <c r="BT428" s="53"/>
      <c r="BU428" s="53"/>
      <c r="BV428" s="53"/>
      <c r="BW428" s="53"/>
      <c r="BX428" s="53"/>
      <c r="BY428" s="53"/>
      <c r="BZ428" s="53"/>
      <c r="CA428" s="53"/>
      <c r="CB428" s="53"/>
    </row>
    <row r="429" spans="4:80" x14ac:dyDescent="0.25">
      <c r="D429" s="37" t="s">
        <v>455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  <c r="BV429" s="53"/>
      <c r="BW429" s="53"/>
      <c r="BX429" s="53"/>
      <c r="BY429" s="53"/>
      <c r="BZ429" s="53"/>
      <c r="CA429" s="53"/>
      <c r="CB429" s="53"/>
    </row>
    <row r="430" spans="4:80" x14ac:dyDescent="0.25">
      <c r="D430" s="37" t="s">
        <v>456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  <c r="AE430" s="53"/>
      <c r="AF430" s="53"/>
      <c r="AG430" s="53"/>
      <c r="AH430" s="53"/>
      <c r="AI430" s="53"/>
      <c r="AJ430" s="53"/>
      <c r="AK430" s="53"/>
      <c r="AL430" s="53"/>
      <c r="AM430" s="53"/>
      <c r="AN430" s="53"/>
      <c r="AO430" s="53"/>
      <c r="AP430" s="53"/>
      <c r="AQ430" s="53"/>
      <c r="AR430" s="53"/>
      <c r="AS430" s="53"/>
      <c r="AT430" s="53"/>
      <c r="AU430" s="53"/>
      <c r="AV430" s="53"/>
      <c r="AW430" s="53"/>
      <c r="AX430" s="53"/>
      <c r="AY430" s="53"/>
      <c r="AZ430" s="53"/>
      <c r="BA430" s="53"/>
      <c r="BB430" s="53"/>
      <c r="BC430" s="53"/>
      <c r="BD430" s="53"/>
      <c r="BE430" s="53"/>
      <c r="BF430" s="53"/>
      <c r="BG430" s="53"/>
      <c r="BH430" s="53"/>
      <c r="BI430" s="53"/>
      <c r="BJ430" s="53"/>
      <c r="BK430" s="53"/>
      <c r="BL430" s="53"/>
      <c r="BM430" s="53"/>
      <c r="BN430" s="53"/>
      <c r="BO430" s="53"/>
      <c r="BP430" s="53"/>
      <c r="BQ430" s="53"/>
      <c r="BR430" s="53"/>
      <c r="BS430" s="53"/>
      <c r="BT430" s="53"/>
      <c r="BU430" s="53"/>
      <c r="BV430" s="53"/>
      <c r="BW430" s="53"/>
      <c r="BX430" s="53"/>
      <c r="BY430" s="53"/>
      <c r="BZ430" s="53"/>
      <c r="CA430" s="53"/>
      <c r="CB430" s="53"/>
    </row>
    <row r="431" spans="4:80" x14ac:dyDescent="0.25">
      <c r="D431" s="57" t="s">
        <v>353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  <c r="AF431" s="53"/>
      <c r="AG431" s="53"/>
      <c r="AH431" s="53"/>
      <c r="AI431" s="53"/>
      <c r="AJ431" s="53"/>
      <c r="AK431" s="53"/>
      <c r="AL431" s="53"/>
      <c r="AM431" s="53"/>
      <c r="AN431" s="53"/>
      <c r="AO431" s="53"/>
      <c r="AP431" s="53"/>
      <c r="AQ431" s="53"/>
      <c r="AR431" s="53"/>
      <c r="AS431" s="53"/>
      <c r="AT431" s="53"/>
      <c r="AU431" s="53"/>
      <c r="AV431" s="53"/>
      <c r="AW431" s="53"/>
      <c r="AX431" s="53"/>
      <c r="AY431" s="53"/>
      <c r="AZ431" s="53"/>
      <c r="BA431" s="53"/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53"/>
      <c r="BR431" s="53"/>
      <c r="BS431" s="53"/>
      <c r="BT431" s="53"/>
      <c r="BU431" s="53"/>
      <c r="BV431" s="53"/>
      <c r="BW431" s="53"/>
      <c r="BX431" s="53"/>
      <c r="BY431" s="53"/>
      <c r="BZ431" s="53"/>
      <c r="CA431" s="53"/>
      <c r="CB431" s="53"/>
    </row>
    <row r="432" spans="4:80" x14ac:dyDescent="0.25">
      <c r="D432" s="57" t="s">
        <v>452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  <c r="AK432" s="53"/>
      <c r="AL432" s="53"/>
      <c r="AM432" s="53"/>
      <c r="AN432" s="53"/>
      <c r="AO432" s="53"/>
      <c r="AP432" s="53"/>
      <c r="AQ432" s="53"/>
      <c r="AR432" s="53"/>
      <c r="AS432" s="53"/>
      <c r="AT432" s="53"/>
      <c r="AU432" s="53"/>
      <c r="AV432" s="53"/>
      <c r="AW432" s="53"/>
      <c r="AX432" s="53"/>
      <c r="AY432" s="53"/>
      <c r="AZ432" s="53"/>
      <c r="BA432" s="53"/>
      <c r="BB432" s="53"/>
      <c r="BC432" s="53"/>
      <c r="BD432" s="53"/>
      <c r="BE432" s="53"/>
      <c r="BF432" s="53"/>
      <c r="BG432" s="53"/>
      <c r="BH432" s="53"/>
      <c r="BI432" s="53"/>
      <c r="BJ432" s="53"/>
      <c r="BK432" s="53"/>
      <c r="BL432" s="53"/>
      <c r="BM432" s="53"/>
      <c r="BN432" s="53"/>
      <c r="BO432" s="53"/>
      <c r="BP432" s="53"/>
      <c r="BQ432" s="53"/>
      <c r="BR432" s="53"/>
      <c r="BS432" s="53"/>
      <c r="BT432" s="53"/>
      <c r="BU432" s="53"/>
      <c r="BV432" s="53"/>
      <c r="BW432" s="53"/>
      <c r="BX432" s="53"/>
      <c r="BY432" s="53"/>
      <c r="BZ432" s="53"/>
      <c r="CA432" s="53"/>
      <c r="CB432" s="53"/>
    </row>
    <row r="433" spans="4:80" x14ac:dyDescent="0.25">
      <c r="D433" s="57" t="s">
        <v>334</v>
      </c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53"/>
      <c r="AL433" s="53"/>
      <c r="AM433" s="53"/>
      <c r="AN433" s="53"/>
      <c r="AO433" s="53"/>
      <c r="AP433" s="53"/>
      <c r="AQ433" s="53"/>
      <c r="AR433" s="53"/>
      <c r="AS433" s="53"/>
      <c r="AT433" s="53"/>
      <c r="AU433" s="53"/>
      <c r="AV433" s="53"/>
      <c r="AW433" s="53"/>
      <c r="AX433" s="53"/>
      <c r="AY433" s="53"/>
      <c r="AZ433" s="53"/>
      <c r="BA433" s="53"/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53"/>
      <c r="BR433" s="53"/>
      <c r="BS433" s="53"/>
      <c r="BT433" s="53"/>
      <c r="BU433" s="53"/>
      <c r="BV433" s="53"/>
      <c r="BW433" s="53"/>
      <c r="BX433" s="53"/>
      <c r="BY433" s="53"/>
      <c r="BZ433" s="53"/>
      <c r="CA433" s="53"/>
      <c r="CB433" s="53"/>
    </row>
    <row r="434" spans="4:80" x14ac:dyDescent="0.25">
      <c r="D434" s="37" t="s">
        <v>530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  <c r="AK434" s="53"/>
      <c r="AL434" s="53"/>
      <c r="AM434" s="53"/>
      <c r="AN434" s="53"/>
      <c r="AO434" s="53"/>
      <c r="AP434" s="53"/>
      <c r="AQ434" s="53"/>
      <c r="AR434" s="53"/>
      <c r="AS434" s="53"/>
      <c r="AT434" s="53"/>
      <c r="AU434" s="53"/>
      <c r="AV434" s="53"/>
      <c r="AW434" s="53"/>
      <c r="AX434" s="53"/>
      <c r="AY434" s="53"/>
      <c r="AZ434" s="53"/>
      <c r="BA434" s="53"/>
      <c r="BB434" s="53"/>
      <c r="BC434" s="53"/>
      <c r="BD434" s="53"/>
      <c r="BE434" s="53"/>
      <c r="BF434" s="53"/>
      <c r="BG434" s="53"/>
      <c r="BH434" s="53"/>
      <c r="BI434" s="53"/>
      <c r="BJ434" s="53"/>
      <c r="BK434" s="53"/>
      <c r="BL434" s="53"/>
      <c r="BM434" s="53"/>
      <c r="BN434" s="53"/>
      <c r="BO434" s="53"/>
      <c r="BP434" s="53"/>
      <c r="BQ434" s="53"/>
      <c r="BR434" s="53"/>
      <c r="BS434" s="53"/>
      <c r="BT434" s="53"/>
      <c r="BU434" s="53"/>
      <c r="BV434" s="53"/>
      <c r="BW434" s="53"/>
      <c r="BX434" s="53"/>
      <c r="BY434" s="53"/>
      <c r="BZ434" s="53"/>
      <c r="CA434" s="53"/>
      <c r="CB434" s="53"/>
    </row>
    <row r="435" spans="4:80" x14ac:dyDescent="0.25">
      <c r="D435" s="37" t="s">
        <v>535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  <c r="AK435" s="53"/>
      <c r="AL435" s="53"/>
      <c r="AM435" s="53"/>
      <c r="AN435" s="53"/>
      <c r="AO435" s="53"/>
      <c r="AP435" s="53"/>
      <c r="AQ435" s="53"/>
      <c r="AR435" s="53"/>
      <c r="AS435" s="53"/>
      <c r="AT435" s="53"/>
      <c r="AU435" s="53"/>
      <c r="AV435" s="53"/>
      <c r="AW435" s="53"/>
      <c r="AX435" s="53"/>
      <c r="AY435" s="53"/>
      <c r="AZ435" s="53"/>
      <c r="BA435" s="53"/>
      <c r="BB435" s="53"/>
      <c r="BC435" s="53"/>
      <c r="BD435" s="53"/>
      <c r="BE435" s="53"/>
      <c r="BF435" s="53"/>
      <c r="BG435" s="53"/>
      <c r="BH435" s="53"/>
      <c r="BI435" s="53"/>
      <c r="BJ435" s="53"/>
      <c r="BK435" s="53"/>
      <c r="BL435" s="53"/>
      <c r="BM435" s="53"/>
      <c r="BN435" s="53"/>
      <c r="BO435" s="53"/>
      <c r="BP435" s="53"/>
      <c r="BQ435" s="53"/>
      <c r="BR435" s="53"/>
      <c r="BS435" s="53"/>
      <c r="BT435" s="53"/>
      <c r="BU435" s="53"/>
      <c r="BV435" s="53"/>
      <c r="BW435" s="53"/>
      <c r="BX435" s="53"/>
      <c r="BY435" s="53"/>
      <c r="BZ435" s="53"/>
      <c r="CA435" s="53"/>
      <c r="CB435" s="53"/>
    </row>
    <row r="436" spans="4:80" x14ac:dyDescent="0.25">
      <c r="D436" s="37" t="s">
        <v>522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  <c r="AM436" s="53"/>
      <c r="AN436" s="53"/>
      <c r="AO436" s="53"/>
      <c r="AP436" s="53"/>
      <c r="AQ436" s="53"/>
      <c r="AR436" s="53"/>
      <c r="AS436" s="53"/>
      <c r="AT436" s="53"/>
      <c r="AU436" s="53"/>
      <c r="AV436" s="53"/>
      <c r="AW436" s="53"/>
      <c r="AX436" s="53"/>
      <c r="AY436" s="53"/>
      <c r="AZ436" s="53"/>
      <c r="BA436" s="53"/>
      <c r="BB436" s="53"/>
      <c r="BC436" s="53"/>
      <c r="BD436" s="53"/>
      <c r="BE436" s="53"/>
      <c r="BF436" s="53"/>
      <c r="BG436" s="53"/>
      <c r="BH436" s="53"/>
      <c r="BI436" s="53"/>
      <c r="BJ436" s="53"/>
      <c r="BK436" s="53"/>
      <c r="BL436" s="53"/>
      <c r="BM436" s="53"/>
      <c r="BN436" s="53"/>
      <c r="BO436" s="53"/>
      <c r="BP436" s="53"/>
      <c r="BQ436" s="53"/>
      <c r="BR436" s="53"/>
      <c r="BS436" s="53"/>
      <c r="BT436" s="53"/>
      <c r="BU436" s="53"/>
      <c r="BV436" s="53"/>
      <c r="BW436" s="53"/>
      <c r="BX436" s="53"/>
      <c r="BY436" s="53"/>
      <c r="BZ436" s="53"/>
      <c r="CA436" s="53"/>
      <c r="CB436" s="53"/>
    </row>
    <row r="437" spans="4:80" x14ac:dyDescent="0.25">
      <c r="D437" s="37" t="s">
        <v>457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  <c r="AM437" s="53"/>
      <c r="AN437" s="53"/>
      <c r="AO437" s="53"/>
      <c r="AP437" s="53"/>
      <c r="AQ437" s="53"/>
      <c r="AR437" s="53"/>
      <c r="AS437" s="53"/>
      <c r="AT437" s="53"/>
      <c r="AU437" s="53"/>
      <c r="AV437" s="53"/>
      <c r="AW437" s="53"/>
      <c r="AX437" s="53"/>
      <c r="AY437" s="53"/>
      <c r="AZ437" s="53"/>
      <c r="BA437" s="53"/>
      <c r="BB437" s="53"/>
      <c r="BC437" s="53"/>
      <c r="BD437" s="53"/>
      <c r="BE437" s="53"/>
      <c r="BF437" s="53"/>
      <c r="BG437" s="53"/>
      <c r="BH437" s="53"/>
      <c r="BI437" s="53"/>
      <c r="BJ437" s="53"/>
      <c r="BK437" s="53"/>
      <c r="BL437" s="53"/>
      <c r="BM437" s="53"/>
      <c r="BN437" s="53"/>
      <c r="BO437" s="53"/>
      <c r="BP437" s="53"/>
      <c r="BQ437" s="53"/>
      <c r="BR437" s="53"/>
      <c r="BS437" s="53"/>
      <c r="BT437" s="53"/>
      <c r="BU437" s="53"/>
      <c r="BV437" s="53"/>
      <c r="BW437" s="53"/>
      <c r="BX437" s="53"/>
      <c r="BY437" s="53"/>
      <c r="BZ437" s="53"/>
      <c r="CA437" s="53"/>
      <c r="CB437" s="53"/>
    </row>
    <row r="438" spans="4:80" x14ac:dyDescent="0.25">
      <c r="D438" s="37" t="s">
        <v>523</v>
      </c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  <c r="AM438" s="53"/>
      <c r="AN438" s="53"/>
      <c r="AO438" s="53"/>
      <c r="AP438" s="53"/>
      <c r="AQ438" s="53"/>
      <c r="AR438" s="53"/>
      <c r="AS438" s="53"/>
      <c r="AT438" s="53"/>
      <c r="AU438" s="53"/>
      <c r="AV438" s="53"/>
      <c r="AW438" s="53"/>
      <c r="AX438" s="53"/>
      <c r="AY438" s="53"/>
      <c r="AZ438" s="53"/>
      <c r="BA438" s="53"/>
      <c r="BB438" s="53"/>
      <c r="BC438" s="53"/>
      <c r="BD438" s="53"/>
      <c r="BE438" s="53"/>
      <c r="BF438" s="53"/>
      <c r="BG438" s="53"/>
      <c r="BH438" s="53"/>
      <c r="BI438" s="53"/>
      <c r="BJ438" s="53"/>
      <c r="BK438" s="53"/>
      <c r="BL438" s="53"/>
      <c r="BM438" s="53"/>
      <c r="BN438" s="53"/>
      <c r="BO438" s="53"/>
      <c r="BP438" s="53"/>
      <c r="BQ438" s="53"/>
      <c r="BR438" s="53"/>
      <c r="BS438" s="53"/>
      <c r="BT438" s="53"/>
      <c r="BU438" s="53"/>
      <c r="BV438" s="53"/>
      <c r="BW438" s="53"/>
      <c r="BX438" s="53"/>
      <c r="BY438" s="53"/>
      <c r="BZ438" s="53"/>
      <c r="CA438" s="53"/>
      <c r="CB438" s="53"/>
    </row>
    <row r="439" spans="4:80" x14ac:dyDescent="0.25">
      <c r="D439" s="57" t="s">
        <v>524</v>
      </c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  <c r="AM439" s="53"/>
      <c r="AN439" s="53"/>
      <c r="AO439" s="53"/>
      <c r="AP439" s="53"/>
      <c r="AQ439" s="53"/>
      <c r="AR439" s="53"/>
      <c r="AS439" s="53"/>
      <c r="AT439" s="53"/>
      <c r="AU439" s="53"/>
      <c r="AV439" s="53"/>
      <c r="AW439" s="53"/>
      <c r="AX439" s="53"/>
      <c r="AY439" s="53"/>
      <c r="AZ439" s="53"/>
      <c r="BA439" s="53"/>
      <c r="BB439" s="53"/>
      <c r="BC439" s="53"/>
      <c r="BD439" s="53"/>
      <c r="BE439" s="53"/>
      <c r="BF439" s="53"/>
      <c r="BG439" s="53"/>
      <c r="BH439" s="53"/>
      <c r="BI439" s="53"/>
      <c r="BJ439" s="53"/>
      <c r="BK439" s="53"/>
      <c r="BL439" s="53"/>
      <c r="BM439" s="53"/>
      <c r="BN439" s="53"/>
      <c r="BO439" s="53"/>
      <c r="BP439" s="53"/>
      <c r="BQ439" s="53"/>
      <c r="BR439" s="53"/>
      <c r="BS439" s="53"/>
      <c r="BT439" s="53"/>
      <c r="BU439" s="53"/>
      <c r="BV439" s="53"/>
      <c r="BW439" s="53"/>
      <c r="BX439" s="53"/>
      <c r="BY439" s="53"/>
      <c r="BZ439" s="53"/>
      <c r="CA439" s="53"/>
      <c r="CB439" s="53"/>
    </row>
    <row r="440" spans="4:80" x14ac:dyDescent="0.25">
      <c r="D440" s="57" t="s">
        <v>1986</v>
      </c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  <c r="AM440" s="53"/>
      <c r="AN440" s="53"/>
      <c r="AO440" s="53"/>
      <c r="AP440" s="53"/>
      <c r="AQ440" s="53"/>
      <c r="AR440" s="53"/>
      <c r="AS440" s="53"/>
      <c r="AT440" s="53"/>
      <c r="AU440" s="53"/>
      <c r="AV440" s="53"/>
      <c r="AW440" s="53"/>
      <c r="AX440" s="53"/>
      <c r="AY440" s="53"/>
      <c r="AZ440" s="53"/>
      <c r="BA440" s="53"/>
      <c r="BB440" s="53"/>
      <c r="BC440" s="53"/>
      <c r="BD440" s="53"/>
      <c r="BE440" s="53"/>
      <c r="BF440" s="53"/>
      <c r="BG440" s="53"/>
      <c r="BH440" s="53"/>
      <c r="BI440" s="53"/>
      <c r="BJ440" s="53"/>
      <c r="BK440" s="53"/>
      <c r="BL440" s="53"/>
      <c r="BM440" s="53"/>
      <c r="BN440" s="53"/>
      <c r="BO440" s="53"/>
      <c r="BP440" s="53"/>
      <c r="BQ440" s="53"/>
      <c r="BR440" s="53"/>
      <c r="BS440" s="53"/>
      <c r="BT440" s="53"/>
      <c r="BU440" s="53"/>
      <c r="BV440" s="53"/>
      <c r="BW440" s="53"/>
      <c r="BX440" s="53"/>
      <c r="BY440" s="53"/>
      <c r="BZ440" s="53"/>
      <c r="CA440" s="53"/>
      <c r="CB440" s="53"/>
    </row>
    <row r="441" spans="4:80" x14ac:dyDescent="0.25">
      <c r="D441" s="57" t="s">
        <v>2886</v>
      </c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  <c r="AM441" s="53"/>
      <c r="AN441" s="53"/>
      <c r="AO441" s="53"/>
      <c r="AP441" s="53"/>
      <c r="AQ441" s="53"/>
      <c r="AR441" s="53"/>
      <c r="AS441" s="53"/>
      <c r="AT441" s="53"/>
      <c r="AU441" s="53"/>
      <c r="AV441" s="53"/>
      <c r="AW441" s="53"/>
      <c r="AX441" s="53"/>
      <c r="AY441" s="53"/>
      <c r="AZ441" s="53"/>
      <c r="BA441" s="53"/>
      <c r="BB441" s="53"/>
      <c r="BC441" s="53"/>
      <c r="BD441" s="53"/>
      <c r="BE441" s="53"/>
      <c r="BF441" s="53"/>
      <c r="BG441" s="53"/>
      <c r="BH441" s="53"/>
      <c r="BI441" s="53"/>
      <c r="BJ441" s="53"/>
      <c r="BK441" s="53"/>
      <c r="BL441" s="53"/>
      <c r="BM441" s="53"/>
      <c r="BN441" s="53"/>
      <c r="BO441" s="53"/>
      <c r="BP441" s="53"/>
      <c r="BQ441" s="53"/>
      <c r="BR441" s="53"/>
      <c r="BS441" s="53"/>
      <c r="BT441" s="53"/>
      <c r="BU441" s="53"/>
      <c r="BV441" s="53"/>
      <c r="BW441" s="53"/>
      <c r="BX441" s="53"/>
      <c r="BY441" s="53"/>
      <c r="BZ441" s="53"/>
      <c r="CA441" s="53"/>
      <c r="CB441" s="53"/>
    </row>
    <row r="442" spans="4:80" x14ac:dyDescent="0.25">
      <c r="D442" s="57" t="s">
        <v>279</v>
      </c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  <c r="AM442" s="53"/>
      <c r="AN442" s="53"/>
      <c r="AO442" s="53"/>
      <c r="AP442" s="53"/>
      <c r="AQ442" s="53"/>
      <c r="AR442" s="53"/>
      <c r="AS442" s="53"/>
      <c r="AT442" s="53"/>
      <c r="AU442" s="53"/>
      <c r="AV442" s="53"/>
      <c r="AW442" s="53"/>
      <c r="AX442" s="53"/>
      <c r="AY442" s="53"/>
      <c r="AZ442" s="53"/>
      <c r="BA442" s="53"/>
      <c r="BB442" s="53"/>
      <c r="BC442" s="53"/>
      <c r="BD442" s="53"/>
      <c r="BE442" s="53"/>
      <c r="BF442" s="53"/>
      <c r="BG442" s="53"/>
      <c r="BH442" s="53"/>
      <c r="BI442" s="53"/>
      <c r="BJ442" s="53"/>
      <c r="BK442" s="53"/>
      <c r="BL442" s="53"/>
      <c r="BM442" s="53"/>
      <c r="BN442" s="53"/>
      <c r="BO442" s="53"/>
      <c r="BP442" s="53"/>
      <c r="BQ442" s="53"/>
      <c r="BR442" s="53"/>
      <c r="BS442" s="53"/>
      <c r="BT442" s="53"/>
      <c r="BU442" s="53"/>
      <c r="BV442" s="53"/>
      <c r="BW442" s="53"/>
      <c r="BX442" s="53"/>
      <c r="BY442" s="53"/>
      <c r="BZ442" s="53"/>
      <c r="CA442" s="53"/>
      <c r="CB442" s="53"/>
    </row>
    <row r="443" spans="4:80" x14ac:dyDescent="0.25">
      <c r="D443" s="57" t="s">
        <v>2887</v>
      </c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  <c r="AM443" s="53"/>
      <c r="AN443" s="53"/>
      <c r="AO443" s="53"/>
      <c r="AP443" s="53"/>
      <c r="AQ443" s="53"/>
      <c r="AR443" s="53"/>
      <c r="AS443" s="53"/>
      <c r="AT443" s="53"/>
      <c r="AU443" s="53"/>
      <c r="AV443" s="53"/>
      <c r="AW443" s="53"/>
      <c r="AX443" s="53"/>
      <c r="AY443" s="53"/>
      <c r="AZ443" s="53"/>
      <c r="BA443" s="53"/>
      <c r="BB443" s="53"/>
      <c r="BC443" s="53"/>
      <c r="BD443" s="53"/>
      <c r="BE443" s="53"/>
      <c r="BF443" s="53"/>
      <c r="BG443" s="53"/>
      <c r="BH443" s="53"/>
      <c r="BI443" s="53"/>
      <c r="BJ443" s="53"/>
      <c r="BK443" s="53"/>
      <c r="BL443" s="53"/>
      <c r="BM443" s="53"/>
      <c r="BN443" s="53"/>
      <c r="BO443" s="53"/>
      <c r="BP443" s="53"/>
      <c r="BQ443" s="53"/>
      <c r="BR443" s="53"/>
      <c r="BS443" s="53"/>
      <c r="BT443" s="53"/>
      <c r="BU443" s="53"/>
      <c r="BV443" s="53"/>
      <c r="BW443" s="53"/>
      <c r="BX443" s="53"/>
      <c r="BY443" s="53"/>
      <c r="BZ443" s="53"/>
      <c r="CA443" s="53"/>
      <c r="CB443" s="53"/>
    </row>
    <row r="444" spans="4:80" x14ac:dyDescent="0.25">
      <c r="D444" s="57" t="s">
        <v>333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  <c r="AE444" s="53"/>
      <c r="AF444" s="53"/>
      <c r="AG444" s="53"/>
      <c r="AH444" s="53"/>
      <c r="AI444" s="53"/>
      <c r="AJ444" s="53"/>
      <c r="AK444" s="53"/>
      <c r="AL444" s="53"/>
      <c r="AM444" s="53"/>
      <c r="AN444" s="53"/>
      <c r="AO444" s="53"/>
      <c r="AP444" s="53"/>
      <c r="AQ444" s="53"/>
      <c r="AR444" s="53"/>
      <c r="AS444" s="53"/>
      <c r="AT444" s="53"/>
      <c r="AU444" s="53"/>
      <c r="AV444" s="53"/>
      <c r="AW444" s="53"/>
      <c r="AX444" s="53"/>
      <c r="AY444" s="53"/>
      <c r="AZ444" s="53"/>
      <c r="BA444" s="53"/>
      <c r="BB444" s="53"/>
      <c r="BC444" s="53"/>
      <c r="BD444" s="53"/>
      <c r="BE444" s="53"/>
      <c r="BF444" s="53"/>
      <c r="BG444" s="53"/>
      <c r="BH444" s="53"/>
      <c r="BI444" s="53"/>
      <c r="BJ444" s="53"/>
      <c r="BK444" s="53"/>
      <c r="BL444" s="53"/>
      <c r="BM444" s="53"/>
      <c r="BN444" s="53"/>
      <c r="BO444" s="53"/>
      <c r="BP444" s="53"/>
      <c r="BQ444" s="53"/>
      <c r="BR444" s="53"/>
      <c r="BS444" s="53"/>
      <c r="BT444" s="53"/>
      <c r="BU444" s="53"/>
      <c r="BV444" s="53"/>
      <c r="BW444" s="53"/>
      <c r="BX444" s="53"/>
      <c r="BY444" s="53"/>
      <c r="BZ444" s="53"/>
      <c r="CA444" s="53"/>
      <c r="CB444" s="53"/>
    </row>
    <row r="445" spans="4:80" x14ac:dyDescent="0.25">
      <c r="D445" s="56" t="s">
        <v>368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  <c r="BH445" s="52"/>
      <c r="BI445" s="52"/>
      <c r="BJ445" s="52"/>
      <c r="BK445" s="52"/>
      <c r="BL445" s="52"/>
      <c r="BM445" s="52"/>
      <c r="BN445" s="52"/>
      <c r="BO445" s="52"/>
      <c r="BP445" s="52"/>
      <c r="BQ445" s="52"/>
      <c r="BR445" s="52"/>
      <c r="BS445" s="52"/>
      <c r="BT445" s="52"/>
      <c r="BU445" s="52"/>
      <c r="BV445" s="52"/>
      <c r="BW445" s="52"/>
      <c r="BX445" s="52"/>
      <c r="BY445" s="52"/>
      <c r="BZ445" s="52"/>
      <c r="CA445" s="52"/>
      <c r="CB445" s="52"/>
    </row>
    <row r="446" spans="4:80" x14ac:dyDescent="0.25">
      <c r="D446" s="56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  <c r="BH446" s="52"/>
      <c r="BI446" s="52"/>
      <c r="BJ446" s="52"/>
      <c r="BK446" s="52"/>
      <c r="BL446" s="52"/>
      <c r="BM446" s="52"/>
      <c r="BN446" s="52"/>
      <c r="BO446" s="52"/>
      <c r="BP446" s="52"/>
      <c r="BQ446" s="52"/>
      <c r="BR446" s="52"/>
      <c r="BS446" s="52"/>
      <c r="BT446" s="52"/>
      <c r="BU446" s="52"/>
      <c r="BV446" s="52"/>
      <c r="BW446" s="52"/>
      <c r="BX446" s="52"/>
      <c r="BY446" s="52"/>
      <c r="BZ446" s="52"/>
      <c r="CA446" s="52"/>
      <c r="CB446" s="52"/>
    </row>
    <row r="447" spans="4:80" x14ac:dyDescent="0.25">
      <c r="D447" s="56" t="s">
        <v>508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  <c r="BH447" s="52"/>
      <c r="BI447" s="52"/>
      <c r="BJ447" s="52"/>
      <c r="BK447" s="52"/>
      <c r="BL447" s="52"/>
      <c r="BM447" s="52"/>
      <c r="BN447" s="52"/>
      <c r="BO447" s="52"/>
      <c r="BP447" s="52"/>
      <c r="BQ447" s="52"/>
      <c r="BR447" s="52"/>
      <c r="BS447" s="52"/>
      <c r="BT447" s="52"/>
      <c r="BU447" s="52"/>
      <c r="BV447" s="52"/>
      <c r="BW447" s="52"/>
      <c r="BX447" s="52"/>
      <c r="BY447" s="52"/>
      <c r="BZ447" s="52"/>
      <c r="CA447" s="52"/>
      <c r="CB447" s="52"/>
    </row>
    <row r="448" spans="4:80" x14ac:dyDescent="0.25">
      <c r="D448" s="56" t="s">
        <v>525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  <c r="BH448" s="52"/>
      <c r="BI448" s="52"/>
      <c r="BJ448" s="52"/>
      <c r="BK448" s="52"/>
      <c r="BL448" s="52"/>
      <c r="BM448" s="52"/>
      <c r="BN448" s="52"/>
      <c r="BO448" s="52"/>
      <c r="BP448" s="52"/>
      <c r="BQ448" s="52"/>
      <c r="BR448" s="52"/>
      <c r="BS448" s="52"/>
      <c r="BT448" s="52"/>
      <c r="BU448" s="52"/>
      <c r="BV448" s="52"/>
      <c r="BW448" s="52"/>
      <c r="BX448" s="52"/>
      <c r="BY448" s="52"/>
      <c r="BZ448" s="52"/>
      <c r="CA448" s="52"/>
      <c r="CB448" s="52"/>
    </row>
    <row r="449" spans="4:80" x14ac:dyDescent="0.25">
      <c r="D449" s="56" t="s">
        <v>526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  <c r="BH449" s="52"/>
      <c r="BI449" s="52"/>
      <c r="BJ449" s="52"/>
      <c r="BK449" s="52"/>
      <c r="BL449" s="52"/>
      <c r="BM449" s="52"/>
      <c r="BN449" s="52"/>
      <c r="BO449" s="52"/>
      <c r="BP449" s="52"/>
      <c r="BQ449" s="52"/>
      <c r="BR449" s="52"/>
      <c r="BS449" s="52"/>
      <c r="BT449" s="52"/>
      <c r="BU449" s="52"/>
      <c r="BV449" s="52"/>
      <c r="BW449" s="52"/>
      <c r="BX449" s="52"/>
      <c r="BY449" s="52"/>
      <c r="BZ449" s="52"/>
      <c r="CA449" s="52"/>
      <c r="CB449" s="52"/>
    </row>
    <row r="450" spans="4:80" x14ac:dyDescent="0.25">
      <c r="D450" s="56" t="s">
        <v>299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  <c r="BH450" s="52"/>
      <c r="BI450" s="52"/>
      <c r="BJ450" s="52"/>
      <c r="BK450" s="52"/>
      <c r="BL450" s="52"/>
      <c r="BM450" s="52"/>
      <c r="BN450" s="52"/>
      <c r="BO450" s="52"/>
      <c r="BP450" s="52"/>
      <c r="BQ450" s="52"/>
      <c r="BR450" s="52"/>
      <c r="BS450" s="52"/>
      <c r="BT450" s="52"/>
      <c r="BU450" s="52"/>
      <c r="BV450" s="52"/>
      <c r="BW450" s="52"/>
      <c r="BX450" s="52"/>
      <c r="BY450" s="52"/>
      <c r="BZ450" s="52"/>
      <c r="CA450" s="52"/>
      <c r="CB450" s="52"/>
    </row>
    <row r="451" spans="4:80" x14ac:dyDescent="0.25">
      <c r="D451" s="56" t="s">
        <v>364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  <c r="BH451" s="52"/>
      <c r="BI451" s="52"/>
      <c r="BJ451" s="52"/>
      <c r="BK451" s="52"/>
      <c r="BL451" s="52"/>
      <c r="BM451" s="52"/>
      <c r="BN451" s="52"/>
      <c r="BO451" s="52"/>
      <c r="BP451" s="52"/>
      <c r="BQ451" s="52"/>
      <c r="BR451" s="52"/>
      <c r="BS451" s="52"/>
      <c r="BT451" s="52"/>
      <c r="BU451" s="52"/>
      <c r="BV451" s="52"/>
      <c r="BW451" s="52"/>
      <c r="BX451" s="52"/>
      <c r="BY451" s="52"/>
      <c r="BZ451" s="52"/>
      <c r="CA451" s="52"/>
      <c r="CB451" s="52"/>
    </row>
    <row r="452" spans="4:80" x14ac:dyDescent="0.25">
      <c r="D452" s="56" t="s">
        <v>527</v>
      </c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  <c r="BH452" s="52"/>
      <c r="BI452" s="52"/>
      <c r="BJ452" s="52"/>
      <c r="BK452" s="52"/>
      <c r="BL452" s="52"/>
      <c r="BM452" s="52"/>
      <c r="BN452" s="52"/>
      <c r="BO452" s="52"/>
      <c r="BP452" s="52"/>
      <c r="BQ452" s="52"/>
      <c r="BR452" s="52"/>
      <c r="BS452" s="52"/>
      <c r="BT452" s="52"/>
      <c r="BU452" s="52"/>
      <c r="BV452" s="52"/>
      <c r="BW452" s="52"/>
      <c r="BX452" s="52"/>
      <c r="BY452" s="52"/>
      <c r="BZ452" s="52"/>
      <c r="CA452" s="52"/>
      <c r="CB452" s="52"/>
    </row>
    <row r="453" spans="4:80" x14ac:dyDescent="0.25">
      <c r="D453" s="56" t="s">
        <v>370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  <c r="BH453" s="52"/>
      <c r="BI453" s="52"/>
      <c r="BJ453" s="52"/>
      <c r="BK453" s="52"/>
      <c r="BL453" s="52"/>
      <c r="BM453" s="52"/>
      <c r="BN453" s="52"/>
      <c r="BO453" s="52"/>
      <c r="BP453" s="52"/>
      <c r="BQ453" s="52"/>
      <c r="BR453" s="52"/>
      <c r="BS453" s="52"/>
      <c r="BT453" s="52"/>
      <c r="BU453" s="52"/>
      <c r="BV453" s="52"/>
      <c r="BW453" s="52"/>
      <c r="BX453" s="52"/>
      <c r="BY453" s="52"/>
      <c r="BZ453" s="52"/>
      <c r="CA453" s="52"/>
      <c r="CB453" s="52"/>
    </row>
    <row r="454" spans="4:80" x14ac:dyDescent="0.25">
      <c r="D454" s="56" t="s">
        <v>528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  <c r="BH454" s="52"/>
      <c r="BI454" s="52"/>
      <c r="BJ454" s="52"/>
      <c r="BK454" s="52"/>
      <c r="BL454" s="52"/>
      <c r="BM454" s="52"/>
      <c r="BN454" s="52"/>
      <c r="BO454" s="52"/>
      <c r="BP454" s="52"/>
      <c r="BQ454" s="52"/>
      <c r="BR454" s="52"/>
      <c r="BS454" s="52"/>
      <c r="BT454" s="52"/>
      <c r="BU454" s="52"/>
      <c r="BV454" s="52"/>
      <c r="BW454" s="52"/>
      <c r="BX454" s="52"/>
      <c r="BY454" s="52"/>
      <c r="BZ454" s="52"/>
      <c r="CA454" s="52"/>
      <c r="CB454" s="52"/>
    </row>
    <row r="455" spans="4:80" x14ac:dyDescent="0.25">
      <c r="D455" s="56" t="s">
        <v>259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  <c r="BH455" s="52"/>
      <c r="BI455" s="52"/>
      <c r="BJ455" s="52"/>
      <c r="BK455" s="52"/>
      <c r="BL455" s="52"/>
      <c r="BM455" s="52"/>
      <c r="BN455" s="52"/>
      <c r="BO455" s="52"/>
      <c r="BP455" s="52"/>
      <c r="BQ455" s="52"/>
      <c r="BR455" s="52"/>
      <c r="BS455" s="52"/>
      <c r="BT455" s="52"/>
      <c r="BU455" s="52"/>
      <c r="BV455" s="52"/>
      <c r="BW455" s="52"/>
      <c r="BX455" s="52"/>
      <c r="BY455" s="52"/>
      <c r="BZ455" s="52"/>
      <c r="CA455" s="52"/>
      <c r="CB455" s="52"/>
    </row>
    <row r="457" spans="4:80" x14ac:dyDescent="0.25">
      <c r="D457" s="285" t="s">
        <v>2888</v>
      </c>
    </row>
    <row r="473" spans="4:4" x14ac:dyDescent="0.25">
      <c r="D473" s="51" t="s">
        <v>3013</v>
      </c>
    </row>
    <row r="475" spans="4:4" x14ac:dyDescent="0.25">
      <c r="D475" s="285" t="s">
        <v>2888</v>
      </c>
    </row>
    <row r="488" spans="4:4" x14ac:dyDescent="0.25">
      <c r="D488" s="51" t="s">
        <v>3786</v>
      </c>
    </row>
    <row r="490" spans="4:4" x14ac:dyDescent="0.25">
      <c r="D490" s="285" t="s">
        <v>3968</v>
      </c>
    </row>
    <row r="520" spans="4:4" x14ac:dyDescent="0.25">
      <c r="D520" s="285" t="s">
        <v>2888</v>
      </c>
    </row>
    <row r="547" spans="2:4" x14ac:dyDescent="0.25">
      <c r="B547" s="50">
        <v>0</v>
      </c>
      <c r="D547" s="51" t="s">
        <v>3973</v>
      </c>
    </row>
    <row r="548" spans="2:4" x14ac:dyDescent="0.25">
      <c r="D548" s="59" t="s">
        <v>304</v>
      </c>
    </row>
    <row r="550" spans="2:4" x14ac:dyDescent="0.25">
      <c r="D550" s="285" t="s">
        <v>36</v>
      </c>
    </row>
    <row r="551" spans="2:4" x14ac:dyDescent="0.25">
      <c r="D551" s="54" t="s">
        <v>3974</v>
      </c>
    </row>
    <row r="553" spans="2:4" x14ac:dyDescent="0.25">
      <c r="D553" s="285" t="s">
        <v>3937</v>
      </c>
    </row>
    <row r="584" spans="4:23" x14ac:dyDescent="0.25">
      <c r="D584" s="285" t="s">
        <v>309</v>
      </c>
      <c r="M584" s="285" t="s">
        <v>1160</v>
      </c>
      <c r="T584" s="285" t="s">
        <v>646</v>
      </c>
    </row>
    <row r="585" spans="4:23" x14ac:dyDescent="0.25">
      <c r="D585" s="51" t="s">
        <v>578</v>
      </c>
      <c r="M585" s="58" t="s">
        <v>3939</v>
      </c>
      <c r="T585" s="58" t="s">
        <v>3938</v>
      </c>
    </row>
    <row r="586" spans="4:23" x14ac:dyDescent="0.25">
      <c r="M586" s="28" t="s">
        <v>3938</v>
      </c>
      <c r="T586" s="28" t="s">
        <v>843</v>
      </c>
    </row>
    <row r="588" spans="4:23" x14ac:dyDescent="0.25">
      <c r="D588" s="51" t="s">
        <v>3786</v>
      </c>
    </row>
    <row r="590" spans="4:23" x14ac:dyDescent="0.25">
      <c r="D590" s="56" t="s">
        <v>33</v>
      </c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</row>
    <row r="591" spans="4:23" x14ac:dyDescent="0.25">
      <c r="D591" s="56" t="s">
        <v>382</v>
      </c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</row>
    <row r="592" spans="4:23" x14ac:dyDescent="0.25">
      <c r="D592" s="56" t="s">
        <v>838</v>
      </c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</row>
    <row r="593" spans="4:40" x14ac:dyDescent="0.25">
      <c r="D593" s="56" t="s">
        <v>505</v>
      </c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</row>
    <row r="594" spans="4:40" x14ac:dyDescent="0.25">
      <c r="D594" s="56" t="s">
        <v>257</v>
      </c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</row>
    <row r="595" spans="4:40" x14ac:dyDescent="0.25">
      <c r="D595" s="56" t="s">
        <v>3975</v>
      </c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</row>
    <row r="597" spans="4:40" x14ac:dyDescent="0.25">
      <c r="D597" s="57" t="s">
        <v>357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53"/>
      <c r="AH597" s="53"/>
      <c r="AI597" s="53"/>
      <c r="AJ597" s="53"/>
      <c r="AK597" s="53"/>
      <c r="AL597" s="53"/>
      <c r="AM597" s="53"/>
      <c r="AN597" s="53"/>
    </row>
    <row r="598" spans="4:40" x14ac:dyDescent="0.25">
      <c r="D598" s="57" t="s">
        <v>322</v>
      </c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H598" s="53"/>
      <c r="AI598" s="53"/>
      <c r="AJ598" s="53"/>
      <c r="AK598" s="53"/>
      <c r="AL598" s="53"/>
      <c r="AM598" s="53"/>
      <c r="AN598" s="53"/>
    </row>
    <row r="599" spans="4:40" x14ac:dyDescent="0.25">
      <c r="D599" s="57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H599" s="53"/>
      <c r="AI599" s="53"/>
      <c r="AJ599" s="53"/>
      <c r="AK599" s="53"/>
      <c r="AL599" s="53"/>
      <c r="AM599" s="53"/>
      <c r="AN599" s="53"/>
    </row>
    <row r="600" spans="4:40" x14ac:dyDescent="0.25">
      <c r="D600" s="57" t="s">
        <v>280</v>
      </c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H600" s="53"/>
      <c r="AI600" s="53"/>
      <c r="AJ600" s="53"/>
      <c r="AK600" s="53"/>
      <c r="AL600" s="53"/>
      <c r="AM600" s="53"/>
      <c r="AN600" s="53"/>
    </row>
    <row r="601" spans="4:40" x14ac:dyDescent="0.25">
      <c r="D601" s="57" t="s">
        <v>282</v>
      </c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H601" s="53"/>
      <c r="AI601" s="53"/>
      <c r="AJ601" s="53"/>
      <c r="AK601" s="53"/>
      <c r="AL601" s="53"/>
      <c r="AM601" s="53"/>
      <c r="AN601" s="53"/>
    </row>
    <row r="602" spans="4:40" x14ac:dyDescent="0.25">
      <c r="D602" s="57" t="s">
        <v>3976</v>
      </c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H602" s="53"/>
      <c r="AI602" s="53"/>
      <c r="AJ602" s="53"/>
      <c r="AK602" s="53"/>
      <c r="AL602" s="53"/>
      <c r="AM602" s="53"/>
      <c r="AN602" s="53"/>
    </row>
    <row r="603" spans="4:40" x14ac:dyDescent="0.25">
      <c r="D603" s="57" t="s">
        <v>3977</v>
      </c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H603" s="53"/>
      <c r="AI603" s="53"/>
      <c r="AJ603" s="53"/>
      <c r="AK603" s="53"/>
      <c r="AL603" s="53"/>
      <c r="AM603" s="53"/>
      <c r="AN603" s="53"/>
    </row>
    <row r="604" spans="4:40" x14ac:dyDescent="0.25">
      <c r="D604" s="57" t="s">
        <v>3978</v>
      </c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H604" s="53"/>
      <c r="AI604" s="53"/>
      <c r="AJ604" s="53"/>
      <c r="AK604" s="53"/>
      <c r="AL604" s="53"/>
      <c r="AM604" s="53"/>
      <c r="AN604" s="53"/>
    </row>
    <row r="605" spans="4:40" x14ac:dyDescent="0.25">
      <c r="D605" s="57" t="s">
        <v>3979</v>
      </c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H605" s="53"/>
      <c r="AI605" s="53"/>
      <c r="AJ605" s="53"/>
      <c r="AK605" s="53"/>
      <c r="AL605" s="53"/>
      <c r="AM605" s="53"/>
      <c r="AN605" s="53"/>
    </row>
    <row r="606" spans="4:40" x14ac:dyDescent="0.25">
      <c r="D606" s="57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H606" s="53"/>
      <c r="AI606" s="53"/>
      <c r="AJ606" s="53"/>
      <c r="AK606" s="53"/>
      <c r="AL606" s="53"/>
      <c r="AM606" s="53"/>
      <c r="AN606" s="53"/>
    </row>
    <row r="607" spans="4:40" x14ac:dyDescent="0.25">
      <c r="D607" s="57" t="s">
        <v>263</v>
      </c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H607" s="53"/>
      <c r="AI607" s="53"/>
      <c r="AJ607" s="53"/>
      <c r="AK607" s="53"/>
      <c r="AL607" s="53"/>
      <c r="AM607" s="53"/>
      <c r="AN607" s="53"/>
    </row>
    <row r="608" spans="4:40" x14ac:dyDescent="0.25">
      <c r="D608" s="57" t="s">
        <v>264</v>
      </c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H608" s="53"/>
      <c r="AI608" s="53"/>
      <c r="AJ608" s="53"/>
      <c r="AK608" s="53"/>
      <c r="AL608" s="53"/>
      <c r="AM608" s="53"/>
      <c r="AN608" s="53"/>
    </row>
    <row r="609" spans="4:40" x14ac:dyDescent="0.25">
      <c r="D609" s="57" t="s">
        <v>358</v>
      </c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  <c r="AH609" s="53"/>
      <c r="AI609" s="53"/>
      <c r="AJ609" s="53"/>
      <c r="AK609" s="53"/>
      <c r="AL609" s="53"/>
      <c r="AM609" s="53"/>
      <c r="AN609" s="53"/>
    </row>
    <row r="611" spans="4:40" x14ac:dyDescent="0.25">
      <c r="D611" s="285" t="s">
        <v>3980</v>
      </c>
    </row>
    <row r="626" spans="4:4" x14ac:dyDescent="0.25">
      <c r="D626" s="51" t="s">
        <v>4091</v>
      </c>
    </row>
    <row r="628" spans="4:4" x14ac:dyDescent="0.25">
      <c r="D628" s="285" t="s">
        <v>3980</v>
      </c>
    </row>
    <row r="661" spans="2:4" x14ac:dyDescent="0.25">
      <c r="B661" s="50">
        <v>0</v>
      </c>
      <c r="D661" s="51" t="s">
        <v>3987</v>
      </c>
    </row>
    <row r="662" spans="2:4" x14ac:dyDescent="0.25">
      <c r="D662" s="59" t="s">
        <v>304</v>
      </c>
    </row>
    <row r="663" spans="2:4" x14ac:dyDescent="0.25">
      <c r="D663" s="55" t="s">
        <v>3796</v>
      </c>
    </row>
    <row r="664" spans="2:4" x14ac:dyDescent="0.25">
      <c r="D664" s="68" t="s">
        <v>4638</v>
      </c>
    </row>
    <row r="666" spans="2:4" x14ac:dyDescent="0.25">
      <c r="D666" s="285" t="s">
        <v>36</v>
      </c>
    </row>
    <row r="667" spans="2:4" x14ac:dyDescent="0.25">
      <c r="D667" s="54" t="s">
        <v>3988</v>
      </c>
    </row>
    <row r="669" spans="2:4" x14ac:dyDescent="0.25">
      <c r="D669" s="285" t="s">
        <v>3981</v>
      </c>
    </row>
    <row r="724" spans="4:19" x14ac:dyDescent="0.25">
      <c r="D724" s="285" t="s">
        <v>269</v>
      </c>
    </row>
    <row r="725" spans="4:19" x14ac:dyDescent="0.25">
      <c r="D725" s="51" t="s">
        <v>3982</v>
      </c>
    </row>
    <row r="727" spans="4:19" x14ac:dyDescent="0.25">
      <c r="D727" s="56" t="s">
        <v>33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</row>
    <row r="728" spans="4:19" x14ac:dyDescent="0.25">
      <c r="D728" s="56" t="s">
        <v>3983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</row>
    <row r="729" spans="4:19" x14ac:dyDescent="0.25">
      <c r="D729" s="56" t="s">
        <v>3825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</row>
    <row r="730" spans="4:19" x14ac:dyDescent="0.25">
      <c r="D730" s="56" t="s">
        <v>266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</row>
    <row r="731" spans="4:19" x14ac:dyDescent="0.25">
      <c r="D731" s="56" t="s">
        <v>3984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</row>
    <row r="733" spans="4:19" x14ac:dyDescent="0.25">
      <c r="D733" s="57" t="s">
        <v>357</v>
      </c>
      <c r="E733" s="53"/>
      <c r="F733" s="53"/>
      <c r="G733" s="53"/>
      <c r="H733" s="53"/>
      <c r="I733" s="53"/>
      <c r="J733" s="53"/>
      <c r="K733" s="53"/>
      <c r="L733" s="53"/>
      <c r="M733" s="53"/>
      <c r="N733" s="53"/>
    </row>
    <row r="734" spans="4:19" x14ac:dyDescent="0.25">
      <c r="D734" s="57" t="s">
        <v>322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</row>
    <row r="735" spans="4:19" x14ac:dyDescent="0.25">
      <c r="D735" s="57"/>
      <c r="E735" s="53"/>
      <c r="F735" s="53"/>
      <c r="G735" s="53"/>
      <c r="H735" s="53"/>
      <c r="I735" s="53"/>
      <c r="J735" s="53"/>
      <c r="K735" s="53"/>
      <c r="L735" s="53"/>
      <c r="M735" s="53"/>
      <c r="N735" s="53"/>
    </row>
    <row r="736" spans="4:19" x14ac:dyDescent="0.25">
      <c r="D736" s="57" t="s">
        <v>3088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</row>
    <row r="737" spans="4:24" x14ac:dyDescent="0.25">
      <c r="D737" s="57" t="s">
        <v>282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</row>
    <row r="738" spans="4:24" x14ac:dyDescent="0.25">
      <c r="D738" s="57" t="s">
        <v>2306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</row>
    <row r="739" spans="4:24" x14ac:dyDescent="0.25">
      <c r="D739" s="57" t="s">
        <v>3989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</row>
    <row r="740" spans="4:24" x14ac:dyDescent="0.25">
      <c r="D740" s="57" t="s">
        <v>3990</v>
      </c>
      <c r="E740" s="53"/>
      <c r="F740" s="53"/>
      <c r="G740" s="53"/>
      <c r="H740" s="53"/>
      <c r="I740" s="53"/>
      <c r="J740" s="53"/>
      <c r="K740" s="53"/>
      <c r="L740" s="53"/>
      <c r="M740" s="53"/>
      <c r="N740" s="53"/>
    </row>
    <row r="741" spans="4:24" x14ac:dyDescent="0.25">
      <c r="D741" s="57"/>
      <c r="E741" s="53"/>
      <c r="F741" s="53"/>
      <c r="G741" s="53"/>
      <c r="H741" s="53"/>
      <c r="I741" s="53"/>
      <c r="J741" s="53"/>
      <c r="K741" s="53"/>
      <c r="L741" s="53"/>
      <c r="M741" s="53"/>
      <c r="N741" s="53"/>
    </row>
    <row r="742" spans="4:24" x14ac:dyDescent="0.25">
      <c r="D742" s="57" t="s">
        <v>263</v>
      </c>
      <c r="E742" s="53"/>
      <c r="F742" s="53"/>
      <c r="G742" s="53"/>
      <c r="H742" s="53"/>
      <c r="I742" s="53"/>
      <c r="J742" s="53"/>
      <c r="K742" s="53"/>
      <c r="L742" s="53"/>
      <c r="M742" s="53"/>
      <c r="N742" s="53"/>
    </row>
    <row r="743" spans="4:24" x14ac:dyDescent="0.25">
      <c r="D743" s="57" t="s">
        <v>264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</row>
    <row r="744" spans="4:24" x14ac:dyDescent="0.25">
      <c r="D744" s="57" t="s">
        <v>358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</row>
    <row r="746" spans="4:24" x14ac:dyDescent="0.25">
      <c r="D746" s="285" t="s">
        <v>3991</v>
      </c>
      <c r="X746" s="68" t="s">
        <v>3994</v>
      </c>
    </row>
    <row r="762" spans="4:4" x14ac:dyDescent="0.25">
      <c r="D762" s="51" t="s">
        <v>4091</v>
      </c>
    </row>
    <row r="764" spans="4:4" x14ac:dyDescent="0.25">
      <c r="D764" s="285" t="s">
        <v>3991</v>
      </c>
    </row>
    <row r="793" spans="2:4" x14ac:dyDescent="0.25">
      <c r="B793" s="50">
        <v>0</v>
      </c>
      <c r="D793" s="51" t="s">
        <v>3992</v>
      </c>
    </row>
    <row r="794" spans="2:4" x14ac:dyDescent="0.25">
      <c r="D794" s="59" t="s">
        <v>303</v>
      </c>
    </row>
    <row r="796" spans="2:4" x14ac:dyDescent="0.25">
      <c r="D796" s="285" t="s">
        <v>36</v>
      </c>
    </row>
    <row r="799" spans="2:4" x14ac:dyDescent="0.25">
      <c r="D799" s="285" t="s">
        <v>3856</v>
      </c>
    </row>
    <row r="832" spans="4:20" x14ac:dyDescent="0.25">
      <c r="D832" s="285" t="s">
        <v>309</v>
      </c>
      <c r="M832" s="285" t="s">
        <v>1160</v>
      </c>
      <c r="T832" s="285" t="s">
        <v>646</v>
      </c>
    </row>
    <row r="833" spans="4:61" x14ac:dyDescent="0.25">
      <c r="D833" s="51" t="s">
        <v>3869</v>
      </c>
      <c r="M833" s="136" t="s">
        <v>3696</v>
      </c>
      <c r="N833" s="42"/>
      <c r="O833" s="42"/>
      <c r="P833" s="42"/>
      <c r="Q833" s="42"/>
      <c r="R833" s="42"/>
      <c r="S833" s="42"/>
      <c r="T833" s="136" t="s">
        <v>3699</v>
      </c>
    </row>
    <row r="834" spans="4:61" x14ac:dyDescent="0.25">
      <c r="M834" s="28" t="s">
        <v>3695</v>
      </c>
      <c r="T834" s="28" t="s">
        <v>3925</v>
      </c>
    </row>
    <row r="836" spans="4:61" x14ac:dyDescent="0.25">
      <c r="D836" s="56" t="s">
        <v>33</v>
      </c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AP836" s="56" t="s">
        <v>33</v>
      </c>
      <c r="AQ836" s="52"/>
      <c r="AR836" s="52"/>
      <c r="AS836" s="52"/>
      <c r="AT836" s="52"/>
      <c r="AU836" s="52"/>
      <c r="AV836" s="52"/>
      <c r="AW836" s="52"/>
      <c r="AX836" s="52"/>
      <c r="AY836" s="52"/>
      <c r="AZ836" s="52"/>
      <c r="BA836" s="52"/>
      <c r="BB836" s="52"/>
      <c r="BC836" s="52"/>
      <c r="BD836" s="52"/>
      <c r="BE836" s="52"/>
      <c r="BF836" s="52"/>
      <c r="BG836" s="52"/>
      <c r="BH836" s="52"/>
      <c r="BI836" s="52"/>
    </row>
    <row r="837" spans="4:61" x14ac:dyDescent="0.25">
      <c r="D837" s="56" t="s">
        <v>382</v>
      </c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AP837" s="56" t="s">
        <v>382</v>
      </c>
      <c r="AQ837" s="52"/>
      <c r="AR837" s="52"/>
      <c r="AS837" s="52"/>
      <c r="AT837" s="52"/>
      <c r="AU837" s="52"/>
      <c r="AV837" s="52"/>
      <c r="AW837" s="52"/>
      <c r="AX837" s="52"/>
      <c r="AY837" s="52"/>
      <c r="AZ837" s="52"/>
      <c r="BA837" s="52"/>
      <c r="BB837" s="52"/>
      <c r="BC837" s="52"/>
      <c r="BD837" s="52"/>
      <c r="BE837" s="52"/>
      <c r="BF837" s="52"/>
      <c r="BG837" s="52"/>
      <c r="BH837" s="52"/>
      <c r="BI837" s="52"/>
    </row>
    <row r="838" spans="4:61" x14ac:dyDescent="0.25">
      <c r="D838" s="56" t="s">
        <v>838</v>
      </c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AP838" s="56" t="s">
        <v>838</v>
      </c>
      <c r="AQ838" s="52"/>
      <c r="AR838" s="52"/>
      <c r="AS838" s="52"/>
      <c r="AT838" s="52"/>
      <c r="AU838" s="52"/>
      <c r="AV838" s="52"/>
      <c r="AW838" s="52"/>
      <c r="AX838" s="52"/>
      <c r="AY838" s="52"/>
      <c r="AZ838" s="52"/>
      <c r="BA838" s="52"/>
      <c r="BB838" s="52"/>
      <c r="BC838" s="52"/>
      <c r="BD838" s="52"/>
      <c r="BE838" s="52"/>
      <c r="BF838" s="52"/>
      <c r="BG838" s="52"/>
      <c r="BH838" s="52"/>
      <c r="BI838" s="52"/>
    </row>
    <row r="839" spans="4:61" x14ac:dyDescent="0.25">
      <c r="D839" s="56" t="s">
        <v>3720</v>
      </c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AP839" s="56" t="s">
        <v>3720</v>
      </c>
      <c r="AQ839" s="52"/>
      <c r="AR839" s="52"/>
      <c r="AS839" s="52"/>
      <c r="AT839" s="52"/>
      <c r="AU839" s="52"/>
      <c r="AV839" s="52"/>
      <c r="AW839" s="52"/>
      <c r="AX839" s="52"/>
      <c r="AY839" s="52"/>
      <c r="AZ839" s="52"/>
      <c r="BA839" s="52"/>
      <c r="BB839" s="52"/>
      <c r="BC839" s="52"/>
      <c r="BD839" s="52"/>
      <c r="BE839" s="52"/>
      <c r="BF839" s="52"/>
      <c r="BG839" s="52"/>
      <c r="BH839" s="52"/>
      <c r="BI839" s="52"/>
    </row>
    <row r="840" spans="4:61" x14ac:dyDescent="0.25">
      <c r="D840" s="56" t="s">
        <v>3870</v>
      </c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AP840" s="56" t="s">
        <v>3870</v>
      </c>
      <c r="AQ840" s="52"/>
      <c r="AR840" s="52"/>
      <c r="AS840" s="52"/>
      <c r="AT840" s="52"/>
      <c r="AU840" s="52"/>
      <c r="AV840" s="52"/>
      <c r="AW840" s="52"/>
      <c r="AX840" s="52"/>
      <c r="AY840" s="52"/>
      <c r="AZ840" s="52"/>
      <c r="BA840" s="52"/>
      <c r="BB840" s="52"/>
      <c r="BC840" s="52"/>
      <c r="BD840" s="52"/>
      <c r="BE840" s="52"/>
      <c r="BF840" s="52"/>
      <c r="BG840" s="52"/>
      <c r="BH840" s="52"/>
      <c r="BI840" s="52"/>
    </row>
    <row r="841" spans="4:61" x14ac:dyDescent="0.25">
      <c r="D841" s="56" t="s">
        <v>3871</v>
      </c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AP841" s="56" t="s">
        <v>3871</v>
      </c>
      <c r="AQ841" s="52"/>
      <c r="AR841" s="52"/>
      <c r="AS841" s="52"/>
      <c r="AT841" s="52"/>
      <c r="AU841" s="52"/>
      <c r="AV841" s="52"/>
      <c r="AW841" s="52"/>
      <c r="AX841" s="52"/>
      <c r="AY841" s="52"/>
      <c r="AZ841" s="52"/>
      <c r="BA841" s="52"/>
      <c r="BB841" s="52"/>
      <c r="BC841" s="52"/>
      <c r="BD841" s="52"/>
      <c r="BE841" s="52"/>
      <c r="BF841" s="52"/>
      <c r="BG841" s="52"/>
      <c r="BH841" s="52"/>
      <c r="BI841" s="52"/>
    </row>
    <row r="842" spans="4:61" x14ac:dyDescent="0.25">
      <c r="D842" s="56" t="s">
        <v>3872</v>
      </c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AP842" s="56" t="s">
        <v>3872</v>
      </c>
      <c r="AQ842" s="52"/>
      <c r="AR842" s="52"/>
      <c r="AS842" s="52"/>
      <c r="AT842" s="52"/>
      <c r="AU842" s="52"/>
      <c r="AV842" s="52"/>
      <c r="AW842" s="52"/>
      <c r="AX842" s="52"/>
      <c r="AY842" s="52"/>
      <c r="AZ842" s="52"/>
      <c r="BA842" s="52"/>
      <c r="BB842" s="52"/>
      <c r="BC842" s="52"/>
      <c r="BD842" s="52"/>
      <c r="BE842" s="52"/>
      <c r="BF842" s="52"/>
      <c r="BG842" s="52"/>
      <c r="BH842" s="52"/>
      <c r="BI842" s="52"/>
    </row>
    <row r="843" spans="4:61" x14ac:dyDescent="0.25">
      <c r="D843" s="56" t="s">
        <v>3873</v>
      </c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AP843" s="56" t="s">
        <v>3873</v>
      </c>
      <c r="AQ843" s="52"/>
      <c r="AR843" s="52"/>
      <c r="AS843" s="52"/>
      <c r="AT843" s="52"/>
      <c r="AU843" s="52"/>
      <c r="AV843" s="52"/>
      <c r="AW843" s="52"/>
      <c r="AX843" s="52"/>
      <c r="AY843" s="52"/>
      <c r="AZ843" s="52"/>
      <c r="BA843" s="52"/>
      <c r="BB843" s="52"/>
      <c r="BC843" s="52"/>
      <c r="BD843" s="52"/>
      <c r="BE843" s="52"/>
      <c r="BF843" s="52"/>
      <c r="BG843" s="52"/>
      <c r="BH843" s="52"/>
      <c r="BI843" s="52"/>
    </row>
    <row r="844" spans="4:61" x14ac:dyDescent="0.25">
      <c r="D844" s="56" t="s">
        <v>524</v>
      </c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AP844" s="56" t="s">
        <v>524</v>
      </c>
      <c r="AQ844" s="52"/>
      <c r="AR844" s="52"/>
      <c r="AS844" s="52"/>
      <c r="AT844" s="52"/>
      <c r="AU844" s="52"/>
      <c r="AV844" s="52"/>
      <c r="AW844" s="52"/>
      <c r="AX844" s="52"/>
      <c r="AY844" s="52"/>
      <c r="AZ844" s="52"/>
      <c r="BA844" s="52"/>
      <c r="BB844" s="52"/>
      <c r="BC844" s="52"/>
      <c r="BD844" s="52"/>
      <c r="BE844" s="52"/>
      <c r="BF844" s="52"/>
      <c r="BG844" s="52"/>
      <c r="BH844" s="52"/>
      <c r="BI844" s="52"/>
    </row>
    <row r="845" spans="4:61" x14ac:dyDescent="0.25">
      <c r="D845" s="56" t="s">
        <v>257</v>
      </c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AP845" s="56" t="s">
        <v>257</v>
      </c>
      <c r="AQ845" s="52"/>
      <c r="AR845" s="52"/>
      <c r="AS845" s="52"/>
      <c r="AT845" s="52"/>
      <c r="AU845" s="52"/>
      <c r="AV845" s="52"/>
      <c r="AW845" s="52"/>
      <c r="AX845" s="52"/>
      <c r="AY845" s="52"/>
      <c r="AZ845" s="52"/>
      <c r="BA845" s="52"/>
      <c r="BB845" s="52"/>
      <c r="BC845" s="52"/>
      <c r="BD845" s="52"/>
      <c r="BE845" s="52"/>
      <c r="BF845" s="52"/>
      <c r="BG845" s="52"/>
      <c r="BH845" s="52"/>
      <c r="BI845" s="52"/>
    </row>
    <row r="846" spans="4:61" x14ac:dyDescent="0.25">
      <c r="D846" s="56" t="s">
        <v>789</v>
      </c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AP846" s="56" t="s">
        <v>789</v>
      </c>
      <c r="AQ846" s="52"/>
      <c r="AR846" s="52"/>
      <c r="AS846" s="52"/>
      <c r="AT846" s="52"/>
      <c r="AU846" s="52"/>
      <c r="AV846" s="52"/>
      <c r="AW846" s="52"/>
      <c r="AX846" s="52"/>
      <c r="AY846" s="52"/>
      <c r="AZ846" s="52"/>
      <c r="BA846" s="52"/>
      <c r="BB846" s="52"/>
      <c r="BC846" s="52"/>
      <c r="BD846" s="52"/>
      <c r="BE846" s="52"/>
      <c r="BF846" s="52"/>
      <c r="BG846" s="52"/>
      <c r="BH846" s="52"/>
      <c r="BI846" s="52"/>
    </row>
    <row r="847" spans="4:61" x14ac:dyDescent="0.25">
      <c r="D847" s="56" t="s">
        <v>279</v>
      </c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AP847" s="56" t="s">
        <v>279</v>
      </c>
      <c r="AQ847" s="52"/>
      <c r="AR847" s="52"/>
      <c r="AS847" s="52"/>
      <c r="AT847" s="52"/>
      <c r="AU847" s="52"/>
      <c r="AV847" s="52"/>
      <c r="AW847" s="52"/>
      <c r="AX847" s="52"/>
      <c r="AY847" s="52"/>
      <c r="AZ847" s="52"/>
      <c r="BA847" s="52"/>
      <c r="BB847" s="52"/>
      <c r="BC847" s="52"/>
      <c r="BD847" s="52"/>
      <c r="BE847" s="52"/>
      <c r="BF847" s="52"/>
      <c r="BG847" s="52"/>
      <c r="BH847" s="52"/>
      <c r="BI847" s="52"/>
    </row>
    <row r="848" spans="4:61" x14ac:dyDescent="0.25">
      <c r="D848" s="56" t="s">
        <v>3917</v>
      </c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AP848" s="56" t="s">
        <v>3934</v>
      </c>
      <c r="AQ848" s="52"/>
      <c r="AR848" s="52"/>
      <c r="AS848" s="52"/>
      <c r="AT848" s="52"/>
      <c r="AU848" s="52"/>
      <c r="AV848" s="52"/>
      <c r="AW848" s="52"/>
      <c r="AX848" s="52"/>
      <c r="AY848" s="52"/>
      <c r="AZ848" s="52"/>
      <c r="BA848" s="52"/>
      <c r="BB848" s="52"/>
      <c r="BC848" s="52"/>
      <c r="BD848" s="52"/>
      <c r="BE848" s="52"/>
      <c r="BF848" s="52"/>
      <c r="BG848" s="52"/>
      <c r="BH848" s="52"/>
      <c r="BI848" s="52"/>
    </row>
    <row r="850" spans="4:77" x14ac:dyDescent="0.25">
      <c r="D850" s="57" t="s">
        <v>357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3"/>
      <c r="AP850" s="57" t="s">
        <v>357</v>
      </c>
      <c r="AQ850" s="53"/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/>
      <c r="BE850" s="53"/>
      <c r="BF850" s="53"/>
      <c r="BG850" s="53"/>
      <c r="BH850" s="53"/>
      <c r="BI850" s="53"/>
      <c r="BJ850" s="53"/>
      <c r="BK850" s="53"/>
      <c r="BL850" s="53"/>
      <c r="BM850" s="53"/>
      <c r="BN850" s="53"/>
      <c r="BO850" s="53"/>
      <c r="BP850" s="53"/>
      <c r="BQ850" s="53"/>
      <c r="BR850" s="53"/>
      <c r="BS850" s="53"/>
      <c r="BT850" s="53"/>
      <c r="BU850" s="53"/>
      <c r="BV850" s="53"/>
      <c r="BW850" s="53"/>
      <c r="BX850" s="53"/>
      <c r="BY850" s="53"/>
    </row>
    <row r="851" spans="4:77" x14ac:dyDescent="0.25">
      <c r="D851" s="57" t="s">
        <v>322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3"/>
      <c r="AP851" s="57" t="s">
        <v>322</v>
      </c>
      <c r="AQ851" s="53"/>
      <c r="AR851" s="53"/>
      <c r="AS851" s="53"/>
      <c r="AT851" s="53"/>
      <c r="AU851" s="53"/>
      <c r="AV851" s="53"/>
      <c r="AW851" s="53"/>
      <c r="AX851" s="53"/>
      <c r="AY851" s="53"/>
      <c r="AZ851" s="53"/>
      <c r="BA851" s="53"/>
      <c r="BB851" s="53"/>
      <c r="BC851" s="53"/>
      <c r="BD851" s="53"/>
      <c r="BE851" s="53"/>
      <c r="BF851" s="53"/>
      <c r="BG851" s="53"/>
      <c r="BH851" s="53"/>
      <c r="BI851" s="53"/>
      <c r="BJ851" s="53"/>
      <c r="BK851" s="53"/>
      <c r="BL851" s="53"/>
      <c r="BM851" s="53"/>
      <c r="BN851" s="53"/>
      <c r="BO851" s="53"/>
      <c r="BP851" s="53"/>
      <c r="BQ851" s="53"/>
      <c r="BR851" s="53"/>
      <c r="BS851" s="53"/>
      <c r="BT851" s="53"/>
      <c r="BU851" s="53"/>
      <c r="BV851" s="53"/>
      <c r="BW851" s="53"/>
      <c r="BX851" s="53"/>
      <c r="BY851" s="53"/>
    </row>
    <row r="852" spans="4:77" x14ac:dyDescent="0.25">
      <c r="D852" s="57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3"/>
      <c r="AP852" s="57"/>
      <c r="AQ852" s="53"/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/>
      <c r="BF852" s="53"/>
      <c r="BG852" s="53"/>
      <c r="BH852" s="53"/>
      <c r="BI852" s="53"/>
      <c r="BJ852" s="53"/>
      <c r="BK852" s="53"/>
      <c r="BL852" s="53"/>
      <c r="BM852" s="53"/>
      <c r="BN852" s="53"/>
      <c r="BO852" s="53"/>
      <c r="BP852" s="53"/>
      <c r="BQ852" s="53"/>
      <c r="BR852" s="53"/>
      <c r="BS852" s="53"/>
      <c r="BT852" s="53"/>
      <c r="BU852" s="53"/>
      <c r="BV852" s="53"/>
      <c r="BW852" s="53"/>
      <c r="BX852" s="53"/>
      <c r="BY852" s="53"/>
    </row>
    <row r="853" spans="4:77" x14ac:dyDescent="0.25">
      <c r="D853" s="57" t="s">
        <v>280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3"/>
      <c r="AP853" s="57" t="s">
        <v>280</v>
      </c>
      <c r="AQ853" s="53"/>
      <c r="AR853" s="53"/>
      <c r="AS853" s="53"/>
      <c r="AT853" s="53"/>
      <c r="AU853" s="53"/>
      <c r="AV853" s="53"/>
      <c r="AW853" s="53"/>
      <c r="AX853" s="53"/>
      <c r="AY853" s="53"/>
      <c r="AZ853" s="53"/>
      <c r="BA853" s="53"/>
      <c r="BB853" s="53"/>
      <c r="BC853" s="53"/>
      <c r="BD853" s="53"/>
      <c r="BE853" s="53"/>
      <c r="BF853" s="53"/>
      <c r="BG853" s="53"/>
      <c r="BH853" s="53"/>
      <c r="BI853" s="53"/>
      <c r="BJ853" s="53"/>
      <c r="BK853" s="53"/>
      <c r="BL853" s="53"/>
      <c r="BM853" s="53"/>
      <c r="BN853" s="53"/>
      <c r="BO853" s="53"/>
      <c r="BP853" s="53"/>
      <c r="BQ853" s="53"/>
      <c r="BR853" s="53"/>
      <c r="BS853" s="53"/>
      <c r="BT853" s="53"/>
      <c r="BU853" s="53"/>
      <c r="BV853" s="53"/>
      <c r="BW853" s="53"/>
      <c r="BX853" s="53"/>
      <c r="BY853" s="53"/>
    </row>
    <row r="854" spans="4:77" x14ac:dyDescent="0.25">
      <c r="D854" s="57" t="s">
        <v>282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3"/>
      <c r="AP854" s="57" t="s">
        <v>282</v>
      </c>
      <c r="AQ854" s="53"/>
      <c r="AR854" s="53"/>
      <c r="AS854" s="53"/>
      <c r="AT854" s="53"/>
      <c r="AU854" s="53"/>
      <c r="AV854" s="53"/>
      <c r="AW854" s="53"/>
      <c r="AX854" s="53"/>
      <c r="AY854" s="53"/>
      <c r="AZ854" s="53"/>
      <c r="BA854" s="53"/>
      <c r="BB854" s="53"/>
      <c r="BC854" s="53"/>
      <c r="BD854" s="53"/>
      <c r="BE854" s="53"/>
      <c r="BF854" s="53"/>
      <c r="BG854" s="53"/>
      <c r="BH854" s="53"/>
      <c r="BI854" s="53"/>
      <c r="BJ854" s="53"/>
      <c r="BK854" s="53"/>
      <c r="BL854" s="53"/>
      <c r="BM854" s="53"/>
      <c r="BN854" s="53"/>
      <c r="BO854" s="53"/>
      <c r="BP854" s="53"/>
      <c r="BQ854" s="53"/>
      <c r="BR854" s="53"/>
      <c r="BS854" s="53"/>
      <c r="BT854" s="53"/>
      <c r="BU854" s="53"/>
      <c r="BV854" s="53"/>
      <c r="BW854" s="53"/>
      <c r="BX854" s="53"/>
      <c r="BY854" s="53"/>
    </row>
    <row r="855" spans="4:77" x14ac:dyDescent="0.25">
      <c r="D855" s="57" t="s">
        <v>3926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3"/>
      <c r="AP855" s="57" t="s">
        <v>3926</v>
      </c>
      <c r="AQ855" s="53"/>
      <c r="AR855" s="53"/>
      <c r="AS855" s="53"/>
      <c r="AT855" s="53"/>
      <c r="AU855" s="53"/>
      <c r="AV855" s="53"/>
      <c r="AW855" s="53"/>
      <c r="AX855" s="53"/>
      <c r="AY855" s="53"/>
      <c r="AZ855" s="53"/>
      <c r="BA855" s="53"/>
      <c r="BB855" s="53"/>
      <c r="BC855" s="53"/>
      <c r="BD855" s="53"/>
      <c r="BE855" s="53"/>
      <c r="BF855" s="53"/>
      <c r="BG855" s="53"/>
      <c r="BH855" s="53"/>
      <c r="BI855" s="53"/>
      <c r="BJ855" s="53"/>
      <c r="BK855" s="53"/>
      <c r="BL855" s="53"/>
      <c r="BM855" s="53"/>
      <c r="BN855" s="53"/>
      <c r="BO855" s="53"/>
      <c r="BP855" s="53"/>
      <c r="BQ855" s="53"/>
      <c r="BR855" s="53"/>
      <c r="BS855" s="53"/>
      <c r="BT855" s="53"/>
      <c r="BU855" s="53"/>
      <c r="BV855" s="53"/>
      <c r="BW855" s="53"/>
      <c r="BX855" s="53"/>
      <c r="BY855" s="53"/>
    </row>
    <row r="856" spans="4:77" x14ac:dyDescent="0.25">
      <c r="D856" s="57" t="s">
        <v>3927</v>
      </c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P856" s="57" t="s">
        <v>3927</v>
      </c>
      <c r="AQ856" s="53"/>
      <c r="AR856" s="53"/>
      <c r="AS856" s="53"/>
      <c r="AT856" s="53"/>
      <c r="AU856" s="53"/>
      <c r="AV856" s="53"/>
      <c r="AW856" s="53"/>
      <c r="AX856" s="53"/>
      <c r="AY856" s="53"/>
      <c r="AZ856" s="53"/>
      <c r="BA856" s="53"/>
      <c r="BB856" s="53"/>
      <c r="BC856" s="53"/>
      <c r="BD856" s="53"/>
      <c r="BE856" s="53"/>
      <c r="BF856" s="53"/>
      <c r="BG856" s="53"/>
      <c r="BH856" s="53"/>
      <c r="BI856" s="53"/>
      <c r="BJ856" s="53"/>
      <c r="BK856" s="53"/>
      <c r="BL856" s="53"/>
      <c r="BM856" s="53"/>
      <c r="BN856" s="53"/>
      <c r="BO856" s="53"/>
      <c r="BP856" s="53"/>
      <c r="BQ856" s="53"/>
      <c r="BR856" s="53"/>
      <c r="BS856" s="53"/>
      <c r="BT856" s="53"/>
      <c r="BU856" s="53"/>
      <c r="BV856" s="53"/>
      <c r="BW856" s="53"/>
      <c r="BX856" s="53"/>
      <c r="BY856" s="53"/>
    </row>
    <row r="857" spans="4:77" x14ac:dyDescent="0.25">
      <c r="D857" s="57" t="s">
        <v>3928</v>
      </c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  <c r="AF857" s="53"/>
      <c r="AG857" s="53"/>
      <c r="AH857" s="53"/>
      <c r="AI857" s="53"/>
      <c r="AJ857" s="53"/>
      <c r="AK857" s="53"/>
      <c r="AL857" s="53"/>
      <c r="AM857" s="53"/>
      <c r="AP857" s="57" t="s">
        <v>3928</v>
      </c>
      <c r="AQ857" s="53"/>
      <c r="AR857" s="53"/>
      <c r="AS857" s="53"/>
      <c r="AT857" s="53"/>
      <c r="AU857" s="53"/>
      <c r="AV857" s="53"/>
      <c r="AW857" s="53"/>
      <c r="AX857" s="53"/>
      <c r="AY857" s="53"/>
      <c r="AZ857" s="53"/>
      <c r="BA857" s="53"/>
      <c r="BB857" s="53"/>
      <c r="BC857" s="53"/>
      <c r="BD857" s="53"/>
      <c r="BE857" s="53"/>
      <c r="BF857" s="53"/>
      <c r="BG857" s="53"/>
      <c r="BH857" s="53"/>
      <c r="BI857" s="53"/>
      <c r="BJ857" s="53"/>
      <c r="BK857" s="53"/>
      <c r="BL857" s="53"/>
      <c r="BM857" s="53"/>
      <c r="BN857" s="53"/>
      <c r="BO857" s="53"/>
      <c r="BP857" s="53"/>
      <c r="BQ857" s="53"/>
      <c r="BR857" s="53"/>
      <c r="BS857" s="53"/>
      <c r="BT857" s="53"/>
      <c r="BU857" s="53"/>
      <c r="BV857" s="53"/>
      <c r="BW857" s="53"/>
      <c r="BX857" s="53"/>
      <c r="BY857" s="53"/>
    </row>
    <row r="858" spans="4:77" x14ac:dyDescent="0.25">
      <c r="D858" s="57" t="s">
        <v>3929</v>
      </c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  <c r="AF858" s="53"/>
      <c r="AG858" s="53"/>
      <c r="AH858" s="53"/>
      <c r="AI858" s="53"/>
      <c r="AJ858" s="53"/>
      <c r="AK858" s="53"/>
      <c r="AL858" s="53"/>
      <c r="AM858" s="53"/>
      <c r="AP858" s="57" t="s">
        <v>3929</v>
      </c>
      <c r="AQ858" s="53"/>
      <c r="AR858" s="53"/>
      <c r="AS858" s="53"/>
      <c r="AT858" s="53"/>
      <c r="AU858" s="53"/>
      <c r="AV858" s="53"/>
      <c r="AW858" s="53"/>
      <c r="AX858" s="53"/>
      <c r="AY858" s="53"/>
      <c r="AZ858" s="53"/>
      <c r="BA858" s="53"/>
      <c r="BB858" s="53"/>
      <c r="BC858" s="53"/>
      <c r="BD858" s="53"/>
      <c r="BE858" s="53"/>
      <c r="BF858" s="53"/>
      <c r="BG858" s="53"/>
      <c r="BH858" s="53"/>
      <c r="BI858" s="53"/>
      <c r="BJ858" s="53"/>
      <c r="BK858" s="53"/>
      <c r="BL858" s="53"/>
      <c r="BM858" s="53"/>
      <c r="BN858" s="53"/>
      <c r="BO858" s="53"/>
      <c r="BP858" s="53"/>
      <c r="BQ858" s="53"/>
      <c r="BR858" s="53"/>
      <c r="BS858" s="53"/>
      <c r="BT858" s="53"/>
      <c r="BU858" s="53"/>
      <c r="BV858" s="53"/>
      <c r="BW858" s="53"/>
      <c r="BX858" s="53"/>
      <c r="BY858" s="53"/>
    </row>
    <row r="859" spans="4:77" x14ac:dyDescent="0.25">
      <c r="D859" s="57" t="s">
        <v>3930</v>
      </c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  <c r="AF859" s="53"/>
      <c r="AG859" s="53"/>
      <c r="AH859" s="53"/>
      <c r="AI859" s="53"/>
      <c r="AJ859" s="53"/>
      <c r="AK859" s="53"/>
      <c r="AL859" s="53"/>
      <c r="AM859" s="53"/>
      <c r="AP859" s="57" t="s">
        <v>3935</v>
      </c>
      <c r="AQ859" s="53"/>
      <c r="AR859" s="53"/>
      <c r="AS859" s="53"/>
      <c r="AT859" s="53"/>
      <c r="AU859" s="53"/>
      <c r="AV859" s="53"/>
      <c r="AW859" s="53"/>
      <c r="AX859" s="53"/>
      <c r="AY859" s="53"/>
      <c r="AZ859" s="53"/>
      <c r="BA859" s="53"/>
      <c r="BB859" s="53"/>
      <c r="BC859" s="53"/>
      <c r="BD859" s="53"/>
      <c r="BE859" s="53"/>
      <c r="BF859" s="53"/>
      <c r="BG859" s="53"/>
      <c r="BH859" s="53"/>
      <c r="BI859" s="53"/>
      <c r="BJ859" s="53"/>
      <c r="BK859" s="53"/>
      <c r="BL859" s="53"/>
      <c r="BM859" s="53"/>
      <c r="BN859" s="53"/>
      <c r="BO859" s="53"/>
      <c r="BP859" s="53"/>
      <c r="BQ859" s="53"/>
      <c r="BR859" s="53"/>
      <c r="BS859" s="53"/>
      <c r="BT859" s="53"/>
      <c r="BU859" s="53"/>
      <c r="BV859" s="53"/>
      <c r="BW859" s="53"/>
      <c r="BX859" s="53"/>
      <c r="BY859" s="53"/>
    </row>
    <row r="860" spans="4:77" x14ac:dyDescent="0.25">
      <c r="D860" s="57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  <c r="AK860" s="53"/>
      <c r="AL860" s="53"/>
      <c r="AM860" s="53"/>
      <c r="AP860" s="57"/>
      <c r="AQ860" s="53"/>
      <c r="AR860" s="53"/>
      <c r="AS860" s="53"/>
      <c r="AT860" s="53"/>
      <c r="AU860" s="53"/>
      <c r="AV860" s="53"/>
      <c r="AW860" s="53"/>
      <c r="AX860" s="53"/>
      <c r="AY860" s="53"/>
      <c r="AZ860" s="53"/>
      <c r="BA860" s="53"/>
      <c r="BB860" s="53"/>
      <c r="BC860" s="53"/>
      <c r="BD860" s="53"/>
      <c r="BE860" s="53"/>
      <c r="BF860" s="53"/>
      <c r="BG860" s="53"/>
      <c r="BH860" s="53"/>
      <c r="BI860" s="53"/>
      <c r="BJ860" s="53"/>
      <c r="BK860" s="53"/>
      <c r="BL860" s="53"/>
      <c r="BM860" s="53"/>
      <c r="BN860" s="53"/>
      <c r="BO860" s="53"/>
      <c r="BP860" s="53"/>
      <c r="BQ860" s="53"/>
      <c r="BR860" s="53"/>
      <c r="BS860" s="53"/>
      <c r="BT860" s="53"/>
      <c r="BU860" s="53"/>
      <c r="BV860" s="53"/>
      <c r="BW860" s="53"/>
      <c r="BX860" s="53"/>
      <c r="BY860" s="53"/>
    </row>
    <row r="861" spans="4:77" x14ac:dyDescent="0.25">
      <c r="D861" s="57" t="s">
        <v>507</v>
      </c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  <c r="AK861" s="53"/>
      <c r="AL861" s="53"/>
      <c r="AM861" s="53"/>
      <c r="AP861" s="57" t="s">
        <v>507</v>
      </c>
      <c r="AQ861" s="53"/>
      <c r="AR861" s="53"/>
      <c r="AS861" s="53"/>
      <c r="AT861" s="53"/>
      <c r="AU861" s="53"/>
      <c r="AV861" s="53"/>
      <c r="AW861" s="53"/>
      <c r="AX861" s="53"/>
      <c r="AY861" s="53"/>
      <c r="AZ861" s="53"/>
      <c r="BA861" s="53"/>
      <c r="BB861" s="53"/>
      <c r="BC861" s="53"/>
      <c r="BD861" s="53"/>
      <c r="BE861" s="53"/>
      <c r="BF861" s="53"/>
      <c r="BG861" s="53"/>
      <c r="BH861" s="53"/>
      <c r="BI861" s="53"/>
      <c r="BJ861" s="53"/>
      <c r="BK861" s="53"/>
      <c r="BL861" s="53"/>
      <c r="BM861" s="53"/>
      <c r="BN861" s="53"/>
      <c r="BO861" s="53"/>
      <c r="BP861" s="53"/>
      <c r="BQ861" s="53"/>
      <c r="BR861" s="53"/>
      <c r="BS861" s="53"/>
      <c r="BT861" s="53"/>
      <c r="BU861" s="53"/>
      <c r="BV861" s="53"/>
      <c r="BW861" s="53"/>
      <c r="BX861" s="53"/>
      <c r="BY861" s="53"/>
    </row>
    <row r="862" spans="4:77" x14ac:dyDescent="0.25">
      <c r="D862" s="57" t="s">
        <v>282</v>
      </c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  <c r="AK862" s="53"/>
      <c r="AL862" s="53"/>
      <c r="AM862" s="53"/>
      <c r="AP862" s="57" t="s">
        <v>282</v>
      </c>
      <c r="AQ862" s="53"/>
      <c r="AR862" s="53"/>
      <c r="AS862" s="53"/>
      <c r="AT862" s="53"/>
      <c r="AU862" s="53"/>
      <c r="AV862" s="53"/>
      <c r="AW862" s="53"/>
      <c r="AX862" s="53"/>
      <c r="AY862" s="53"/>
      <c r="AZ862" s="53"/>
      <c r="BA862" s="53"/>
      <c r="BB862" s="53"/>
      <c r="BC862" s="53"/>
      <c r="BD862" s="53"/>
      <c r="BE862" s="53"/>
      <c r="BF862" s="53"/>
      <c r="BG862" s="53"/>
      <c r="BH862" s="53"/>
      <c r="BI862" s="53"/>
      <c r="BJ862" s="53"/>
      <c r="BK862" s="53"/>
      <c r="BL862" s="53"/>
      <c r="BM862" s="53"/>
      <c r="BN862" s="53"/>
      <c r="BO862" s="53"/>
      <c r="BP862" s="53"/>
      <c r="BQ862" s="53"/>
      <c r="BR862" s="53"/>
      <c r="BS862" s="53"/>
      <c r="BT862" s="53"/>
      <c r="BU862" s="53"/>
      <c r="BV862" s="53"/>
      <c r="BW862" s="53"/>
      <c r="BX862" s="53"/>
      <c r="BY862" s="53"/>
    </row>
    <row r="863" spans="4:77" x14ac:dyDescent="0.25">
      <c r="D863" s="57" t="s">
        <v>3931</v>
      </c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53"/>
      <c r="AL863" s="53"/>
      <c r="AM863" s="53"/>
      <c r="AP863" s="57" t="s">
        <v>3931</v>
      </c>
      <c r="AQ863" s="53"/>
      <c r="AR863" s="53"/>
      <c r="AS863" s="53"/>
      <c r="AT863" s="53"/>
      <c r="AU863" s="53"/>
      <c r="AV863" s="53"/>
      <c r="AW863" s="53"/>
      <c r="AX863" s="53"/>
      <c r="AY863" s="53"/>
      <c r="AZ863" s="53"/>
      <c r="BA863" s="53"/>
      <c r="BB863" s="53"/>
      <c r="BC863" s="53"/>
      <c r="BD863" s="53"/>
      <c r="BE863" s="53"/>
      <c r="BF863" s="53"/>
      <c r="BG863" s="53"/>
      <c r="BH863" s="53"/>
      <c r="BI863" s="53"/>
      <c r="BJ863" s="53"/>
      <c r="BK863" s="53"/>
      <c r="BL863" s="53"/>
      <c r="BM863" s="53"/>
      <c r="BN863" s="53"/>
      <c r="BO863" s="53"/>
      <c r="BP863" s="53"/>
      <c r="BQ863" s="53"/>
      <c r="BR863" s="53"/>
      <c r="BS863" s="53"/>
      <c r="BT863" s="53"/>
      <c r="BU863" s="53"/>
      <c r="BV863" s="53"/>
      <c r="BW863" s="53"/>
      <c r="BX863" s="53"/>
      <c r="BY863" s="53"/>
    </row>
    <row r="864" spans="4:77" x14ac:dyDescent="0.25">
      <c r="D864" s="57" t="s">
        <v>3929</v>
      </c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  <c r="AK864" s="53"/>
      <c r="AL864" s="53"/>
      <c r="AM864" s="53"/>
      <c r="AP864" s="57" t="s">
        <v>3929</v>
      </c>
      <c r="AQ864" s="53"/>
      <c r="AR864" s="53"/>
      <c r="AS864" s="53"/>
      <c r="AT864" s="53"/>
      <c r="AU864" s="53"/>
      <c r="AV864" s="53"/>
      <c r="AW864" s="53"/>
      <c r="AX864" s="53"/>
      <c r="AY864" s="53"/>
      <c r="AZ864" s="53"/>
      <c r="BA864" s="53"/>
      <c r="BB864" s="53"/>
      <c r="BC864" s="53"/>
      <c r="BD864" s="53"/>
      <c r="BE864" s="53"/>
      <c r="BF864" s="53"/>
      <c r="BG864" s="53"/>
      <c r="BH864" s="53"/>
      <c r="BI864" s="53"/>
      <c r="BJ864" s="53"/>
      <c r="BK864" s="53"/>
      <c r="BL864" s="53"/>
      <c r="BM864" s="53"/>
      <c r="BN864" s="53"/>
      <c r="BO864" s="53"/>
      <c r="BP864" s="53"/>
      <c r="BQ864" s="53"/>
      <c r="BR864" s="53"/>
      <c r="BS864" s="53"/>
      <c r="BT864" s="53"/>
      <c r="BU864" s="53"/>
      <c r="BV864" s="53"/>
      <c r="BW864" s="53"/>
      <c r="BX864" s="53"/>
      <c r="BY864" s="53"/>
    </row>
    <row r="865" spans="4:77" x14ac:dyDescent="0.25">
      <c r="D865" s="57" t="s">
        <v>3932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P865" s="57" t="s">
        <v>3936</v>
      </c>
      <c r="AQ865" s="53"/>
      <c r="AR865" s="53"/>
      <c r="AS865" s="53"/>
      <c r="AT865" s="53"/>
      <c r="AU865" s="53"/>
      <c r="AV865" s="53"/>
      <c r="AW865" s="53"/>
      <c r="AX865" s="53"/>
      <c r="AY865" s="53"/>
      <c r="AZ865" s="53"/>
      <c r="BA865" s="53"/>
      <c r="BB865" s="53"/>
      <c r="BC865" s="53"/>
      <c r="BD865" s="53"/>
      <c r="BE865" s="53"/>
      <c r="BF865" s="53"/>
      <c r="BG865" s="53"/>
      <c r="BH865" s="53"/>
      <c r="BI865" s="53"/>
      <c r="BJ865" s="53"/>
      <c r="BK865" s="53"/>
      <c r="BL865" s="53"/>
      <c r="BM865" s="53"/>
      <c r="BN865" s="53"/>
      <c r="BO865" s="53"/>
      <c r="BP865" s="53"/>
      <c r="BQ865" s="53"/>
      <c r="BR865" s="53"/>
      <c r="BS865" s="53"/>
      <c r="BT865" s="53"/>
      <c r="BU865" s="53"/>
      <c r="BV865" s="53"/>
      <c r="BW865" s="53"/>
      <c r="BX865" s="53"/>
      <c r="BY865" s="53"/>
    </row>
    <row r="866" spans="4:77" x14ac:dyDescent="0.25">
      <c r="D866" s="57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P866" s="57"/>
      <c r="AQ866" s="53"/>
      <c r="AR866" s="53"/>
      <c r="AS866" s="53"/>
      <c r="AT866" s="53"/>
      <c r="AU866" s="53"/>
      <c r="AV866" s="53"/>
      <c r="AW866" s="53"/>
      <c r="AX866" s="53"/>
      <c r="AY866" s="53"/>
      <c r="AZ866" s="53"/>
      <c r="BA866" s="53"/>
      <c r="BB866" s="53"/>
      <c r="BC866" s="53"/>
      <c r="BD866" s="53"/>
      <c r="BE866" s="53"/>
      <c r="BF866" s="53"/>
      <c r="BG866" s="53"/>
      <c r="BH866" s="53"/>
      <c r="BI866" s="53"/>
      <c r="BJ866" s="53"/>
      <c r="BK866" s="53"/>
      <c r="BL866" s="53"/>
      <c r="BM866" s="53"/>
      <c r="BN866" s="53"/>
      <c r="BO866" s="53"/>
      <c r="BP866" s="53"/>
      <c r="BQ866" s="53"/>
      <c r="BR866" s="53"/>
      <c r="BS866" s="53"/>
      <c r="BT866" s="53"/>
      <c r="BU866" s="53"/>
      <c r="BV866" s="53"/>
      <c r="BW866" s="53"/>
      <c r="BX866" s="53"/>
      <c r="BY866" s="53"/>
    </row>
    <row r="867" spans="4:77" x14ac:dyDescent="0.25">
      <c r="D867" s="57" t="s">
        <v>263</v>
      </c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P867" s="57" t="s">
        <v>263</v>
      </c>
      <c r="AQ867" s="53"/>
      <c r="AR867" s="53"/>
      <c r="AS867" s="53"/>
      <c r="AT867" s="53"/>
      <c r="AU867" s="53"/>
      <c r="AV867" s="53"/>
      <c r="AW867" s="53"/>
      <c r="AX867" s="53"/>
      <c r="AY867" s="53"/>
      <c r="AZ867" s="53"/>
      <c r="BA867" s="53"/>
      <c r="BB867" s="53"/>
      <c r="BC867" s="53"/>
      <c r="BD867" s="53"/>
      <c r="BE867" s="53"/>
      <c r="BF867" s="53"/>
      <c r="BG867" s="53"/>
      <c r="BH867" s="53"/>
      <c r="BI867" s="53"/>
      <c r="BJ867" s="53"/>
      <c r="BK867" s="53"/>
      <c r="BL867" s="53"/>
      <c r="BM867" s="53"/>
      <c r="BN867" s="53"/>
      <c r="BO867" s="53"/>
      <c r="BP867" s="53"/>
      <c r="BQ867" s="53"/>
      <c r="BR867" s="53"/>
      <c r="BS867" s="53"/>
      <c r="BT867" s="53"/>
      <c r="BU867" s="53"/>
      <c r="BV867" s="53"/>
      <c r="BW867" s="53"/>
      <c r="BX867" s="53"/>
      <c r="BY867" s="53"/>
    </row>
    <row r="868" spans="4:77" x14ac:dyDescent="0.25">
      <c r="D868" s="57" t="s">
        <v>264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53"/>
      <c r="AL868" s="53"/>
      <c r="AM868" s="53"/>
      <c r="AP868" s="57" t="s">
        <v>264</v>
      </c>
      <c r="AQ868" s="53"/>
      <c r="AR868" s="53"/>
      <c r="AS868" s="53"/>
      <c r="AT868" s="53"/>
      <c r="AU868" s="53"/>
      <c r="AV868" s="53"/>
      <c r="AW868" s="53"/>
      <c r="AX868" s="53"/>
      <c r="AY868" s="53"/>
      <c r="AZ868" s="53"/>
      <c r="BA868" s="53"/>
      <c r="BB868" s="53"/>
      <c r="BC868" s="53"/>
      <c r="BD868" s="53"/>
      <c r="BE868" s="53"/>
      <c r="BF868" s="53"/>
      <c r="BG868" s="53"/>
      <c r="BH868" s="53"/>
      <c r="BI868" s="53"/>
      <c r="BJ868" s="53"/>
      <c r="BK868" s="53"/>
      <c r="BL868" s="53"/>
      <c r="BM868" s="53"/>
      <c r="BN868" s="53"/>
      <c r="BO868" s="53"/>
      <c r="BP868" s="53"/>
      <c r="BQ868" s="53"/>
      <c r="BR868" s="53"/>
      <c r="BS868" s="53"/>
      <c r="BT868" s="53"/>
      <c r="BU868" s="53"/>
      <c r="BV868" s="53"/>
      <c r="BW868" s="53"/>
      <c r="BX868" s="53"/>
      <c r="BY868" s="53"/>
    </row>
    <row r="869" spans="4:77" x14ac:dyDescent="0.25">
      <c r="D869" s="57" t="s">
        <v>358</v>
      </c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P869" s="57" t="s">
        <v>358</v>
      </c>
      <c r="AQ869" s="53"/>
      <c r="AR869" s="53"/>
      <c r="AS869" s="53"/>
      <c r="AT869" s="53"/>
      <c r="AU869" s="53"/>
      <c r="AV869" s="53"/>
      <c r="AW869" s="53"/>
      <c r="AX869" s="53"/>
      <c r="AY869" s="53"/>
      <c r="AZ869" s="53"/>
      <c r="BA869" s="53"/>
      <c r="BB869" s="53"/>
      <c r="BC869" s="53"/>
      <c r="BD869" s="53"/>
      <c r="BE869" s="53"/>
      <c r="BF869" s="53"/>
      <c r="BG869" s="53"/>
      <c r="BH869" s="53"/>
      <c r="BI869" s="53"/>
      <c r="BJ869" s="53"/>
      <c r="BK869" s="53"/>
      <c r="BL869" s="53"/>
      <c r="BM869" s="53"/>
      <c r="BN869" s="53"/>
      <c r="BO869" s="53"/>
      <c r="BP869" s="53"/>
      <c r="BQ869" s="53"/>
      <c r="BR869" s="53"/>
      <c r="BS869" s="53"/>
      <c r="BT869" s="53"/>
      <c r="BU869" s="53"/>
      <c r="BV869" s="53"/>
      <c r="BW869" s="53"/>
      <c r="BX869" s="53"/>
      <c r="BY869" s="53"/>
    </row>
    <row r="871" spans="4:77" x14ac:dyDescent="0.25">
      <c r="W871" s="285" t="s">
        <v>309</v>
      </c>
    </row>
    <row r="872" spans="4:77" x14ac:dyDescent="0.25">
      <c r="W872" s="51" t="s">
        <v>3688</v>
      </c>
    </row>
    <row r="894" spans="4:4" x14ac:dyDescent="0.25">
      <c r="D894" s="51" t="s">
        <v>3786</v>
      </c>
    </row>
    <row r="896" spans="4:4" x14ac:dyDescent="0.25">
      <c r="D896" s="285" t="s">
        <v>3993</v>
      </c>
    </row>
    <row r="942" spans="2:4" x14ac:dyDescent="0.25">
      <c r="B942" s="50">
        <v>0</v>
      </c>
      <c r="D942" s="51" t="s">
        <v>3997</v>
      </c>
    </row>
    <row r="943" spans="2:4" x14ac:dyDescent="0.25">
      <c r="D943" s="59" t="s">
        <v>303</v>
      </c>
    </row>
    <row r="945" spans="4:4" x14ac:dyDescent="0.25">
      <c r="D945" s="285" t="s">
        <v>36</v>
      </c>
    </row>
    <row r="946" spans="4:4" x14ac:dyDescent="0.25">
      <c r="D946" s="54" t="s">
        <v>3999</v>
      </c>
    </row>
    <row r="948" spans="4:4" x14ac:dyDescent="0.25">
      <c r="D948" s="285" t="s">
        <v>3995</v>
      </c>
    </row>
    <row r="973" spans="4:36" x14ac:dyDescent="0.25">
      <c r="D973" s="285" t="s">
        <v>309</v>
      </c>
    </row>
    <row r="974" spans="4:36" x14ac:dyDescent="0.25">
      <c r="D974" s="51" t="s">
        <v>4000</v>
      </c>
    </row>
    <row r="976" spans="4:36" x14ac:dyDescent="0.25">
      <c r="D976" s="56" t="s">
        <v>354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Y976" s="57" t="s">
        <v>357</v>
      </c>
      <c r="Z976" s="53"/>
      <c r="AA976" s="53"/>
      <c r="AB976" s="53"/>
      <c r="AC976" s="53"/>
      <c r="AD976" s="53"/>
      <c r="AE976" s="53"/>
      <c r="AF976" s="53"/>
      <c r="AG976" s="53"/>
      <c r="AH976" s="53"/>
      <c r="AI976" s="53"/>
      <c r="AJ976" s="53"/>
    </row>
    <row r="977" spans="4:36" x14ac:dyDescent="0.25">
      <c r="D977" s="56" t="s">
        <v>353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Y977" s="57" t="s">
        <v>322</v>
      </c>
      <c r="Z977" s="53"/>
      <c r="AA977" s="53"/>
      <c r="AB977" s="53"/>
      <c r="AC977" s="53"/>
      <c r="AD977" s="53"/>
      <c r="AE977" s="53"/>
      <c r="AF977" s="53"/>
      <c r="AG977" s="53"/>
      <c r="AH977" s="53"/>
      <c r="AI977" s="53"/>
      <c r="AJ977" s="53"/>
    </row>
    <row r="978" spans="4:36" x14ac:dyDescent="0.25">
      <c r="D978" s="56" t="s">
        <v>4001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Y978" s="57"/>
      <c r="Z978" s="53"/>
      <c r="AA978" s="53"/>
      <c r="AB978" s="53"/>
      <c r="AC978" s="53"/>
      <c r="AD978" s="53"/>
      <c r="AE978" s="53"/>
      <c r="AF978" s="53"/>
      <c r="AG978" s="53"/>
      <c r="AH978" s="53"/>
      <c r="AI978" s="53"/>
      <c r="AJ978" s="53"/>
    </row>
    <row r="979" spans="4:36" x14ac:dyDescent="0.25">
      <c r="D979" s="56" t="s">
        <v>3151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Y979" s="57" t="s">
        <v>301</v>
      </c>
      <c r="Z979" s="53"/>
      <c r="AA979" s="53"/>
      <c r="AB979" s="53"/>
      <c r="AC979" s="53"/>
      <c r="AD979" s="53"/>
      <c r="AE979" s="53"/>
      <c r="AF979" s="53"/>
      <c r="AG979" s="53"/>
      <c r="AH979" s="53"/>
      <c r="AI979" s="53"/>
      <c r="AJ979" s="53"/>
    </row>
    <row r="980" spans="4:36" x14ac:dyDescent="0.25">
      <c r="D980" s="56" t="s">
        <v>4002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Y980" s="57" t="s">
        <v>282</v>
      </c>
      <c r="Z980" s="53"/>
      <c r="AA980" s="53"/>
      <c r="AB980" s="53"/>
      <c r="AC980" s="53"/>
      <c r="AD980" s="53"/>
      <c r="AE980" s="53"/>
      <c r="AF980" s="53"/>
      <c r="AG980" s="53"/>
      <c r="AH980" s="53"/>
      <c r="AI980" s="53"/>
      <c r="AJ980" s="53"/>
    </row>
    <row r="981" spans="4:36" x14ac:dyDescent="0.25">
      <c r="D981" s="56" t="s">
        <v>257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Y981" s="57" t="s">
        <v>4005</v>
      </c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</row>
    <row r="982" spans="4:36" x14ac:dyDescent="0.25">
      <c r="D982" s="56" t="s">
        <v>329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Y982" s="57" t="s">
        <v>4006</v>
      </c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</row>
    <row r="983" spans="4:36" x14ac:dyDescent="0.25">
      <c r="D983" s="56" t="s">
        <v>279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Y983" s="57" t="s">
        <v>4007</v>
      </c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</row>
    <row r="984" spans="4:36" x14ac:dyDescent="0.25">
      <c r="D984" s="56" t="s">
        <v>332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Y984" s="57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</row>
    <row r="985" spans="4:36" x14ac:dyDescent="0.25">
      <c r="D985" s="56" t="s">
        <v>333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Y985" s="57" t="s">
        <v>263</v>
      </c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</row>
    <row r="986" spans="4:36" x14ac:dyDescent="0.25">
      <c r="D986" s="56" t="s">
        <v>4003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Y986" s="57" t="s">
        <v>264</v>
      </c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</row>
    <row r="987" spans="4:36" x14ac:dyDescent="0.25">
      <c r="D987" s="56" t="s">
        <v>4004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Y987" s="57" t="s">
        <v>358</v>
      </c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</row>
    <row r="989" spans="4:36" x14ac:dyDescent="0.25">
      <c r="D989" s="285" t="s">
        <v>4008</v>
      </c>
    </row>
    <row r="1004" spans="4:4" x14ac:dyDescent="0.25">
      <c r="D1004" s="51" t="s">
        <v>4091</v>
      </c>
    </row>
    <row r="1006" spans="4:4" x14ac:dyDescent="0.25">
      <c r="D1006" s="285" t="s">
        <v>4008</v>
      </c>
    </row>
    <row r="1033" spans="2:4" x14ac:dyDescent="0.25">
      <c r="B1033" s="48">
        <v>0</v>
      </c>
      <c r="D1033" s="51" t="s">
        <v>887</v>
      </c>
    </row>
    <row r="1034" spans="2:4" x14ac:dyDescent="0.25">
      <c r="D1034" s="59" t="s">
        <v>305</v>
      </c>
    </row>
    <row r="1035" spans="2:4" x14ac:dyDescent="0.25">
      <c r="D1035" s="55" t="s">
        <v>4009</v>
      </c>
    </row>
    <row r="1036" spans="2:4" x14ac:dyDescent="0.25">
      <c r="D1036" s="55" t="s">
        <v>35</v>
      </c>
    </row>
    <row r="1093" spans="2:4" x14ac:dyDescent="0.25">
      <c r="B1093" s="48">
        <v>0</v>
      </c>
      <c r="D1093" s="51" t="s">
        <v>2226</v>
      </c>
    </row>
    <row r="1094" spans="2:4" x14ac:dyDescent="0.25">
      <c r="D1094" s="59" t="s">
        <v>305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AF13A-0449-4306-9E26-BB0B2A36441F}">
  <dimension ref="A2:J44"/>
  <sheetViews>
    <sheetView topLeftCell="A32" workbookViewId="0">
      <selection activeCell="A38" sqref="A38"/>
    </sheetView>
  </sheetViews>
  <sheetFormatPr defaultColWidth="2.85546875" defaultRowHeight="15" x14ac:dyDescent="0.25"/>
  <cols>
    <col min="1" max="1" width="9.140625" style="344" bestFit="1" customWidth="1"/>
    <col min="2" max="2" width="40" style="344" customWidth="1"/>
    <col min="3" max="3" width="15.28515625" style="344" bestFit="1" customWidth="1"/>
    <col min="4" max="4" width="17" style="344" bestFit="1" customWidth="1"/>
    <col min="5" max="5" width="18.85546875" style="344" bestFit="1" customWidth="1"/>
    <col min="6" max="7" width="10.7109375" style="344" bestFit="1" customWidth="1"/>
    <col min="8" max="8" width="8.5703125" style="344" bestFit="1" customWidth="1"/>
    <col min="9" max="9" width="7.5703125" style="344" bestFit="1" customWidth="1"/>
    <col min="10" max="10" width="10.7109375" style="344" bestFit="1" customWidth="1"/>
    <col min="11" max="16384" width="2.85546875" style="344"/>
  </cols>
  <sheetData>
    <row r="2" spans="1:10" ht="18.75" x14ac:dyDescent="0.25">
      <c r="A2" s="447" t="s">
        <v>3964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3963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45077.708333333001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921</v>
      </c>
      <c r="B7" s="67" t="s">
        <v>924</v>
      </c>
      <c r="C7" s="67" t="s">
        <v>459</v>
      </c>
      <c r="D7" s="67" t="s">
        <v>330</v>
      </c>
      <c r="E7" s="67" t="s">
        <v>276</v>
      </c>
      <c r="F7" s="75">
        <v>44903.420833333003</v>
      </c>
      <c r="G7" s="75">
        <v>45336.661805556003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1735</v>
      </c>
      <c r="B8" s="63" t="s">
        <v>1727</v>
      </c>
      <c r="C8" s="63" t="s">
        <v>697</v>
      </c>
      <c r="D8" s="63" t="s">
        <v>330</v>
      </c>
      <c r="E8" s="63" t="s">
        <v>276</v>
      </c>
      <c r="F8" s="76">
        <v>44930.588194443997</v>
      </c>
      <c r="G8" s="76">
        <v>45366.546527778002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84" t="s">
        <v>2553</v>
      </c>
      <c r="B9" s="84" t="s">
        <v>2564</v>
      </c>
      <c r="C9" s="84" t="s">
        <v>361</v>
      </c>
      <c r="D9" s="84" t="s">
        <v>330</v>
      </c>
      <c r="E9" s="84" t="s">
        <v>276</v>
      </c>
      <c r="F9" s="85">
        <v>44944.340972222002</v>
      </c>
      <c r="G9" s="85">
        <v>45380.632638889001</v>
      </c>
      <c r="H9" s="84" t="s">
        <v>23</v>
      </c>
      <c r="I9" s="84" t="s">
        <v>18</v>
      </c>
      <c r="J9" s="84" t="s">
        <v>38</v>
      </c>
    </row>
    <row r="10" spans="1:10" ht="45" x14ac:dyDescent="0.25">
      <c r="A10" s="86" t="s">
        <v>2709</v>
      </c>
      <c r="B10" s="86" t="s">
        <v>2705</v>
      </c>
      <c r="C10" s="86" t="s">
        <v>360</v>
      </c>
      <c r="D10" s="86" t="s">
        <v>330</v>
      </c>
      <c r="E10" s="86" t="s">
        <v>276</v>
      </c>
      <c r="F10" s="87">
        <v>44947.359027778002</v>
      </c>
      <c r="G10" s="87">
        <v>45386.359027778002</v>
      </c>
      <c r="H10" s="86" t="s">
        <v>23</v>
      </c>
      <c r="I10" s="86" t="s">
        <v>18</v>
      </c>
      <c r="J10" s="86" t="s">
        <v>38</v>
      </c>
    </row>
    <row r="11" spans="1:10" ht="45" x14ac:dyDescent="0.25">
      <c r="A11" s="84" t="s">
        <v>2717</v>
      </c>
      <c r="B11" s="84" t="s">
        <v>2719</v>
      </c>
      <c r="C11" s="84" t="s">
        <v>361</v>
      </c>
      <c r="D11" s="84" t="s">
        <v>330</v>
      </c>
      <c r="E11" s="84" t="s">
        <v>276</v>
      </c>
      <c r="F11" s="85">
        <v>44949.438194444003</v>
      </c>
      <c r="G11" s="85">
        <v>45386.396527778001</v>
      </c>
      <c r="H11" s="84" t="s">
        <v>23</v>
      </c>
      <c r="I11" s="84" t="s">
        <v>18</v>
      </c>
      <c r="J11" s="84" t="s">
        <v>38</v>
      </c>
    </row>
    <row r="12" spans="1:10" ht="45" x14ac:dyDescent="0.25">
      <c r="A12" s="86" t="s">
        <v>3190</v>
      </c>
      <c r="B12" s="86" t="s">
        <v>3191</v>
      </c>
      <c r="C12" s="86" t="s">
        <v>356</v>
      </c>
      <c r="D12" s="86" t="s">
        <v>330</v>
      </c>
      <c r="E12" s="86" t="s">
        <v>276</v>
      </c>
      <c r="F12" s="87">
        <v>44952.698611111002</v>
      </c>
      <c r="G12" s="87">
        <v>45391.656944444003</v>
      </c>
      <c r="H12" s="86" t="s">
        <v>23</v>
      </c>
      <c r="I12" s="86" t="s">
        <v>18</v>
      </c>
      <c r="J12" s="86" t="s">
        <v>38</v>
      </c>
    </row>
    <row r="13" spans="1:10" ht="45" x14ac:dyDescent="0.25">
      <c r="A13" s="84" t="s">
        <v>3210</v>
      </c>
      <c r="B13" s="84" t="s">
        <v>3219</v>
      </c>
      <c r="C13" s="84" t="s">
        <v>448</v>
      </c>
      <c r="D13" s="84" t="s">
        <v>330</v>
      </c>
      <c r="E13" s="84" t="s">
        <v>276</v>
      </c>
      <c r="F13" s="85">
        <v>44953.366666667003</v>
      </c>
      <c r="G13" s="85">
        <v>45391.658333332998</v>
      </c>
      <c r="H13" s="84" t="s">
        <v>23</v>
      </c>
      <c r="I13" s="84" t="s">
        <v>18</v>
      </c>
      <c r="J13" s="84" t="s">
        <v>38</v>
      </c>
    </row>
    <row r="14" spans="1:10" ht="45" x14ac:dyDescent="0.25">
      <c r="A14" s="86" t="s">
        <v>3239</v>
      </c>
      <c r="B14" s="86" t="s">
        <v>3240</v>
      </c>
      <c r="C14" s="86" t="s">
        <v>3259</v>
      </c>
      <c r="D14" s="86" t="s">
        <v>330</v>
      </c>
      <c r="E14" s="86" t="s">
        <v>276</v>
      </c>
      <c r="F14" s="87">
        <v>44953.447916666999</v>
      </c>
      <c r="G14" s="87">
        <v>45392.40625</v>
      </c>
      <c r="H14" s="86" t="s">
        <v>23</v>
      </c>
      <c r="I14" s="86" t="s">
        <v>18</v>
      </c>
      <c r="J14" s="86" t="s">
        <v>38</v>
      </c>
    </row>
    <row r="15" spans="1:10" ht="45" x14ac:dyDescent="0.25">
      <c r="A15" s="84" t="s">
        <v>3258</v>
      </c>
      <c r="B15" s="84" t="s">
        <v>3257</v>
      </c>
      <c r="C15" s="84" t="s">
        <v>925</v>
      </c>
      <c r="D15" s="84" t="s">
        <v>330</v>
      </c>
      <c r="E15" s="84" t="s">
        <v>276</v>
      </c>
      <c r="F15" s="85">
        <v>44953.638194444</v>
      </c>
      <c r="G15" s="85">
        <v>45392.601388889001</v>
      </c>
      <c r="H15" s="84" t="s">
        <v>23</v>
      </c>
      <c r="I15" s="84" t="s">
        <v>18</v>
      </c>
      <c r="J15" s="84" t="s">
        <v>38</v>
      </c>
    </row>
    <row r="16" spans="1:10" ht="45" x14ac:dyDescent="0.25">
      <c r="A16" s="86" t="s">
        <v>3298</v>
      </c>
      <c r="B16" s="86" t="s">
        <v>3301</v>
      </c>
      <c r="C16" s="86" t="s">
        <v>356</v>
      </c>
      <c r="D16" s="86" t="s">
        <v>330</v>
      </c>
      <c r="E16" s="86" t="s">
        <v>276</v>
      </c>
      <c r="F16" s="87">
        <v>44957.356249999997</v>
      </c>
      <c r="G16" s="87">
        <v>45393.647916667003</v>
      </c>
      <c r="H16" s="86" t="s">
        <v>23</v>
      </c>
      <c r="I16" s="86" t="s">
        <v>18</v>
      </c>
      <c r="J16" s="86" t="s">
        <v>38</v>
      </c>
    </row>
    <row r="17" spans="1:10" ht="45" x14ac:dyDescent="0.25">
      <c r="A17" s="84" t="s">
        <v>3299</v>
      </c>
      <c r="B17" s="84" t="s">
        <v>3297</v>
      </c>
      <c r="C17" s="84" t="s">
        <v>335</v>
      </c>
      <c r="D17" s="84" t="s">
        <v>330</v>
      </c>
      <c r="E17" s="84" t="s">
        <v>276</v>
      </c>
      <c r="F17" s="85">
        <v>44957.356944444</v>
      </c>
      <c r="G17" s="85">
        <v>45393.648611110999</v>
      </c>
      <c r="H17" s="84" t="s">
        <v>23</v>
      </c>
      <c r="I17" s="84" t="s">
        <v>18</v>
      </c>
      <c r="J17" s="84" t="s">
        <v>260</v>
      </c>
    </row>
    <row r="18" spans="1:10" ht="45" x14ac:dyDescent="0.25">
      <c r="A18" s="86" t="s">
        <v>3366</v>
      </c>
      <c r="B18" s="86" t="s">
        <v>3367</v>
      </c>
      <c r="C18" s="86" t="s">
        <v>3391</v>
      </c>
      <c r="D18" s="86" t="s">
        <v>330</v>
      </c>
      <c r="E18" s="86" t="s">
        <v>696</v>
      </c>
      <c r="F18" s="87">
        <v>44957.667361111002</v>
      </c>
      <c r="G18" s="87">
        <v>45394.625694444003</v>
      </c>
      <c r="H18" s="86" t="s">
        <v>23</v>
      </c>
      <c r="I18" s="86" t="s">
        <v>18</v>
      </c>
      <c r="J18" s="86" t="s">
        <v>38</v>
      </c>
    </row>
    <row r="19" spans="1:10" ht="45" x14ac:dyDescent="0.25">
      <c r="A19" s="84" t="s">
        <v>3396</v>
      </c>
      <c r="B19" s="84" t="s">
        <v>3388</v>
      </c>
      <c r="C19" s="84" t="s">
        <v>356</v>
      </c>
      <c r="D19" s="84" t="s">
        <v>330</v>
      </c>
      <c r="E19" s="84" t="s">
        <v>276</v>
      </c>
      <c r="F19" s="85">
        <v>44958.371527777999</v>
      </c>
      <c r="G19" s="85">
        <v>45398.371527777999</v>
      </c>
      <c r="H19" s="84" t="s">
        <v>23</v>
      </c>
      <c r="I19" s="84" t="s">
        <v>18</v>
      </c>
      <c r="J19" s="84" t="s">
        <v>38</v>
      </c>
    </row>
    <row r="20" spans="1:10" ht="45" x14ac:dyDescent="0.25">
      <c r="A20" s="86" t="s">
        <v>3413</v>
      </c>
      <c r="B20" s="86" t="s">
        <v>3415</v>
      </c>
      <c r="C20" s="86" t="s">
        <v>361</v>
      </c>
      <c r="D20" s="86" t="s">
        <v>330</v>
      </c>
      <c r="E20" s="86" t="s">
        <v>276</v>
      </c>
      <c r="F20" s="87">
        <v>44958.392361111</v>
      </c>
      <c r="G20" s="87">
        <v>45398.350694444001</v>
      </c>
      <c r="H20" s="86" t="s">
        <v>23</v>
      </c>
      <c r="I20" s="86" t="s">
        <v>18</v>
      </c>
      <c r="J20" s="86" t="s">
        <v>38</v>
      </c>
    </row>
    <row r="21" spans="1:10" ht="45" x14ac:dyDescent="0.25">
      <c r="A21" s="84" t="s">
        <v>3436</v>
      </c>
      <c r="B21" s="84" t="s">
        <v>3437</v>
      </c>
      <c r="C21" s="84" t="s">
        <v>356</v>
      </c>
      <c r="D21" s="84" t="s">
        <v>330</v>
      </c>
      <c r="E21" s="84" t="s">
        <v>276</v>
      </c>
      <c r="F21" s="85">
        <v>44958.587500000001</v>
      </c>
      <c r="G21" s="85">
        <v>45398.337500000001</v>
      </c>
      <c r="H21" s="84" t="s">
        <v>23</v>
      </c>
      <c r="I21" s="84" t="s">
        <v>18</v>
      </c>
      <c r="J21" s="84" t="s">
        <v>38</v>
      </c>
    </row>
    <row r="22" spans="1:10" ht="45" x14ac:dyDescent="0.25">
      <c r="A22" s="86" t="s">
        <v>3473</v>
      </c>
      <c r="B22" s="86" t="s">
        <v>3477</v>
      </c>
      <c r="C22" s="86" t="s">
        <v>697</v>
      </c>
      <c r="D22" s="86" t="s">
        <v>330</v>
      </c>
      <c r="E22" s="86" t="s">
        <v>276</v>
      </c>
      <c r="F22" s="87">
        <v>44958.693055556003</v>
      </c>
      <c r="G22" s="87">
        <v>45398.359722221998</v>
      </c>
      <c r="H22" s="86" t="s">
        <v>23</v>
      </c>
      <c r="I22" s="86" t="s">
        <v>18</v>
      </c>
      <c r="J22" s="86" t="s">
        <v>38</v>
      </c>
    </row>
    <row r="23" spans="1:10" ht="45" x14ac:dyDescent="0.25">
      <c r="A23" s="84" t="s">
        <v>3480</v>
      </c>
      <c r="B23" s="84" t="s">
        <v>3481</v>
      </c>
      <c r="C23" s="84" t="s">
        <v>356</v>
      </c>
      <c r="D23" s="84" t="s">
        <v>330</v>
      </c>
      <c r="E23" s="84" t="s">
        <v>276</v>
      </c>
      <c r="F23" s="85">
        <v>44958.702083333003</v>
      </c>
      <c r="G23" s="85">
        <v>45398.368750000001</v>
      </c>
      <c r="H23" s="84" t="s">
        <v>23</v>
      </c>
      <c r="I23" s="84" t="s">
        <v>18</v>
      </c>
      <c r="J23" s="84" t="s">
        <v>38</v>
      </c>
    </row>
    <row r="24" spans="1:10" ht="45" x14ac:dyDescent="0.25">
      <c r="A24" s="86" t="s">
        <v>3490</v>
      </c>
      <c r="B24" s="86" t="s">
        <v>3491</v>
      </c>
      <c r="C24" s="86" t="s">
        <v>356</v>
      </c>
      <c r="D24" s="86" t="s">
        <v>330</v>
      </c>
      <c r="E24" s="86" t="s">
        <v>347</v>
      </c>
      <c r="F24" s="87">
        <v>44959.334722222004</v>
      </c>
      <c r="G24" s="87">
        <v>45394.626388889003</v>
      </c>
      <c r="H24" s="86" t="s">
        <v>23</v>
      </c>
      <c r="I24" s="86" t="s">
        <v>18</v>
      </c>
      <c r="J24" s="86" t="s">
        <v>38</v>
      </c>
    </row>
    <row r="25" spans="1:10" ht="45" x14ac:dyDescent="0.25">
      <c r="A25" s="84" t="s">
        <v>3496</v>
      </c>
      <c r="B25" s="84" t="s">
        <v>3497</v>
      </c>
      <c r="C25" s="84" t="s">
        <v>356</v>
      </c>
      <c r="D25" s="84" t="s">
        <v>330</v>
      </c>
      <c r="E25" s="84" t="s">
        <v>276</v>
      </c>
      <c r="F25" s="85">
        <v>44959.387499999997</v>
      </c>
      <c r="G25" s="85">
        <v>45398.345833332998</v>
      </c>
      <c r="H25" s="84" t="s">
        <v>23</v>
      </c>
      <c r="I25" s="84" t="s">
        <v>18</v>
      </c>
      <c r="J25" s="84" t="s">
        <v>38</v>
      </c>
    </row>
    <row r="26" spans="1:10" ht="75" x14ac:dyDescent="0.25">
      <c r="A26" s="63" t="s">
        <v>3501</v>
      </c>
      <c r="B26" s="63" t="s">
        <v>3500</v>
      </c>
      <c r="C26" s="63" t="s">
        <v>335</v>
      </c>
      <c r="D26" s="63" t="s">
        <v>330</v>
      </c>
      <c r="E26" s="63" t="s">
        <v>276</v>
      </c>
      <c r="F26" s="76">
        <v>44959.390972221998</v>
      </c>
      <c r="G26" s="76">
        <v>45398.349305556003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3630</v>
      </c>
      <c r="B27" s="67" t="s">
        <v>3622</v>
      </c>
      <c r="C27" s="67" t="s">
        <v>335</v>
      </c>
      <c r="D27" s="67" t="s">
        <v>330</v>
      </c>
      <c r="E27" s="67" t="s">
        <v>276</v>
      </c>
      <c r="F27" s="75">
        <v>44960.363888888998</v>
      </c>
      <c r="G27" s="75">
        <v>45398.655555555997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3641</v>
      </c>
      <c r="B28" s="63" t="s">
        <v>3643</v>
      </c>
      <c r="C28" s="63" t="s">
        <v>920</v>
      </c>
      <c r="D28" s="63" t="s">
        <v>330</v>
      </c>
      <c r="E28" s="63" t="s">
        <v>276</v>
      </c>
      <c r="F28" s="76">
        <v>44960.439583332998</v>
      </c>
      <c r="G28" s="76">
        <v>45399.397916667003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7" t="s">
        <v>3667</v>
      </c>
      <c r="B29" s="67" t="s">
        <v>3668</v>
      </c>
      <c r="C29" s="67" t="s">
        <v>356</v>
      </c>
      <c r="D29" s="67" t="s">
        <v>330</v>
      </c>
      <c r="E29" s="67" t="s">
        <v>276</v>
      </c>
      <c r="F29" s="75">
        <v>44960.685416667002</v>
      </c>
      <c r="G29" s="75">
        <v>45399.643750000003</v>
      </c>
      <c r="H29" s="67" t="s">
        <v>23</v>
      </c>
      <c r="I29" s="67" t="s">
        <v>18</v>
      </c>
      <c r="J29" s="67" t="s">
        <v>260</v>
      </c>
    </row>
    <row r="30" spans="1:10" ht="45" x14ac:dyDescent="0.25">
      <c r="A30" s="63" t="s">
        <v>3731</v>
      </c>
      <c r="B30" s="63" t="s">
        <v>3732</v>
      </c>
      <c r="C30" s="63" t="s">
        <v>356</v>
      </c>
      <c r="D30" s="63" t="s">
        <v>330</v>
      </c>
      <c r="E30" s="63" t="s">
        <v>276</v>
      </c>
      <c r="F30" s="76">
        <v>44963.472222222001</v>
      </c>
      <c r="G30" s="76">
        <v>45400.430555555999</v>
      </c>
      <c r="H30" s="63" t="s">
        <v>23</v>
      </c>
      <c r="I30" s="63" t="s">
        <v>18</v>
      </c>
      <c r="J30" s="63" t="s">
        <v>260</v>
      </c>
    </row>
    <row r="31" spans="1:10" ht="45" x14ac:dyDescent="0.25">
      <c r="A31" s="67" t="s">
        <v>3761</v>
      </c>
      <c r="B31" s="67" t="s">
        <v>3769</v>
      </c>
      <c r="C31" s="67" t="s">
        <v>1182</v>
      </c>
      <c r="D31" s="67" t="s">
        <v>330</v>
      </c>
      <c r="E31" s="67" t="s">
        <v>276</v>
      </c>
      <c r="F31" s="75">
        <v>44963.631944444001</v>
      </c>
      <c r="G31" s="75">
        <v>45400.590277777999</v>
      </c>
      <c r="H31" s="67" t="s">
        <v>23</v>
      </c>
      <c r="I31" s="67" t="s">
        <v>18</v>
      </c>
      <c r="J31" s="67" t="s">
        <v>255</v>
      </c>
    </row>
    <row r="32" spans="1:10" ht="45" x14ac:dyDescent="0.25">
      <c r="A32" s="63" t="s">
        <v>3763</v>
      </c>
      <c r="B32" s="63" t="s">
        <v>3772</v>
      </c>
      <c r="C32" s="63" t="s">
        <v>1182</v>
      </c>
      <c r="D32" s="63" t="s">
        <v>330</v>
      </c>
      <c r="E32" s="63" t="s">
        <v>276</v>
      </c>
      <c r="F32" s="76">
        <v>44963.634027777996</v>
      </c>
      <c r="G32" s="76">
        <v>45400.592361110997</v>
      </c>
      <c r="H32" s="63" t="s">
        <v>23</v>
      </c>
      <c r="I32" s="63" t="s">
        <v>18</v>
      </c>
      <c r="J32" s="63" t="s">
        <v>255</v>
      </c>
    </row>
    <row r="33" spans="1:10" ht="60" x14ac:dyDescent="0.25">
      <c r="A33" s="84" t="s">
        <v>3838</v>
      </c>
      <c r="B33" s="84" t="s">
        <v>3839</v>
      </c>
      <c r="C33" s="84" t="s">
        <v>3960</v>
      </c>
      <c r="D33" s="84" t="s">
        <v>330</v>
      </c>
      <c r="E33" s="84" t="s">
        <v>276</v>
      </c>
      <c r="F33" s="85">
        <v>44964.545138889</v>
      </c>
      <c r="G33" s="85">
        <v>45401.545138889</v>
      </c>
      <c r="H33" s="84" t="s">
        <v>23</v>
      </c>
      <c r="I33" s="84" t="s">
        <v>18</v>
      </c>
      <c r="J33" s="84" t="s">
        <v>38</v>
      </c>
    </row>
    <row r="34" spans="1:10" ht="45" x14ac:dyDescent="0.25">
      <c r="A34" s="63" t="s">
        <v>3845</v>
      </c>
      <c r="B34" s="63" t="s">
        <v>3846</v>
      </c>
      <c r="C34" s="63" t="s">
        <v>356</v>
      </c>
      <c r="D34" s="63" t="s">
        <v>330</v>
      </c>
      <c r="E34" s="63" t="s">
        <v>276</v>
      </c>
      <c r="F34" s="76">
        <v>44964.596527777998</v>
      </c>
      <c r="G34" s="76">
        <v>45401.554861110999</v>
      </c>
      <c r="H34" s="63" t="s">
        <v>23</v>
      </c>
      <c r="I34" s="63" t="s">
        <v>18</v>
      </c>
      <c r="J34" s="63" t="s">
        <v>255</v>
      </c>
    </row>
    <row r="35" spans="1:10" ht="45" x14ac:dyDescent="0.25">
      <c r="A35" s="84" t="s">
        <v>3959</v>
      </c>
      <c r="B35" s="84" t="s">
        <v>3958</v>
      </c>
      <c r="C35" s="84" t="s">
        <v>356</v>
      </c>
      <c r="D35" s="67" t="s">
        <v>330</v>
      </c>
      <c r="E35" s="67" t="s">
        <v>276</v>
      </c>
      <c r="F35" s="75">
        <v>44966.405555555997</v>
      </c>
      <c r="G35" s="75">
        <v>45405.363888888998</v>
      </c>
      <c r="H35" s="67" t="s">
        <v>23</v>
      </c>
      <c r="I35" s="67" t="s">
        <v>18</v>
      </c>
      <c r="J35" s="67" t="s">
        <v>346</v>
      </c>
    </row>
    <row r="36" spans="1:10" ht="45" x14ac:dyDescent="0.25">
      <c r="A36" s="61" t="s">
        <v>3962</v>
      </c>
      <c r="B36" s="61" t="s">
        <v>3961</v>
      </c>
      <c r="C36" s="61" t="s">
        <v>850</v>
      </c>
      <c r="D36" s="61" t="s">
        <v>330</v>
      </c>
      <c r="E36" s="61" t="s">
        <v>276</v>
      </c>
      <c r="F36" s="78">
        <v>44966.407638889003</v>
      </c>
      <c r="G36" s="78">
        <v>45405.370833333</v>
      </c>
      <c r="H36" s="61" t="s">
        <v>23</v>
      </c>
      <c r="I36" s="61" t="s">
        <v>18</v>
      </c>
      <c r="J36" s="61" t="s">
        <v>255</v>
      </c>
    </row>
    <row r="38" spans="1:10" x14ac:dyDescent="0.25">
      <c r="A38" s="86" t="s">
        <v>3867</v>
      </c>
      <c r="B38" s="86" t="s">
        <v>3966</v>
      </c>
      <c r="C38" s="86"/>
      <c r="D38" s="86"/>
      <c r="E38" s="86"/>
      <c r="F38" s="87"/>
      <c r="G38" s="87"/>
      <c r="H38" s="86"/>
      <c r="I38" s="86"/>
      <c r="J38" s="86" t="s">
        <v>346</v>
      </c>
    </row>
    <row r="39" spans="1:10" ht="30" x14ac:dyDescent="0.25">
      <c r="A39" s="62" t="s">
        <v>3969</v>
      </c>
      <c r="B39" s="62" t="s">
        <v>3955</v>
      </c>
      <c r="C39" s="62"/>
      <c r="D39" s="62"/>
      <c r="E39" s="62"/>
      <c r="F39" s="81"/>
      <c r="G39" s="81"/>
      <c r="H39" s="62"/>
      <c r="I39" s="62"/>
      <c r="J39" s="62" t="s">
        <v>346</v>
      </c>
    </row>
    <row r="40" spans="1:10" ht="30" x14ac:dyDescent="0.25">
      <c r="A40" s="62" t="s">
        <v>3971</v>
      </c>
      <c r="B40" s="62" t="s">
        <v>3972</v>
      </c>
      <c r="C40" s="62"/>
      <c r="D40" s="62"/>
      <c r="E40" s="62"/>
      <c r="F40" s="81"/>
      <c r="G40" s="81"/>
      <c r="H40" s="62"/>
      <c r="I40" s="62"/>
      <c r="J40" s="62" t="s">
        <v>346</v>
      </c>
    </row>
    <row r="41" spans="1:10" x14ac:dyDescent="0.25">
      <c r="A41" s="62" t="s">
        <v>3985</v>
      </c>
      <c r="B41" s="62" t="s">
        <v>3986</v>
      </c>
      <c r="C41" s="62"/>
      <c r="D41" s="62"/>
      <c r="E41" s="62"/>
      <c r="F41" s="81"/>
      <c r="G41" s="81"/>
      <c r="H41" s="62"/>
      <c r="I41" s="62"/>
      <c r="J41" s="62" t="s">
        <v>346</v>
      </c>
    </row>
    <row r="42" spans="1:10" x14ac:dyDescent="0.25">
      <c r="A42" s="62" t="s">
        <v>3996</v>
      </c>
      <c r="B42" s="62" t="s">
        <v>3998</v>
      </c>
      <c r="C42" s="62"/>
      <c r="D42" s="62"/>
      <c r="E42" s="62"/>
      <c r="F42" s="81"/>
      <c r="G42" s="81"/>
      <c r="H42" s="62"/>
      <c r="I42" s="62"/>
      <c r="J42" s="62" t="s">
        <v>346</v>
      </c>
    </row>
    <row r="43" spans="1:10" x14ac:dyDescent="0.25">
      <c r="A43" s="60"/>
      <c r="B43" s="60"/>
      <c r="C43" s="60"/>
      <c r="D43" s="60"/>
      <c r="E43" s="60"/>
      <c r="F43" s="79"/>
      <c r="G43" s="79"/>
      <c r="H43" s="60"/>
      <c r="I43" s="60"/>
      <c r="J43" s="60" t="s">
        <v>346</v>
      </c>
    </row>
    <row r="44" spans="1:10" x14ac:dyDescent="0.25">
      <c r="A44" s="60"/>
      <c r="B44" s="60"/>
      <c r="C44" s="60"/>
      <c r="D44" s="60"/>
      <c r="E44" s="60"/>
      <c r="F44" s="79"/>
      <c r="G44" s="79"/>
      <c r="H44" s="60"/>
      <c r="I44" s="60"/>
      <c r="J44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F999D-11C3-4720-AB83-0DB3933A3C98}">
  <dimension ref="B2:AT866"/>
  <sheetViews>
    <sheetView topLeftCell="A410" workbookViewId="0">
      <selection activeCell="D452" sqref="D452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3940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3941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3942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3943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306</v>
      </c>
    </row>
    <row r="57" spans="2:4" x14ac:dyDescent="0.25">
      <c r="D57" s="55" t="s">
        <v>4009</v>
      </c>
    </row>
    <row r="59" spans="2:4" x14ac:dyDescent="0.25">
      <c r="D59" s="285" t="s">
        <v>4009</v>
      </c>
    </row>
    <row r="106" spans="4:4" x14ac:dyDescent="0.25">
      <c r="D106" s="51" t="s">
        <v>3940</v>
      </c>
    </row>
    <row r="108" spans="4:4" x14ac:dyDescent="0.25">
      <c r="D108" s="285" t="s">
        <v>4035</v>
      </c>
    </row>
    <row r="130" spans="4:26" x14ac:dyDescent="0.25">
      <c r="D130" s="285" t="s">
        <v>309</v>
      </c>
    </row>
    <row r="131" spans="4:26" x14ac:dyDescent="0.25">
      <c r="D131" s="51" t="s">
        <v>4010</v>
      </c>
      <c r="M131" s="285" t="s">
        <v>4036</v>
      </c>
    </row>
    <row r="132" spans="4:26" x14ac:dyDescent="0.25">
      <c r="D132" s="51" t="s">
        <v>4011</v>
      </c>
      <c r="M132" s="285" t="s">
        <v>4036</v>
      </c>
    </row>
    <row r="133" spans="4:26" x14ac:dyDescent="0.25">
      <c r="D133" s="51" t="s">
        <v>4012</v>
      </c>
      <c r="M133" s="285" t="s">
        <v>4036</v>
      </c>
    </row>
    <row r="134" spans="4:26" x14ac:dyDescent="0.25">
      <c r="D134" s="51" t="s">
        <v>4013</v>
      </c>
      <c r="M134" s="285" t="s">
        <v>4036</v>
      </c>
    </row>
    <row r="135" spans="4:26" x14ac:dyDescent="0.25">
      <c r="D135" s="51" t="s">
        <v>4014</v>
      </c>
      <c r="M135" s="285" t="s">
        <v>4036</v>
      </c>
    </row>
    <row r="136" spans="4:26" x14ac:dyDescent="0.25">
      <c r="D136" s="51" t="s">
        <v>4015</v>
      </c>
      <c r="M136" s="285" t="s">
        <v>4036</v>
      </c>
    </row>
    <row r="137" spans="4:26" x14ac:dyDescent="0.25">
      <c r="D137" s="51" t="s">
        <v>4016</v>
      </c>
      <c r="M137" s="285" t="s">
        <v>4036</v>
      </c>
    </row>
    <row r="138" spans="4:26" x14ac:dyDescent="0.25">
      <c r="D138" s="51" t="s">
        <v>4017</v>
      </c>
      <c r="M138" s="285" t="s">
        <v>4036</v>
      </c>
    </row>
    <row r="140" spans="4:26" x14ac:dyDescent="0.25">
      <c r="D140" s="56" t="s">
        <v>34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</row>
    <row r="141" spans="4:26" x14ac:dyDescent="0.25">
      <c r="D141" s="56" t="s">
        <v>1237</v>
      </c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</row>
    <row r="142" spans="4:26" x14ac:dyDescent="0.25">
      <c r="D142" s="56" t="s">
        <v>4037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</row>
    <row r="143" spans="4:26" x14ac:dyDescent="0.25">
      <c r="D143" s="56" t="s">
        <v>923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</row>
    <row r="160" spans="4:4" x14ac:dyDescent="0.25">
      <c r="D160" s="285" t="s">
        <v>4035</v>
      </c>
    </row>
    <row r="191" spans="4:4" x14ac:dyDescent="0.25">
      <c r="D191" s="285" t="s">
        <v>4009</v>
      </c>
    </row>
    <row r="239" spans="4:35" x14ac:dyDescent="0.25">
      <c r="D239" s="57" t="s">
        <v>357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F239" s="53"/>
      <c r="AG239" s="53"/>
      <c r="AH239" s="53"/>
      <c r="AI239" s="53"/>
    </row>
    <row r="240" spans="4:35" x14ac:dyDescent="0.25">
      <c r="D240" s="57" t="s">
        <v>322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</row>
    <row r="241" spans="4:35" x14ac:dyDescent="0.25">
      <c r="D241" s="57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</row>
    <row r="242" spans="4:35" x14ac:dyDescent="0.25">
      <c r="D242" s="57" t="s">
        <v>4052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</row>
    <row r="243" spans="4:35" x14ac:dyDescent="0.25">
      <c r="D243" s="57" t="s">
        <v>4053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F243" s="53"/>
      <c r="AG243" s="53"/>
      <c r="AH243" s="53"/>
      <c r="AI243" s="53"/>
    </row>
    <row r="244" spans="4:35" x14ac:dyDescent="0.25">
      <c r="D244" s="57" t="s">
        <v>447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</row>
    <row r="245" spans="4:35" x14ac:dyDescent="0.25">
      <c r="D245" s="57" t="s">
        <v>4054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</row>
    <row r="246" spans="4:35" x14ac:dyDescent="0.25">
      <c r="D246" s="57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</row>
    <row r="247" spans="4:35" x14ac:dyDescent="0.25">
      <c r="D247" s="57" t="s">
        <v>264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</row>
    <row r="248" spans="4:35" x14ac:dyDescent="0.25">
      <c r="D248" s="57" t="s">
        <v>263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</row>
    <row r="249" spans="4:35" x14ac:dyDescent="0.25">
      <c r="D249" s="57" t="s">
        <v>358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</row>
    <row r="251" spans="4:35" x14ac:dyDescent="0.25">
      <c r="D251" s="285" t="s">
        <v>4035</v>
      </c>
    </row>
    <row r="307" spans="2:4" x14ac:dyDescent="0.25">
      <c r="B307" s="50">
        <v>0</v>
      </c>
      <c r="D307" s="51" t="s">
        <v>4021</v>
      </c>
    </row>
    <row r="308" spans="2:4" x14ac:dyDescent="0.25">
      <c r="D308" s="59" t="s">
        <v>304</v>
      </c>
    </row>
    <row r="309" spans="2:4" x14ac:dyDescent="0.25">
      <c r="D309" s="55" t="s">
        <v>35</v>
      </c>
    </row>
    <row r="452" spans="2:4" x14ac:dyDescent="0.25">
      <c r="B452" s="50">
        <v>0</v>
      </c>
      <c r="D452" s="51" t="s">
        <v>4029</v>
      </c>
    </row>
    <row r="453" spans="2:4" x14ac:dyDescent="0.25">
      <c r="D453" s="59" t="s">
        <v>303</v>
      </c>
    </row>
    <row r="454" spans="2:4" x14ac:dyDescent="0.25">
      <c r="D454" s="55" t="s">
        <v>35</v>
      </c>
    </row>
    <row r="538" spans="2:4" x14ac:dyDescent="0.25">
      <c r="B538" s="50">
        <v>0</v>
      </c>
      <c r="D538" s="51" t="s">
        <v>4050</v>
      </c>
    </row>
    <row r="539" spans="2:4" x14ac:dyDescent="0.25">
      <c r="D539" s="59" t="s">
        <v>304</v>
      </c>
    </row>
    <row r="540" spans="2:4" x14ac:dyDescent="0.25">
      <c r="D540" s="55" t="s">
        <v>35</v>
      </c>
    </row>
    <row r="666" spans="2:4" x14ac:dyDescent="0.25">
      <c r="B666" s="48">
        <v>0</v>
      </c>
      <c r="D666" s="51" t="s">
        <v>4064</v>
      </c>
    </row>
    <row r="667" spans="2:4" x14ac:dyDescent="0.25">
      <c r="D667" s="59" t="s">
        <v>305</v>
      </c>
    </row>
    <row r="668" spans="2:4" x14ac:dyDescent="0.25">
      <c r="D668" s="55" t="s">
        <v>35</v>
      </c>
    </row>
    <row r="738" spans="2:4" x14ac:dyDescent="0.25">
      <c r="B738" s="50">
        <v>0</v>
      </c>
      <c r="D738" s="51" t="s">
        <v>4062</v>
      </c>
    </row>
    <row r="739" spans="2:4" x14ac:dyDescent="0.25">
      <c r="D739" s="59" t="s">
        <v>303</v>
      </c>
    </row>
    <row r="740" spans="2:4" x14ac:dyDescent="0.25">
      <c r="D740" s="55" t="s">
        <v>4063</v>
      </c>
    </row>
    <row r="741" spans="2:4" x14ac:dyDescent="0.25">
      <c r="D741" s="68" t="s">
        <v>4064</v>
      </c>
    </row>
    <row r="743" spans="2:4" x14ac:dyDescent="0.25">
      <c r="D743" s="285" t="s">
        <v>4047</v>
      </c>
    </row>
    <row r="802" spans="2:4" x14ac:dyDescent="0.25">
      <c r="B802" s="48">
        <v>0</v>
      </c>
      <c r="D802" s="51" t="s">
        <v>4044</v>
      </c>
    </row>
    <row r="803" spans="2:4" x14ac:dyDescent="0.25">
      <c r="D803" s="59" t="s">
        <v>305</v>
      </c>
    </row>
    <row r="804" spans="2:4" x14ac:dyDescent="0.25">
      <c r="D804" s="55" t="s">
        <v>35</v>
      </c>
    </row>
    <row r="845" spans="2:4" x14ac:dyDescent="0.25">
      <c r="B845" s="50">
        <v>0</v>
      </c>
      <c r="D845" s="51" t="s">
        <v>4068</v>
      </c>
    </row>
    <row r="846" spans="2:4" x14ac:dyDescent="0.25">
      <c r="D846" s="59" t="s">
        <v>304</v>
      </c>
    </row>
    <row r="848" spans="2:4" x14ac:dyDescent="0.25">
      <c r="D848" s="285" t="s">
        <v>4066</v>
      </c>
    </row>
    <row r="850" spans="4:4" x14ac:dyDescent="0.25">
      <c r="D850" s="285" t="s">
        <v>2647</v>
      </c>
    </row>
    <row r="851" spans="4:4" x14ac:dyDescent="0.25">
      <c r="D851" s="285" t="s">
        <v>266</v>
      </c>
    </row>
    <row r="852" spans="4:4" x14ac:dyDescent="0.25">
      <c r="D852" s="285" t="s">
        <v>277</v>
      </c>
    </row>
    <row r="853" spans="4:4" x14ac:dyDescent="0.25">
      <c r="D853" s="285" t="s">
        <v>273</v>
      </c>
    </row>
    <row r="854" spans="4:4" x14ac:dyDescent="0.25">
      <c r="D854" s="285" t="s">
        <v>327</v>
      </c>
    </row>
    <row r="855" spans="4:4" x14ac:dyDescent="0.25">
      <c r="D855" s="285" t="s">
        <v>328</v>
      </c>
    </row>
    <row r="856" spans="4:4" x14ac:dyDescent="0.25">
      <c r="D856" s="285" t="s">
        <v>4067</v>
      </c>
    </row>
    <row r="865" spans="2:4" x14ac:dyDescent="0.25">
      <c r="B865" s="48">
        <v>0</v>
      </c>
      <c r="D865" s="51" t="s">
        <v>2226</v>
      </c>
    </row>
    <row r="866" spans="2:4" x14ac:dyDescent="0.25">
      <c r="D866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3C8DA-BAD3-478F-9B0A-ED15A89E043B}">
  <dimension ref="A2:J32"/>
  <sheetViews>
    <sheetView topLeftCell="A10" workbookViewId="0">
      <selection activeCell="A10" sqref="A10"/>
    </sheetView>
  </sheetViews>
  <sheetFormatPr defaultColWidth="2.85546875" defaultRowHeight="15" x14ac:dyDescent="0.25"/>
  <cols>
    <col min="1" max="1" width="9.140625" style="347" bestFit="1" customWidth="1"/>
    <col min="2" max="2" width="39.85546875" style="347" bestFit="1" customWidth="1"/>
    <col min="3" max="3" width="16" style="347" bestFit="1" customWidth="1"/>
    <col min="4" max="4" width="17" style="347" bestFit="1" customWidth="1"/>
    <col min="5" max="5" width="17.5703125" style="347" bestFit="1" customWidth="1"/>
    <col min="6" max="7" width="10.7109375" style="347" bestFit="1" customWidth="1"/>
    <col min="8" max="8" width="8.5703125" style="347" bestFit="1" customWidth="1"/>
    <col min="9" max="9" width="7.5703125" style="347" bestFit="1" customWidth="1"/>
    <col min="10" max="10" width="10.7109375" style="347" customWidth="1"/>
    <col min="11" max="16384" width="2.85546875" style="347"/>
  </cols>
  <sheetData>
    <row r="2" spans="1:10" ht="18.75" x14ac:dyDescent="0.25">
      <c r="A2" s="465" t="s">
        <v>633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4018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348" t="s">
        <v>374</v>
      </c>
      <c r="B4" s="348" t="s">
        <v>32</v>
      </c>
      <c r="C4" s="348" t="s">
        <v>31</v>
      </c>
      <c r="D4" s="348" t="s">
        <v>331</v>
      </c>
      <c r="E4" s="348" t="s">
        <v>373</v>
      </c>
      <c r="F4" s="348" t="s">
        <v>519</v>
      </c>
      <c r="G4" s="348" t="s">
        <v>254</v>
      </c>
      <c r="H4" s="348" t="s">
        <v>30</v>
      </c>
      <c r="I4" s="348" t="s">
        <v>29</v>
      </c>
      <c r="J4" s="348" t="s">
        <v>28</v>
      </c>
    </row>
    <row r="5" spans="1:10" ht="45" x14ac:dyDescent="0.25">
      <c r="A5" s="353" t="s">
        <v>314</v>
      </c>
      <c r="B5" s="353" t="s">
        <v>313</v>
      </c>
      <c r="C5" s="353" t="s">
        <v>312</v>
      </c>
      <c r="D5" s="353" t="s">
        <v>330</v>
      </c>
      <c r="E5" s="353" t="s">
        <v>276</v>
      </c>
      <c r="F5" s="354">
        <v>44673.446527777996</v>
      </c>
      <c r="G5" s="354">
        <v>45077.708333333001</v>
      </c>
      <c r="H5" s="353" t="s">
        <v>311</v>
      </c>
      <c r="I5" s="353" t="s">
        <v>18</v>
      </c>
      <c r="J5" s="353" t="s">
        <v>17</v>
      </c>
    </row>
    <row r="6" spans="1:10" ht="45" x14ac:dyDescent="0.25">
      <c r="A6" s="355" t="s">
        <v>345</v>
      </c>
      <c r="B6" s="355" t="s">
        <v>344</v>
      </c>
      <c r="C6" s="355" t="s">
        <v>312</v>
      </c>
      <c r="D6" s="355" t="s">
        <v>330</v>
      </c>
      <c r="E6" s="355" t="s">
        <v>343</v>
      </c>
      <c r="F6" s="356">
        <v>44693.600694444001</v>
      </c>
      <c r="G6" s="356">
        <v>45077.708333333001</v>
      </c>
      <c r="H6" s="355" t="s">
        <v>311</v>
      </c>
      <c r="I6" s="355" t="s">
        <v>18</v>
      </c>
      <c r="J6" s="355" t="s">
        <v>38</v>
      </c>
    </row>
    <row r="7" spans="1:10" ht="45" x14ac:dyDescent="0.25">
      <c r="A7" s="357" t="s">
        <v>921</v>
      </c>
      <c r="B7" s="349" t="s">
        <v>924</v>
      </c>
      <c r="C7" s="349" t="s">
        <v>459</v>
      </c>
      <c r="D7" s="349" t="s">
        <v>330</v>
      </c>
      <c r="E7" s="349" t="s">
        <v>276</v>
      </c>
      <c r="F7" s="350">
        <v>44903.420833333003</v>
      </c>
      <c r="G7" s="350">
        <v>45336.661805556003</v>
      </c>
      <c r="H7" s="349" t="s">
        <v>23</v>
      </c>
      <c r="I7" s="349" t="s">
        <v>18</v>
      </c>
      <c r="J7" s="349" t="s">
        <v>260</v>
      </c>
    </row>
    <row r="8" spans="1:10" ht="45" x14ac:dyDescent="0.25">
      <c r="A8" s="362" t="s">
        <v>1735</v>
      </c>
      <c r="B8" s="351" t="s">
        <v>1727</v>
      </c>
      <c r="C8" s="351" t="s">
        <v>697</v>
      </c>
      <c r="D8" s="351" t="s">
        <v>330</v>
      </c>
      <c r="E8" s="351" t="s">
        <v>276</v>
      </c>
      <c r="F8" s="352">
        <v>44930.588194443997</v>
      </c>
      <c r="G8" s="352">
        <v>45366.546527778002</v>
      </c>
      <c r="H8" s="351" t="s">
        <v>23</v>
      </c>
      <c r="I8" s="351" t="s">
        <v>18</v>
      </c>
      <c r="J8" s="351" t="s">
        <v>260</v>
      </c>
    </row>
    <row r="9" spans="1:10" ht="45" x14ac:dyDescent="0.25">
      <c r="A9" s="363" t="s">
        <v>3299</v>
      </c>
      <c r="B9" s="363" t="s">
        <v>3297</v>
      </c>
      <c r="C9" s="363" t="s">
        <v>335</v>
      </c>
      <c r="D9" s="363" t="s">
        <v>330</v>
      </c>
      <c r="E9" s="363" t="s">
        <v>276</v>
      </c>
      <c r="F9" s="364">
        <v>44957.356944444</v>
      </c>
      <c r="G9" s="364">
        <v>45393.648611110999</v>
      </c>
      <c r="H9" s="363" t="s">
        <v>23</v>
      </c>
      <c r="I9" s="363" t="s">
        <v>18</v>
      </c>
      <c r="J9" s="363" t="s">
        <v>260</v>
      </c>
    </row>
    <row r="10" spans="1:10" ht="75" x14ac:dyDescent="0.25">
      <c r="A10" s="358" t="s">
        <v>3501</v>
      </c>
      <c r="B10" s="358" t="s">
        <v>3500</v>
      </c>
      <c r="C10" s="358" t="s">
        <v>335</v>
      </c>
      <c r="D10" s="358" t="s">
        <v>330</v>
      </c>
      <c r="E10" s="358" t="s">
        <v>276</v>
      </c>
      <c r="F10" s="365">
        <v>44959.390972221998</v>
      </c>
      <c r="G10" s="365">
        <v>45398.349305556003</v>
      </c>
      <c r="H10" s="358" t="s">
        <v>23</v>
      </c>
      <c r="I10" s="358" t="s">
        <v>18</v>
      </c>
      <c r="J10" s="358" t="s">
        <v>260</v>
      </c>
    </row>
    <row r="11" spans="1:10" ht="45" x14ac:dyDescent="0.25">
      <c r="A11" s="363" t="s">
        <v>3630</v>
      </c>
      <c r="B11" s="363" t="s">
        <v>3622</v>
      </c>
      <c r="C11" s="363" t="s">
        <v>335</v>
      </c>
      <c r="D11" s="363" t="s">
        <v>330</v>
      </c>
      <c r="E11" s="363" t="s">
        <v>276</v>
      </c>
      <c r="F11" s="364">
        <v>44960.363888888998</v>
      </c>
      <c r="G11" s="364">
        <v>45398.655555555997</v>
      </c>
      <c r="H11" s="363" t="s">
        <v>23</v>
      </c>
      <c r="I11" s="363" t="s">
        <v>18</v>
      </c>
      <c r="J11" s="363" t="s">
        <v>260</v>
      </c>
    </row>
    <row r="12" spans="1:10" ht="45" x14ac:dyDescent="0.25">
      <c r="A12" s="358" t="s">
        <v>3641</v>
      </c>
      <c r="B12" s="358" t="s">
        <v>3643</v>
      </c>
      <c r="C12" s="358" t="s">
        <v>920</v>
      </c>
      <c r="D12" s="358" t="s">
        <v>330</v>
      </c>
      <c r="E12" s="358" t="s">
        <v>276</v>
      </c>
      <c r="F12" s="365">
        <v>44960.439583332998</v>
      </c>
      <c r="G12" s="365">
        <v>45399.397916667003</v>
      </c>
      <c r="H12" s="358" t="s">
        <v>23</v>
      </c>
      <c r="I12" s="358" t="s">
        <v>18</v>
      </c>
      <c r="J12" s="358" t="s">
        <v>260</v>
      </c>
    </row>
    <row r="13" spans="1:10" ht="45" x14ac:dyDescent="0.25">
      <c r="A13" s="363" t="s">
        <v>3667</v>
      </c>
      <c r="B13" s="349" t="s">
        <v>3668</v>
      </c>
      <c r="C13" s="349" t="s">
        <v>356</v>
      </c>
      <c r="D13" s="349" t="s">
        <v>330</v>
      </c>
      <c r="E13" s="349" t="s">
        <v>276</v>
      </c>
      <c r="F13" s="350">
        <v>44960.685416667002</v>
      </c>
      <c r="G13" s="350">
        <v>45399.643750000003</v>
      </c>
      <c r="H13" s="349" t="s">
        <v>23</v>
      </c>
      <c r="I13" s="349" t="s">
        <v>18</v>
      </c>
      <c r="J13" s="349" t="s">
        <v>260</v>
      </c>
    </row>
    <row r="14" spans="1:10" ht="45" x14ac:dyDescent="0.25">
      <c r="A14" s="358" t="s">
        <v>3731</v>
      </c>
      <c r="B14" s="351" t="s">
        <v>3732</v>
      </c>
      <c r="C14" s="351" t="s">
        <v>356</v>
      </c>
      <c r="D14" s="351" t="s">
        <v>330</v>
      </c>
      <c r="E14" s="351" t="s">
        <v>276</v>
      </c>
      <c r="F14" s="352">
        <v>44963.472222222001</v>
      </c>
      <c r="G14" s="352">
        <v>45400.430555555999</v>
      </c>
      <c r="H14" s="351" t="s">
        <v>23</v>
      </c>
      <c r="I14" s="351" t="s">
        <v>18</v>
      </c>
      <c r="J14" s="351" t="s">
        <v>260</v>
      </c>
    </row>
    <row r="15" spans="1:10" ht="45" x14ac:dyDescent="0.25">
      <c r="A15" s="363" t="s">
        <v>3761</v>
      </c>
      <c r="B15" s="349" t="s">
        <v>3769</v>
      </c>
      <c r="C15" s="349" t="s">
        <v>1182</v>
      </c>
      <c r="D15" s="349" t="s">
        <v>330</v>
      </c>
      <c r="E15" s="349" t="s">
        <v>276</v>
      </c>
      <c r="F15" s="350">
        <v>44963.631944444001</v>
      </c>
      <c r="G15" s="350">
        <v>45400.590277777999</v>
      </c>
      <c r="H15" s="349" t="s">
        <v>23</v>
      </c>
      <c r="I15" s="349" t="s">
        <v>18</v>
      </c>
      <c r="J15" s="349" t="s">
        <v>260</v>
      </c>
    </row>
    <row r="16" spans="1:10" ht="45" x14ac:dyDescent="0.25">
      <c r="A16" s="351" t="s">
        <v>3763</v>
      </c>
      <c r="B16" s="351" t="s">
        <v>3772</v>
      </c>
      <c r="C16" s="351" t="s">
        <v>1182</v>
      </c>
      <c r="D16" s="351" t="s">
        <v>330</v>
      </c>
      <c r="E16" s="351" t="s">
        <v>276</v>
      </c>
      <c r="F16" s="352">
        <v>44963.634027777996</v>
      </c>
      <c r="G16" s="352">
        <v>45400.592361110997</v>
      </c>
      <c r="H16" s="351" t="s">
        <v>23</v>
      </c>
      <c r="I16" s="351" t="s">
        <v>18</v>
      </c>
      <c r="J16" s="351" t="s">
        <v>260</v>
      </c>
    </row>
    <row r="17" spans="1:10" ht="45" x14ac:dyDescent="0.25">
      <c r="A17" s="349" t="s">
        <v>3845</v>
      </c>
      <c r="B17" s="349" t="s">
        <v>3846</v>
      </c>
      <c r="C17" s="349" t="s">
        <v>356</v>
      </c>
      <c r="D17" s="349" t="s">
        <v>330</v>
      </c>
      <c r="E17" s="349" t="s">
        <v>276</v>
      </c>
      <c r="F17" s="350">
        <v>44964.596527777998</v>
      </c>
      <c r="G17" s="350">
        <v>45401.554861110999</v>
      </c>
      <c r="H17" s="349" t="s">
        <v>23</v>
      </c>
      <c r="I17" s="349" t="s">
        <v>18</v>
      </c>
      <c r="J17" s="349" t="s">
        <v>260</v>
      </c>
    </row>
    <row r="18" spans="1:10" ht="45" x14ac:dyDescent="0.25">
      <c r="A18" s="358" t="s">
        <v>3959</v>
      </c>
      <c r="B18" s="358" t="s">
        <v>3958</v>
      </c>
      <c r="C18" s="358" t="s">
        <v>356</v>
      </c>
      <c r="D18" s="358" t="s">
        <v>330</v>
      </c>
      <c r="E18" s="358" t="s">
        <v>276</v>
      </c>
      <c r="F18" s="365">
        <v>44966.405555555997</v>
      </c>
      <c r="G18" s="365">
        <v>45405.363888888998</v>
      </c>
      <c r="H18" s="358" t="s">
        <v>23</v>
      </c>
      <c r="I18" s="358" t="s">
        <v>18</v>
      </c>
      <c r="J18" s="358" t="s">
        <v>260</v>
      </c>
    </row>
    <row r="19" spans="1:10" ht="45" x14ac:dyDescent="0.25">
      <c r="A19" s="349" t="s">
        <v>3962</v>
      </c>
      <c r="B19" s="349" t="s">
        <v>3961</v>
      </c>
      <c r="C19" s="349" t="s">
        <v>850</v>
      </c>
      <c r="D19" s="349" t="s">
        <v>330</v>
      </c>
      <c r="E19" s="349" t="s">
        <v>276</v>
      </c>
      <c r="F19" s="350">
        <v>44966.407638889003</v>
      </c>
      <c r="G19" s="350">
        <v>45405.370833333</v>
      </c>
      <c r="H19" s="349" t="s">
        <v>23</v>
      </c>
      <c r="I19" s="349" t="s">
        <v>18</v>
      </c>
      <c r="J19" s="349" t="s">
        <v>255</v>
      </c>
    </row>
    <row r="20" spans="1:10" ht="45" x14ac:dyDescent="0.25">
      <c r="A20" s="351" t="s">
        <v>3985</v>
      </c>
      <c r="B20" s="351" t="s">
        <v>3986</v>
      </c>
      <c r="C20" s="351" t="s">
        <v>850</v>
      </c>
      <c r="D20" s="351" t="s">
        <v>330</v>
      </c>
      <c r="E20" s="351" t="s">
        <v>276</v>
      </c>
      <c r="F20" s="352">
        <v>44966.409027777998</v>
      </c>
      <c r="G20" s="352">
        <v>45405.367361110999</v>
      </c>
      <c r="H20" s="351" t="s">
        <v>23</v>
      </c>
      <c r="I20" s="351" t="s">
        <v>18</v>
      </c>
      <c r="J20" s="351" t="s">
        <v>260</v>
      </c>
    </row>
    <row r="21" spans="1:10" ht="45" x14ac:dyDescent="0.25">
      <c r="A21" s="349" t="s">
        <v>3969</v>
      </c>
      <c r="B21" s="349" t="s">
        <v>3955</v>
      </c>
      <c r="C21" s="349" t="s">
        <v>335</v>
      </c>
      <c r="D21" s="349" t="s">
        <v>330</v>
      </c>
      <c r="E21" s="349" t="s">
        <v>276</v>
      </c>
      <c r="F21" s="350">
        <v>44966.422916666997</v>
      </c>
      <c r="G21" s="350">
        <v>45405.381249999999</v>
      </c>
      <c r="H21" s="349" t="s">
        <v>23</v>
      </c>
      <c r="I21" s="349" t="s">
        <v>18</v>
      </c>
      <c r="J21" s="349" t="s">
        <v>260</v>
      </c>
    </row>
    <row r="22" spans="1:10" ht="45" x14ac:dyDescent="0.25">
      <c r="A22" s="351" t="s">
        <v>3971</v>
      </c>
      <c r="B22" s="351" t="s">
        <v>3972</v>
      </c>
      <c r="C22" s="351" t="s">
        <v>356</v>
      </c>
      <c r="D22" s="351" t="s">
        <v>330</v>
      </c>
      <c r="E22" s="351" t="s">
        <v>276</v>
      </c>
      <c r="F22" s="352">
        <v>44966.4375</v>
      </c>
      <c r="G22" s="352">
        <v>45405.395833333001</v>
      </c>
      <c r="H22" s="351" t="s">
        <v>23</v>
      </c>
      <c r="I22" s="351" t="s">
        <v>18</v>
      </c>
      <c r="J22" s="351" t="s">
        <v>260</v>
      </c>
    </row>
    <row r="23" spans="1:10" ht="45" x14ac:dyDescent="0.25">
      <c r="A23" s="349" t="s">
        <v>3996</v>
      </c>
      <c r="B23" s="349" t="s">
        <v>3998</v>
      </c>
      <c r="C23" s="349" t="s">
        <v>356</v>
      </c>
      <c r="D23" s="349" t="s">
        <v>330</v>
      </c>
      <c r="E23" s="349" t="s">
        <v>276</v>
      </c>
      <c r="F23" s="350">
        <v>44966.655555555997</v>
      </c>
      <c r="G23" s="350">
        <v>45405.613888888998</v>
      </c>
      <c r="H23" s="349" t="s">
        <v>23</v>
      </c>
      <c r="I23" s="349" t="s">
        <v>18</v>
      </c>
      <c r="J23" s="349" t="s">
        <v>260</v>
      </c>
    </row>
    <row r="25" spans="1:10" ht="45" x14ac:dyDescent="0.25">
      <c r="A25" s="366" t="s">
        <v>4020</v>
      </c>
      <c r="B25" s="366" t="s">
        <v>4019</v>
      </c>
      <c r="C25" s="366"/>
      <c r="D25" s="366"/>
      <c r="E25" s="366"/>
      <c r="F25" s="367"/>
      <c r="G25" s="367"/>
      <c r="H25" s="366"/>
      <c r="I25" s="366"/>
      <c r="J25" s="368" t="s">
        <v>346</v>
      </c>
    </row>
    <row r="26" spans="1:10" x14ac:dyDescent="0.25">
      <c r="A26" s="355" t="s">
        <v>4028</v>
      </c>
      <c r="B26" s="359" t="s">
        <v>4022</v>
      </c>
      <c r="C26" s="359"/>
      <c r="D26" s="359"/>
      <c r="E26" s="359"/>
      <c r="F26" s="360"/>
      <c r="G26" s="360"/>
      <c r="H26" s="359"/>
      <c r="I26" s="359"/>
      <c r="J26" s="361" t="s">
        <v>346</v>
      </c>
    </row>
    <row r="27" spans="1:10" x14ac:dyDescent="0.25">
      <c r="A27" s="359" t="s">
        <v>4043</v>
      </c>
      <c r="B27" s="359" t="s">
        <v>4042</v>
      </c>
      <c r="C27" s="359"/>
      <c r="D27" s="359"/>
      <c r="E27" s="359"/>
      <c r="F27" s="360"/>
      <c r="G27" s="360"/>
      <c r="H27" s="359"/>
      <c r="I27" s="359"/>
      <c r="J27" s="361" t="s">
        <v>346</v>
      </c>
    </row>
    <row r="28" spans="1:10" ht="30" x14ac:dyDescent="0.25">
      <c r="A28" s="359" t="s">
        <v>4048</v>
      </c>
      <c r="B28" s="359" t="s">
        <v>4049</v>
      </c>
      <c r="C28" s="359"/>
      <c r="D28" s="359"/>
      <c r="E28" s="359"/>
      <c r="F28" s="360"/>
      <c r="G28" s="360"/>
      <c r="H28" s="359"/>
      <c r="I28" s="359"/>
      <c r="J28" s="361" t="s">
        <v>346</v>
      </c>
    </row>
    <row r="29" spans="1:10" ht="30" x14ac:dyDescent="0.25">
      <c r="A29" s="361" t="s">
        <v>4051</v>
      </c>
      <c r="B29" s="359" t="s">
        <v>4059</v>
      </c>
      <c r="C29" s="359"/>
      <c r="D29" s="359"/>
      <c r="E29" s="359"/>
      <c r="F29" s="360"/>
      <c r="G29" s="360"/>
      <c r="H29" s="359"/>
      <c r="I29" s="359"/>
      <c r="J29" s="361" t="s">
        <v>346</v>
      </c>
    </row>
    <row r="30" spans="1:10" ht="75" x14ac:dyDescent="0.25">
      <c r="A30" s="369" t="s">
        <v>4060</v>
      </c>
      <c r="B30" s="369" t="s">
        <v>4061</v>
      </c>
      <c r="C30" s="370" t="s">
        <v>4051</v>
      </c>
      <c r="D30" s="369" t="s">
        <v>4059</v>
      </c>
      <c r="E30" s="359"/>
      <c r="F30" s="360"/>
      <c r="G30" s="360"/>
      <c r="H30" s="359"/>
      <c r="I30" s="359"/>
      <c r="J30" s="361" t="s">
        <v>346</v>
      </c>
    </row>
    <row r="31" spans="1:10" x14ac:dyDescent="0.25">
      <c r="A31" s="359" t="s">
        <v>4065</v>
      </c>
      <c r="B31" s="359"/>
      <c r="C31" s="359"/>
      <c r="D31" s="359"/>
      <c r="E31" s="359"/>
      <c r="F31" s="360"/>
      <c r="G31" s="360"/>
      <c r="H31" s="359"/>
      <c r="I31" s="359"/>
      <c r="J31" s="361" t="s">
        <v>346</v>
      </c>
    </row>
    <row r="32" spans="1:10" x14ac:dyDescent="0.25">
      <c r="A32" s="359"/>
      <c r="B32" s="359"/>
      <c r="C32" s="359"/>
      <c r="D32" s="359"/>
      <c r="E32" s="359"/>
      <c r="F32" s="360"/>
      <c r="G32" s="360"/>
      <c r="H32" s="359"/>
      <c r="I32" s="359"/>
      <c r="J32" s="361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E8FA0-309F-4624-A996-774DBA3C75DD}">
  <dimension ref="B2:AT1626"/>
  <sheetViews>
    <sheetView topLeftCell="A1410" workbookViewId="0">
      <selection activeCell="D1410" sqref="D1410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3944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304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3945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3946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3947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141" spans="2:4" x14ac:dyDescent="0.25">
      <c r="B141" s="50">
        <v>0</v>
      </c>
      <c r="D141" s="51" t="s">
        <v>4050</v>
      </c>
    </row>
    <row r="142" spans="2:4" x14ac:dyDescent="0.25">
      <c r="D142" s="59" t="s">
        <v>304</v>
      </c>
    </row>
    <row r="143" spans="2:4" x14ac:dyDescent="0.25">
      <c r="D143" s="55" t="s">
        <v>35</v>
      </c>
    </row>
    <row r="311" spans="2:4" x14ac:dyDescent="0.25">
      <c r="B311" s="50">
        <v>0</v>
      </c>
      <c r="D311" s="51" t="s">
        <v>4064</v>
      </c>
    </row>
    <row r="312" spans="2:4" x14ac:dyDescent="0.25">
      <c r="D312" s="59" t="s">
        <v>304</v>
      </c>
    </row>
    <row r="313" spans="2:4" x14ac:dyDescent="0.25">
      <c r="D313" s="55" t="s">
        <v>35</v>
      </c>
    </row>
    <row r="425" spans="2:4" x14ac:dyDescent="0.25">
      <c r="B425" s="50">
        <v>0</v>
      </c>
      <c r="D425" s="51" t="s">
        <v>4044</v>
      </c>
    </row>
    <row r="426" spans="2:4" x14ac:dyDescent="0.25">
      <c r="D426" s="59" t="s">
        <v>304</v>
      </c>
    </row>
    <row r="428" spans="2:4" x14ac:dyDescent="0.25">
      <c r="D428" s="285" t="s">
        <v>36</v>
      </c>
    </row>
    <row r="429" spans="2:4" x14ac:dyDescent="0.25">
      <c r="D429" s="54" t="s">
        <v>4045</v>
      </c>
    </row>
    <row r="431" spans="2:4" x14ac:dyDescent="0.25">
      <c r="D431" s="285" t="s">
        <v>4042</v>
      </c>
    </row>
    <row r="454" spans="4:23" x14ac:dyDescent="0.25">
      <c r="D454" s="51" t="s">
        <v>3944</v>
      </c>
    </row>
    <row r="456" spans="4:23" x14ac:dyDescent="0.25">
      <c r="D456" s="285" t="s">
        <v>309</v>
      </c>
    </row>
    <row r="457" spans="4:23" x14ac:dyDescent="0.25">
      <c r="D457" s="51" t="s">
        <v>4073</v>
      </c>
    </row>
    <row r="459" spans="4:23" x14ac:dyDescent="0.25">
      <c r="D459" s="56" t="s">
        <v>33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</row>
    <row r="460" spans="4:23" x14ac:dyDescent="0.25">
      <c r="D460" s="56" t="s">
        <v>382</v>
      </c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</row>
    <row r="461" spans="4:23" x14ac:dyDescent="0.25">
      <c r="D461" s="56" t="s">
        <v>838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</row>
    <row r="462" spans="4:23" x14ac:dyDescent="0.25">
      <c r="D462" s="56" t="s">
        <v>3720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</row>
    <row r="463" spans="4:23" x14ac:dyDescent="0.25">
      <c r="D463" s="56" t="s">
        <v>3870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</row>
    <row r="464" spans="4:23" x14ac:dyDescent="0.25">
      <c r="D464" s="56" t="s">
        <v>3871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</row>
    <row r="465" spans="4:40" x14ac:dyDescent="0.25">
      <c r="D465" s="56" t="s">
        <v>3872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</row>
    <row r="466" spans="4:40" x14ac:dyDescent="0.25">
      <c r="D466" s="56" t="s">
        <v>3873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</row>
    <row r="467" spans="4:40" x14ac:dyDescent="0.25">
      <c r="D467" s="56" t="s">
        <v>524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</row>
    <row r="468" spans="4:40" x14ac:dyDescent="0.25">
      <c r="D468" s="56" t="s">
        <v>257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</row>
    <row r="469" spans="4:40" x14ac:dyDescent="0.25">
      <c r="D469" s="56" t="s">
        <v>789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</row>
    <row r="470" spans="4:40" x14ac:dyDescent="0.25">
      <c r="D470" s="56" t="s">
        <v>279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</row>
    <row r="471" spans="4:40" x14ac:dyDescent="0.25">
      <c r="D471" s="56" t="s">
        <v>4074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</row>
    <row r="473" spans="4:40" x14ac:dyDescent="0.25">
      <c r="D473" s="57" t="s">
        <v>357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  <c r="AK473" s="53"/>
      <c r="AL473" s="53"/>
      <c r="AM473" s="53"/>
      <c r="AN473" s="53"/>
    </row>
    <row r="474" spans="4:40" x14ac:dyDescent="0.25">
      <c r="D474" s="57" t="s">
        <v>322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</row>
    <row r="475" spans="4:40" x14ac:dyDescent="0.25">
      <c r="D475" s="57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</row>
    <row r="476" spans="4:40" x14ac:dyDescent="0.25">
      <c r="D476" s="57" t="s">
        <v>280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53"/>
      <c r="AL476" s="53"/>
      <c r="AM476" s="53"/>
      <c r="AN476" s="53"/>
    </row>
    <row r="477" spans="4:40" x14ac:dyDescent="0.25">
      <c r="D477" s="57" t="s">
        <v>282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53"/>
      <c r="AL477" s="53"/>
      <c r="AM477" s="53"/>
      <c r="AN477" s="53"/>
    </row>
    <row r="478" spans="4:40" x14ac:dyDescent="0.25">
      <c r="D478" s="37" t="s">
        <v>4077</v>
      </c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  <c r="AE478" s="53"/>
      <c r="AF478" s="53"/>
      <c r="AG478" s="53"/>
      <c r="AH478" s="53"/>
      <c r="AI478" s="53"/>
      <c r="AJ478" s="53"/>
      <c r="AK478" s="53"/>
      <c r="AL478" s="53"/>
      <c r="AM478" s="53"/>
      <c r="AN478" s="53"/>
    </row>
    <row r="479" spans="4:40" x14ac:dyDescent="0.25">
      <c r="D479" s="37" t="s">
        <v>4078</v>
      </c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  <c r="AE479" s="53"/>
      <c r="AF479" s="53"/>
      <c r="AG479" s="53"/>
      <c r="AH479" s="53"/>
      <c r="AI479" s="53"/>
      <c r="AJ479" s="53"/>
      <c r="AK479" s="53"/>
      <c r="AL479" s="53"/>
      <c r="AM479" s="53"/>
      <c r="AN479" s="53"/>
    </row>
    <row r="480" spans="4:40" x14ac:dyDescent="0.25">
      <c r="D480" s="57" t="s">
        <v>4079</v>
      </c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  <c r="AE480" s="53"/>
      <c r="AF480" s="53"/>
      <c r="AG480" s="53"/>
      <c r="AH480" s="53"/>
      <c r="AI480" s="53"/>
      <c r="AJ480" s="53"/>
      <c r="AK480" s="53"/>
      <c r="AL480" s="53"/>
      <c r="AM480" s="53"/>
      <c r="AN480" s="53"/>
    </row>
    <row r="481" spans="4:40" x14ac:dyDescent="0.25">
      <c r="D481" s="57" t="s">
        <v>4081</v>
      </c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F481" s="53"/>
      <c r="AG481" s="53"/>
      <c r="AH481" s="53"/>
      <c r="AI481" s="53"/>
      <c r="AJ481" s="53"/>
      <c r="AK481" s="53"/>
      <c r="AL481" s="53"/>
      <c r="AM481" s="53"/>
      <c r="AN481" s="53"/>
    </row>
    <row r="482" spans="4:40" x14ac:dyDescent="0.25">
      <c r="D482" s="57" t="s">
        <v>4075</v>
      </c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F482" s="53"/>
      <c r="AG482" s="53"/>
      <c r="AH482" s="53"/>
      <c r="AI482" s="53"/>
      <c r="AJ482" s="53"/>
      <c r="AK482" s="53"/>
      <c r="AL482" s="53"/>
      <c r="AM482" s="53"/>
      <c r="AN482" s="53"/>
    </row>
    <row r="483" spans="4:40" x14ac:dyDescent="0.25">
      <c r="D483" s="57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F483" s="53"/>
      <c r="AG483" s="53"/>
      <c r="AH483" s="53"/>
      <c r="AI483" s="53"/>
      <c r="AJ483" s="53"/>
      <c r="AK483" s="53"/>
      <c r="AL483" s="53"/>
      <c r="AM483" s="53"/>
      <c r="AN483" s="53"/>
    </row>
    <row r="484" spans="4:40" x14ac:dyDescent="0.25">
      <c r="D484" s="57" t="s">
        <v>507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F484" s="53"/>
      <c r="AG484" s="53"/>
      <c r="AH484" s="53"/>
      <c r="AI484" s="53"/>
      <c r="AJ484" s="53"/>
      <c r="AK484" s="53"/>
      <c r="AL484" s="53"/>
      <c r="AM484" s="53"/>
      <c r="AN484" s="53"/>
    </row>
    <row r="485" spans="4:40" x14ac:dyDescent="0.25">
      <c r="D485" s="57" t="s">
        <v>282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F485" s="53"/>
      <c r="AG485" s="53"/>
      <c r="AH485" s="53"/>
      <c r="AI485" s="53"/>
      <c r="AJ485" s="53"/>
      <c r="AK485" s="53"/>
      <c r="AL485" s="53"/>
      <c r="AM485" s="53"/>
      <c r="AN485" s="53"/>
    </row>
    <row r="486" spans="4:40" x14ac:dyDescent="0.25">
      <c r="D486" s="57" t="s">
        <v>4080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F486" s="53"/>
      <c r="AG486" s="53"/>
      <c r="AH486" s="53"/>
      <c r="AI486" s="53"/>
      <c r="AJ486" s="53"/>
      <c r="AK486" s="53"/>
      <c r="AL486" s="53"/>
      <c r="AM486" s="53"/>
      <c r="AN486" s="53"/>
    </row>
    <row r="487" spans="4:40" x14ac:dyDescent="0.25">
      <c r="D487" s="57" t="s">
        <v>4081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F487" s="53"/>
      <c r="AG487" s="53"/>
      <c r="AH487" s="53"/>
      <c r="AI487" s="53"/>
      <c r="AJ487" s="53"/>
      <c r="AK487" s="53"/>
      <c r="AL487" s="53"/>
      <c r="AM487" s="53"/>
      <c r="AN487" s="53"/>
    </row>
    <row r="488" spans="4:40" x14ac:dyDescent="0.25">
      <c r="D488" s="57" t="s">
        <v>4076</v>
      </c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F488" s="53"/>
      <c r="AG488" s="53"/>
      <c r="AH488" s="53"/>
      <c r="AI488" s="53"/>
      <c r="AJ488" s="53"/>
      <c r="AK488" s="53"/>
      <c r="AL488" s="53"/>
      <c r="AM488" s="53"/>
      <c r="AN488" s="53"/>
    </row>
    <row r="489" spans="4:40" x14ac:dyDescent="0.25">
      <c r="D489" s="57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F489" s="53"/>
      <c r="AG489" s="53"/>
      <c r="AH489" s="53"/>
      <c r="AI489" s="53"/>
      <c r="AJ489" s="53"/>
      <c r="AK489" s="53"/>
      <c r="AL489" s="53"/>
      <c r="AM489" s="53"/>
      <c r="AN489" s="53"/>
    </row>
    <row r="490" spans="4:40" x14ac:dyDescent="0.25">
      <c r="D490" s="57" t="s">
        <v>263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F490" s="53"/>
      <c r="AG490" s="53"/>
      <c r="AH490" s="53"/>
      <c r="AI490" s="53"/>
      <c r="AJ490" s="53"/>
      <c r="AK490" s="53"/>
      <c r="AL490" s="53"/>
      <c r="AM490" s="53"/>
      <c r="AN490" s="53"/>
    </row>
    <row r="491" spans="4:40" x14ac:dyDescent="0.25">
      <c r="D491" s="57" t="s">
        <v>264</v>
      </c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F491" s="53"/>
      <c r="AG491" s="53"/>
      <c r="AH491" s="53"/>
      <c r="AI491" s="53"/>
      <c r="AJ491" s="53"/>
      <c r="AK491" s="53"/>
      <c r="AL491" s="53"/>
      <c r="AM491" s="53"/>
      <c r="AN491" s="53"/>
    </row>
    <row r="492" spans="4:40" x14ac:dyDescent="0.25">
      <c r="D492" s="57" t="s">
        <v>358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F492" s="53"/>
      <c r="AG492" s="53"/>
      <c r="AH492" s="53"/>
      <c r="AI492" s="53"/>
      <c r="AJ492" s="53"/>
      <c r="AK492" s="53"/>
      <c r="AL492" s="53"/>
      <c r="AM492" s="53"/>
      <c r="AN492" s="53"/>
    </row>
    <row r="494" spans="4:40" x14ac:dyDescent="0.25">
      <c r="D494" s="285" t="s">
        <v>4114</v>
      </c>
    </row>
    <row r="532" spans="2:4" x14ac:dyDescent="0.25">
      <c r="B532" s="50">
        <v>0</v>
      </c>
      <c r="D532" s="51" t="s">
        <v>4098</v>
      </c>
    </row>
    <row r="533" spans="2:4" x14ac:dyDescent="0.25">
      <c r="D533" s="59" t="s">
        <v>304</v>
      </c>
    </row>
    <row r="535" spans="2:4" x14ac:dyDescent="0.25">
      <c r="D535" s="285" t="s">
        <v>36</v>
      </c>
    </row>
    <row r="536" spans="2:4" x14ac:dyDescent="0.25">
      <c r="D536" s="54" t="s">
        <v>4099</v>
      </c>
    </row>
    <row r="538" spans="2:4" x14ac:dyDescent="0.25">
      <c r="D538" s="285" t="s">
        <v>4095</v>
      </c>
    </row>
    <row r="564" spans="4:41" x14ac:dyDescent="0.25">
      <c r="D564" s="285" t="s">
        <v>269</v>
      </c>
    </row>
    <row r="565" spans="4:41" x14ac:dyDescent="0.25">
      <c r="D565" s="372" t="s">
        <v>4024</v>
      </c>
    </row>
    <row r="567" spans="4:41" x14ac:dyDescent="0.25">
      <c r="D567" s="56" t="s">
        <v>271</v>
      </c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C567" s="56" t="s">
        <v>3085</v>
      </c>
      <c r="AD567" s="52"/>
      <c r="AE567" s="52"/>
      <c r="AF567" s="52"/>
      <c r="AG567" s="52"/>
      <c r="AH567" s="52"/>
      <c r="AI567" s="52"/>
      <c r="AJ567" s="52"/>
      <c r="AK567" s="52"/>
      <c r="AL567" s="52"/>
      <c r="AM567" s="52"/>
      <c r="AN567" s="52"/>
      <c r="AO567" s="52"/>
    </row>
    <row r="568" spans="4:41" x14ac:dyDescent="0.25">
      <c r="D568" s="56" t="s">
        <v>3858</v>
      </c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C568" s="56" t="s">
        <v>505</v>
      </c>
      <c r="AD568" s="52"/>
      <c r="AE568" s="52"/>
      <c r="AF568" s="52"/>
      <c r="AG568" s="52"/>
      <c r="AH568" s="52"/>
      <c r="AI568" s="52"/>
      <c r="AJ568" s="52"/>
      <c r="AK568" s="52"/>
      <c r="AL568" s="52"/>
      <c r="AM568" s="52"/>
      <c r="AN568" s="52"/>
      <c r="AO568" s="52"/>
    </row>
    <row r="569" spans="4:41" x14ac:dyDescent="0.25">
      <c r="D569" s="56" t="s">
        <v>3859</v>
      </c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C569" s="56" t="s">
        <v>266</v>
      </c>
      <c r="AD569" s="52"/>
      <c r="AE569" s="52"/>
      <c r="AF569" s="52"/>
      <c r="AG569" s="52"/>
      <c r="AH569" s="52"/>
      <c r="AI569" s="52"/>
      <c r="AJ569" s="52"/>
      <c r="AK569" s="52"/>
      <c r="AL569" s="52"/>
      <c r="AM569" s="52"/>
      <c r="AN569" s="52"/>
      <c r="AO569" s="52"/>
    </row>
    <row r="570" spans="4:41" x14ac:dyDescent="0.25">
      <c r="D570" s="56" t="s">
        <v>3860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C570" s="56" t="s">
        <v>4101</v>
      </c>
      <c r="AD570" s="52"/>
      <c r="AE570" s="52"/>
      <c r="AF570" s="52"/>
      <c r="AG570" s="52"/>
      <c r="AH570" s="52"/>
      <c r="AI570" s="52"/>
      <c r="AJ570" s="52"/>
      <c r="AK570" s="52"/>
      <c r="AL570" s="52"/>
      <c r="AM570" s="52"/>
      <c r="AN570" s="52"/>
      <c r="AO570" s="52"/>
    </row>
    <row r="571" spans="4:41" x14ac:dyDescent="0.25">
      <c r="D571" s="56" t="s">
        <v>3861</v>
      </c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</row>
    <row r="572" spans="4:41" x14ac:dyDescent="0.25">
      <c r="D572" s="56" t="s">
        <v>3862</v>
      </c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</row>
    <row r="573" spans="4:41" x14ac:dyDescent="0.25">
      <c r="D573" s="56" t="s">
        <v>4100</v>
      </c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A573" s="52"/>
    </row>
    <row r="575" spans="4:41" x14ac:dyDescent="0.25">
      <c r="D575" s="57" t="s">
        <v>357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</row>
    <row r="576" spans="4:41" x14ac:dyDescent="0.25">
      <c r="D576" s="57" t="s">
        <v>322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</row>
    <row r="577" spans="4:19" x14ac:dyDescent="0.25">
      <c r="D577" s="57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</row>
    <row r="578" spans="4:19" x14ac:dyDescent="0.25">
      <c r="D578" s="57" t="s">
        <v>3864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</row>
    <row r="579" spans="4:19" x14ac:dyDescent="0.25">
      <c r="D579" s="57" t="s">
        <v>282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</row>
    <row r="580" spans="4:19" x14ac:dyDescent="0.25">
      <c r="D580" s="57" t="s">
        <v>4102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</row>
    <row r="581" spans="4:19" x14ac:dyDescent="0.25">
      <c r="D581" s="57" t="s">
        <v>3866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</row>
    <row r="582" spans="4:19" x14ac:dyDescent="0.25">
      <c r="D582" s="57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</row>
    <row r="583" spans="4:19" x14ac:dyDescent="0.25">
      <c r="D583" s="57" t="s">
        <v>3088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</row>
    <row r="584" spans="4:19" x14ac:dyDescent="0.25">
      <c r="D584" s="57" t="s">
        <v>282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</row>
    <row r="585" spans="4:19" x14ac:dyDescent="0.25">
      <c r="D585" s="57" t="s">
        <v>4103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</row>
    <row r="586" spans="4:19" x14ac:dyDescent="0.25">
      <c r="D586" s="57" t="s">
        <v>4104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</row>
    <row r="587" spans="4:19" x14ac:dyDescent="0.25">
      <c r="D587" s="57" t="s">
        <v>4105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</row>
    <row r="588" spans="4:19" x14ac:dyDescent="0.25">
      <c r="D588" s="57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</row>
    <row r="589" spans="4:19" x14ac:dyDescent="0.25">
      <c r="D589" s="57" t="s">
        <v>263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</row>
    <row r="590" spans="4:19" x14ac:dyDescent="0.25">
      <c r="D590" s="57" t="s">
        <v>264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</row>
    <row r="591" spans="4:19" x14ac:dyDescent="0.25">
      <c r="D591" s="57" t="s">
        <v>358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</row>
    <row r="593" spans="4:4" x14ac:dyDescent="0.25">
      <c r="D593" s="285" t="s">
        <v>4106</v>
      </c>
    </row>
    <row r="632" spans="4:16" x14ac:dyDescent="0.25">
      <c r="D632" s="285" t="s">
        <v>269</v>
      </c>
    </row>
    <row r="633" spans="4:16" x14ac:dyDescent="0.25">
      <c r="D633" s="51" t="s">
        <v>4024</v>
      </c>
      <c r="L633" s="373" t="s">
        <v>4108</v>
      </c>
      <c r="M633" s="373" t="s">
        <v>475</v>
      </c>
      <c r="O633" s="51" t="s">
        <v>4107</v>
      </c>
    </row>
    <row r="635" spans="4:16" x14ac:dyDescent="0.25">
      <c r="D635" s="56" t="s">
        <v>3085</v>
      </c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</row>
    <row r="636" spans="4:16" x14ac:dyDescent="0.25">
      <c r="D636" s="56" t="s">
        <v>505</v>
      </c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</row>
    <row r="637" spans="4:16" x14ac:dyDescent="0.25">
      <c r="D637" s="56" t="s">
        <v>266</v>
      </c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</row>
    <row r="638" spans="4:16" x14ac:dyDescent="0.25">
      <c r="D638" s="56" t="s">
        <v>3826</v>
      </c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</row>
    <row r="639" spans="4:16" x14ac:dyDescent="0.25">
      <c r="D639" s="56" t="s">
        <v>4109</v>
      </c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</row>
    <row r="640" spans="4:16" x14ac:dyDescent="0.25">
      <c r="D640" s="56" t="s">
        <v>4110</v>
      </c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</row>
    <row r="641" spans="4:40" x14ac:dyDescent="0.25">
      <c r="D641" s="56" t="s">
        <v>259</v>
      </c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</row>
    <row r="643" spans="4:40" x14ac:dyDescent="0.25">
      <c r="D643" s="57" t="s">
        <v>357</v>
      </c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53"/>
      <c r="AH643" s="53"/>
      <c r="AI643" s="53"/>
      <c r="AJ643" s="53"/>
      <c r="AK643" s="53"/>
      <c r="AL643" s="53"/>
      <c r="AM643" s="53"/>
      <c r="AN643" s="53"/>
    </row>
    <row r="644" spans="4:40" x14ac:dyDescent="0.25">
      <c r="D644" s="57" t="s">
        <v>322</v>
      </c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  <c r="AK644" s="53"/>
      <c r="AL644" s="53"/>
      <c r="AM644" s="53"/>
      <c r="AN644" s="53"/>
    </row>
    <row r="645" spans="4:40" x14ac:dyDescent="0.25">
      <c r="D645" s="57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  <c r="AK645" s="53"/>
      <c r="AL645" s="53"/>
      <c r="AM645" s="53"/>
      <c r="AN645" s="53"/>
    </row>
    <row r="646" spans="4:40" x14ac:dyDescent="0.25">
      <c r="D646" s="57" t="s">
        <v>3088</v>
      </c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  <c r="AK646" s="53"/>
      <c r="AL646" s="53"/>
      <c r="AM646" s="53"/>
      <c r="AN646" s="53"/>
    </row>
    <row r="647" spans="4:40" x14ac:dyDescent="0.25">
      <c r="D647" s="57" t="s">
        <v>282</v>
      </c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  <c r="AE647" s="53"/>
      <c r="AF647" s="53"/>
      <c r="AG647" s="53"/>
      <c r="AH647" s="53"/>
      <c r="AI647" s="53"/>
      <c r="AJ647" s="53"/>
      <c r="AK647" s="53"/>
      <c r="AL647" s="53"/>
      <c r="AM647" s="53"/>
      <c r="AN647" s="53"/>
    </row>
    <row r="648" spans="4:40" x14ac:dyDescent="0.25">
      <c r="D648" s="57" t="s">
        <v>4103</v>
      </c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  <c r="AE648" s="53"/>
      <c r="AF648" s="53"/>
      <c r="AG648" s="53"/>
      <c r="AH648" s="53"/>
      <c r="AI648" s="53"/>
      <c r="AJ648" s="53"/>
      <c r="AK648" s="53"/>
      <c r="AL648" s="53"/>
      <c r="AM648" s="53"/>
      <c r="AN648" s="53"/>
    </row>
    <row r="649" spans="4:40" x14ac:dyDescent="0.25">
      <c r="D649" s="57" t="s">
        <v>4111</v>
      </c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  <c r="AE649" s="53"/>
      <c r="AF649" s="53"/>
      <c r="AG649" s="53"/>
      <c r="AH649" s="53"/>
      <c r="AI649" s="53"/>
      <c r="AJ649" s="53"/>
      <c r="AK649" s="53"/>
      <c r="AL649" s="53"/>
      <c r="AM649" s="53"/>
      <c r="AN649" s="53"/>
    </row>
    <row r="650" spans="4:40" x14ac:dyDescent="0.25">
      <c r="D650" s="57" t="s">
        <v>4112</v>
      </c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  <c r="AE650" s="53"/>
      <c r="AF650" s="53"/>
      <c r="AG650" s="53"/>
      <c r="AH650" s="53"/>
      <c r="AI650" s="53"/>
      <c r="AJ650" s="53"/>
      <c r="AK650" s="53"/>
      <c r="AL650" s="53"/>
      <c r="AM650" s="53"/>
      <c r="AN650" s="53"/>
    </row>
    <row r="651" spans="4:40" x14ac:dyDescent="0.25">
      <c r="D651" s="57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  <c r="AE651" s="53"/>
      <c r="AF651" s="53"/>
      <c r="AG651" s="53"/>
      <c r="AH651" s="53"/>
      <c r="AI651" s="53"/>
      <c r="AJ651" s="53"/>
      <c r="AK651" s="53"/>
      <c r="AL651" s="53"/>
      <c r="AM651" s="53"/>
      <c r="AN651" s="53"/>
    </row>
    <row r="652" spans="4:40" x14ac:dyDescent="0.25">
      <c r="D652" s="57" t="s">
        <v>3088</v>
      </c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  <c r="AE652" s="53"/>
      <c r="AF652" s="53"/>
      <c r="AG652" s="53"/>
      <c r="AH652" s="53"/>
      <c r="AI652" s="53"/>
      <c r="AJ652" s="53"/>
      <c r="AK652" s="53"/>
      <c r="AL652" s="53"/>
      <c r="AM652" s="53"/>
      <c r="AN652" s="53"/>
    </row>
    <row r="653" spans="4:40" x14ac:dyDescent="0.25">
      <c r="D653" s="57" t="s">
        <v>282</v>
      </c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  <c r="AE653" s="53"/>
      <c r="AF653" s="53"/>
      <c r="AG653" s="53"/>
      <c r="AH653" s="53"/>
      <c r="AI653" s="53"/>
      <c r="AJ653" s="53"/>
      <c r="AK653" s="53"/>
      <c r="AL653" s="53"/>
      <c r="AM653" s="53"/>
      <c r="AN653" s="53"/>
    </row>
    <row r="654" spans="4:40" x14ac:dyDescent="0.25">
      <c r="D654" s="57" t="s">
        <v>4113</v>
      </c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  <c r="AE654" s="53"/>
      <c r="AF654" s="53"/>
      <c r="AG654" s="53"/>
      <c r="AH654" s="53"/>
      <c r="AI654" s="53"/>
      <c r="AJ654" s="53"/>
      <c r="AK654" s="53"/>
      <c r="AL654" s="53"/>
      <c r="AM654" s="53"/>
      <c r="AN654" s="53"/>
    </row>
    <row r="655" spans="4:40" x14ac:dyDescent="0.25">
      <c r="D655" s="57" t="s">
        <v>4111</v>
      </c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  <c r="AE655" s="53"/>
      <c r="AF655" s="53"/>
      <c r="AG655" s="53"/>
      <c r="AH655" s="53"/>
      <c r="AI655" s="53"/>
      <c r="AJ655" s="53"/>
      <c r="AK655" s="53"/>
      <c r="AL655" s="53"/>
      <c r="AM655" s="53"/>
      <c r="AN655" s="53"/>
    </row>
    <row r="656" spans="4:40" x14ac:dyDescent="0.25">
      <c r="D656" s="57" t="s">
        <v>4105</v>
      </c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  <c r="AE656" s="53"/>
      <c r="AF656" s="53"/>
      <c r="AG656" s="53"/>
      <c r="AH656" s="53"/>
      <c r="AI656" s="53"/>
      <c r="AJ656" s="53"/>
      <c r="AK656" s="53"/>
      <c r="AL656" s="53"/>
      <c r="AM656" s="53"/>
      <c r="AN656" s="53"/>
    </row>
    <row r="657" spans="4:40" x14ac:dyDescent="0.25">
      <c r="D657" s="57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  <c r="AE657" s="53"/>
      <c r="AF657" s="53"/>
      <c r="AG657" s="53"/>
      <c r="AH657" s="53"/>
      <c r="AI657" s="53"/>
      <c r="AJ657" s="53"/>
      <c r="AK657" s="53"/>
      <c r="AL657" s="53"/>
      <c r="AM657" s="53"/>
      <c r="AN657" s="53"/>
    </row>
    <row r="658" spans="4:40" x14ac:dyDescent="0.25">
      <c r="D658" s="57" t="s">
        <v>263</v>
      </c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  <c r="AE658" s="53"/>
      <c r="AF658" s="53"/>
      <c r="AG658" s="53"/>
      <c r="AH658" s="53"/>
      <c r="AI658" s="53"/>
      <c r="AJ658" s="53"/>
      <c r="AK658" s="53"/>
      <c r="AL658" s="53"/>
      <c r="AM658" s="53"/>
      <c r="AN658" s="53"/>
    </row>
    <row r="659" spans="4:40" x14ac:dyDescent="0.25">
      <c r="D659" s="57" t="s">
        <v>264</v>
      </c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  <c r="AE659" s="53"/>
      <c r="AF659" s="53"/>
      <c r="AG659" s="53"/>
      <c r="AH659" s="53"/>
      <c r="AI659" s="53"/>
      <c r="AJ659" s="53"/>
      <c r="AK659" s="53"/>
      <c r="AL659" s="53"/>
      <c r="AM659" s="53"/>
      <c r="AN659" s="53"/>
    </row>
    <row r="660" spans="4:40" x14ac:dyDescent="0.25">
      <c r="D660" s="57" t="s">
        <v>358</v>
      </c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  <c r="AE660" s="53"/>
      <c r="AF660" s="53"/>
      <c r="AG660" s="53"/>
      <c r="AH660" s="53"/>
      <c r="AI660" s="53"/>
      <c r="AJ660" s="53"/>
      <c r="AK660" s="53"/>
      <c r="AL660" s="53"/>
      <c r="AM660" s="53"/>
      <c r="AN660" s="53"/>
    </row>
    <row r="662" spans="4:40" x14ac:dyDescent="0.25">
      <c r="D662" s="285" t="s">
        <v>4106</v>
      </c>
    </row>
    <row r="677" spans="4:4" x14ac:dyDescent="0.25">
      <c r="D677" s="51" t="s">
        <v>4091</v>
      </c>
    </row>
    <row r="679" spans="4:4" x14ac:dyDescent="0.25">
      <c r="D679" s="285" t="s">
        <v>4106</v>
      </c>
    </row>
    <row r="715" spans="2:4" x14ac:dyDescent="0.25">
      <c r="B715" s="48">
        <v>0</v>
      </c>
      <c r="D715" s="51" t="s">
        <v>4021</v>
      </c>
    </row>
    <row r="716" spans="2:4" x14ac:dyDescent="0.25">
      <c r="D716" s="59" t="s">
        <v>305</v>
      </c>
    </row>
    <row r="717" spans="2:4" x14ac:dyDescent="0.25">
      <c r="D717" s="55" t="s">
        <v>35</v>
      </c>
    </row>
    <row r="903" spans="2:4" x14ac:dyDescent="0.25">
      <c r="B903" s="50">
        <v>0</v>
      </c>
      <c r="D903" s="51" t="s">
        <v>4115</v>
      </c>
    </row>
    <row r="904" spans="2:4" x14ac:dyDescent="0.25">
      <c r="D904" s="59" t="s">
        <v>304</v>
      </c>
    </row>
    <row r="905" spans="2:4" x14ac:dyDescent="0.25">
      <c r="D905" s="55" t="s">
        <v>4116</v>
      </c>
    </row>
    <row r="907" spans="2:4" x14ac:dyDescent="0.25">
      <c r="D907" s="285" t="s">
        <v>4116</v>
      </c>
    </row>
    <row r="917" spans="39:39" x14ac:dyDescent="0.25">
      <c r="AM917" s="285" t="s">
        <v>4118</v>
      </c>
    </row>
    <row r="918" spans="39:39" x14ac:dyDescent="0.25">
      <c r="AM918" s="51" t="s">
        <v>4117</v>
      </c>
    </row>
    <row r="956" spans="4:21" x14ac:dyDescent="0.25">
      <c r="D956" s="56" t="s">
        <v>342</v>
      </c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</row>
    <row r="957" spans="4:21" x14ac:dyDescent="0.25">
      <c r="D957" s="56" t="s">
        <v>443</v>
      </c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</row>
    <row r="958" spans="4:21" x14ac:dyDescent="0.25">
      <c r="D958" s="56" t="s">
        <v>257</v>
      </c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  <c r="S958" s="52"/>
      <c r="T958" s="52"/>
      <c r="U958" s="52"/>
    </row>
    <row r="959" spans="4:21" x14ac:dyDescent="0.25">
      <c r="D959" s="56" t="s">
        <v>258</v>
      </c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</row>
    <row r="960" spans="4:21" x14ac:dyDescent="0.25">
      <c r="D960" s="56" t="s">
        <v>4119</v>
      </c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</row>
    <row r="961" spans="4:21" x14ac:dyDescent="0.25">
      <c r="D961" s="56" t="s">
        <v>259</v>
      </c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</row>
    <row r="963" spans="4:21" x14ac:dyDescent="0.25">
      <c r="D963" s="57" t="s">
        <v>357</v>
      </c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</row>
    <row r="964" spans="4:21" x14ac:dyDescent="0.25">
      <c r="D964" s="57" t="s">
        <v>322</v>
      </c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</row>
    <row r="965" spans="4:21" x14ac:dyDescent="0.25">
      <c r="D965" s="57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</row>
    <row r="966" spans="4:21" x14ac:dyDescent="0.25">
      <c r="D966" s="57" t="s">
        <v>280</v>
      </c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</row>
    <row r="967" spans="4:21" x14ac:dyDescent="0.25">
      <c r="D967" s="57" t="s">
        <v>282</v>
      </c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</row>
    <row r="968" spans="4:21" x14ac:dyDescent="0.25">
      <c r="D968" s="57" t="s">
        <v>4120</v>
      </c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</row>
    <row r="969" spans="4:21" x14ac:dyDescent="0.25">
      <c r="D969" s="57" t="s">
        <v>4121</v>
      </c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</row>
    <row r="970" spans="4:21" x14ac:dyDescent="0.25">
      <c r="D970" s="57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</row>
    <row r="971" spans="4:21" x14ac:dyDescent="0.25">
      <c r="D971" s="57" t="s">
        <v>263</v>
      </c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</row>
    <row r="972" spans="4:21" x14ac:dyDescent="0.25">
      <c r="D972" s="57" t="s">
        <v>264</v>
      </c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</row>
    <row r="973" spans="4:21" x14ac:dyDescent="0.25">
      <c r="D973" s="57" t="s">
        <v>358</v>
      </c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</row>
    <row r="975" spans="4:21" x14ac:dyDescent="0.25">
      <c r="D975" s="285" t="s">
        <v>4122</v>
      </c>
    </row>
    <row r="1045" spans="2:4" x14ac:dyDescent="0.25">
      <c r="B1045" s="50">
        <v>0</v>
      </c>
      <c r="D1045" s="51" t="s">
        <v>474</v>
      </c>
    </row>
    <row r="1046" spans="2:4" x14ac:dyDescent="0.25">
      <c r="D1046" s="59" t="s">
        <v>304</v>
      </c>
    </row>
    <row r="1047" spans="2:4" x14ac:dyDescent="0.25">
      <c r="D1047" s="55" t="s">
        <v>4123</v>
      </c>
    </row>
    <row r="1049" spans="2:4" x14ac:dyDescent="0.25">
      <c r="D1049" s="285" t="s">
        <v>4123</v>
      </c>
    </row>
    <row r="1092" spans="4:4" x14ac:dyDescent="0.25">
      <c r="D1092" s="285" t="s">
        <v>309</v>
      </c>
    </row>
    <row r="1093" spans="4:4" x14ac:dyDescent="0.25">
      <c r="D1093" s="51" t="s">
        <v>4124</v>
      </c>
    </row>
    <row r="1095" spans="4:4" x14ac:dyDescent="0.25">
      <c r="D1095" s="285" t="s">
        <v>4125</v>
      </c>
    </row>
    <row r="1169" spans="2:4" x14ac:dyDescent="0.25">
      <c r="B1169" s="50">
        <v>0</v>
      </c>
      <c r="D1169" s="51" t="s">
        <v>4137</v>
      </c>
    </row>
    <row r="1170" spans="2:4" x14ac:dyDescent="0.25">
      <c r="D1170" s="59" t="s">
        <v>303</v>
      </c>
    </row>
    <row r="1172" spans="2:4" x14ac:dyDescent="0.25">
      <c r="D1172" s="285" t="s">
        <v>36</v>
      </c>
    </row>
    <row r="1173" spans="2:4" x14ac:dyDescent="0.25">
      <c r="D1173" s="54" t="s">
        <v>4174</v>
      </c>
    </row>
    <row r="1175" spans="2:4" x14ac:dyDescent="0.25">
      <c r="D1175" s="285" t="s">
        <v>4126</v>
      </c>
    </row>
    <row r="1223" spans="4:18" x14ac:dyDescent="0.25">
      <c r="D1223" s="285" t="s">
        <v>269</v>
      </c>
    </row>
    <row r="1224" spans="4:18" x14ac:dyDescent="0.25">
      <c r="D1224" s="51" t="s">
        <v>4128</v>
      </c>
    </row>
    <row r="1225" spans="4:18" x14ac:dyDescent="0.25">
      <c r="D1225" s="51" t="s">
        <v>4129</v>
      </c>
    </row>
    <row r="1226" spans="4:18" x14ac:dyDescent="0.25">
      <c r="D1226" s="51" t="s">
        <v>4130</v>
      </c>
    </row>
    <row r="1228" spans="4:18" x14ac:dyDescent="0.25">
      <c r="D1228" s="56" t="s">
        <v>4169</v>
      </c>
      <c r="E1228" s="52"/>
      <c r="F1228" s="52"/>
      <c r="G1228" s="52"/>
      <c r="H1228" s="52"/>
      <c r="I1228" s="52"/>
      <c r="J1228" s="52"/>
      <c r="K1228" s="52"/>
      <c r="L1228" s="52"/>
      <c r="M1228" s="52"/>
      <c r="N1228" s="52"/>
      <c r="O1228" s="52"/>
      <c r="P1228" s="52"/>
      <c r="Q1228" s="52"/>
      <c r="R1228" s="52"/>
    </row>
    <row r="1229" spans="4:18" x14ac:dyDescent="0.25">
      <c r="D1229" s="56" t="s">
        <v>4170</v>
      </c>
      <c r="E1229" s="52"/>
      <c r="F1229" s="52"/>
      <c r="G1229" s="52"/>
      <c r="H1229" s="52"/>
      <c r="I1229" s="52"/>
      <c r="J1229" s="52"/>
      <c r="K1229" s="52"/>
      <c r="L1229" s="52"/>
      <c r="M1229" s="52"/>
      <c r="N1229" s="52"/>
      <c r="O1229" s="52"/>
      <c r="P1229" s="52"/>
      <c r="Q1229" s="52"/>
      <c r="R1229" s="52"/>
    </row>
    <row r="1230" spans="4:18" x14ac:dyDescent="0.25">
      <c r="D1230" s="56" t="s">
        <v>266</v>
      </c>
      <c r="E1230" s="52"/>
      <c r="F1230" s="52"/>
      <c r="G1230" s="52"/>
      <c r="H1230" s="52"/>
      <c r="I1230" s="52"/>
      <c r="J1230" s="52"/>
      <c r="K1230" s="52"/>
      <c r="L1230" s="52"/>
      <c r="M1230" s="52"/>
      <c r="N1230" s="52"/>
      <c r="O1230" s="52"/>
      <c r="P1230" s="52"/>
      <c r="Q1230" s="52"/>
      <c r="R1230" s="52"/>
    </row>
    <row r="1231" spans="4:18" x14ac:dyDescent="0.25">
      <c r="D1231" s="56" t="s">
        <v>277</v>
      </c>
      <c r="E1231" s="52"/>
      <c r="F1231" s="52"/>
      <c r="G1231" s="52"/>
      <c r="H1231" s="52"/>
      <c r="I1231" s="52"/>
      <c r="J1231" s="52"/>
      <c r="K1231" s="52"/>
      <c r="L1231" s="52"/>
      <c r="M1231" s="52"/>
      <c r="N1231" s="52"/>
      <c r="O1231" s="52"/>
      <c r="P1231" s="52"/>
      <c r="Q1231" s="52"/>
      <c r="R1231" s="52"/>
    </row>
    <row r="1232" spans="4:18" x14ac:dyDescent="0.25">
      <c r="D1232" s="56" t="s">
        <v>273</v>
      </c>
      <c r="E1232" s="52"/>
      <c r="F1232" s="52"/>
      <c r="G1232" s="52"/>
      <c r="H1232" s="52"/>
      <c r="I1232" s="52"/>
      <c r="J1232" s="52"/>
      <c r="K1232" s="52"/>
      <c r="L1232" s="52"/>
      <c r="M1232" s="52"/>
      <c r="N1232" s="52"/>
      <c r="O1232" s="52"/>
      <c r="P1232" s="52"/>
      <c r="Q1232" s="52"/>
      <c r="R1232" s="52"/>
    </row>
    <row r="1233" spans="4:40" x14ac:dyDescent="0.25">
      <c r="D1233" s="56" t="s">
        <v>3826</v>
      </c>
      <c r="E1233" s="52"/>
      <c r="F1233" s="52"/>
      <c r="G1233" s="52"/>
      <c r="H1233" s="52"/>
      <c r="I1233" s="52"/>
      <c r="J1233" s="52"/>
      <c r="K1233" s="52"/>
      <c r="L1233" s="52"/>
      <c r="M1233" s="52"/>
      <c r="N1233" s="52"/>
      <c r="O1233" s="52"/>
      <c r="P1233" s="52"/>
      <c r="Q1233" s="52"/>
      <c r="R1233" s="52"/>
    </row>
    <row r="1234" spans="4:40" x14ac:dyDescent="0.25">
      <c r="D1234" s="56" t="s">
        <v>4171</v>
      </c>
      <c r="E1234" s="52"/>
      <c r="F1234" s="52"/>
      <c r="G1234" s="52"/>
      <c r="H1234" s="52"/>
      <c r="I1234" s="52"/>
      <c r="J1234" s="52"/>
      <c r="K1234" s="52"/>
      <c r="L1234" s="52"/>
      <c r="M1234" s="52"/>
      <c r="N1234" s="52"/>
      <c r="O1234" s="52"/>
      <c r="P1234" s="52"/>
      <c r="Q1234" s="52"/>
      <c r="R1234" s="52"/>
    </row>
    <row r="1235" spans="4:40" x14ac:dyDescent="0.25">
      <c r="D1235" s="56" t="s">
        <v>4172</v>
      </c>
      <c r="E1235" s="52"/>
      <c r="F1235" s="52"/>
      <c r="G1235" s="52"/>
      <c r="H1235" s="52"/>
      <c r="I1235" s="52"/>
      <c r="J1235" s="52"/>
      <c r="K1235" s="52"/>
      <c r="L1235" s="52"/>
      <c r="M1235" s="52"/>
      <c r="N1235" s="52"/>
      <c r="O1235" s="52"/>
      <c r="P1235" s="52"/>
      <c r="Q1235" s="52"/>
      <c r="R1235" s="52"/>
    </row>
    <row r="1236" spans="4:40" x14ac:dyDescent="0.25">
      <c r="D1236" s="56" t="s">
        <v>4173</v>
      </c>
      <c r="E1236" s="52"/>
      <c r="F1236" s="52"/>
      <c r="G1236" s="52"/>
      <c r="H1236" s="52"/>
      <c r="I1236" s="52"/>
      <c r="J1236" s="52"/>
      <c r="K1236" s="52"/>
      <c r="L1236" s="52"/>
      <c r="M1236" s="52"/>
      <c r="N1236" s="52"/>
      <c r="O1236" s="52"/>
      <c r="P1236" s="52"/>
      <c r="Q1236" s="52"/>
      <c r="R1236" s="52"/>
    </row>
    <row r="1237" spans="4:40" x14ac:dyDescent="0.25">
      <c r="D1237" s="56" t="s">
        <v>278</v>
      </c>
      <c r="E1237" s="52"/>
      <c r="F1237" s="52"/>
      <c r="G1237" s="52"/>
      <c r="H1237" s="52"/>
      <c r="I1237" s="52"/>
      <c r="J1237" s="52"/>
      <c r="K1237" s="52"/>
      <c r="L1237" s="52"/>
      <c r="M1237" s="52"/>
      <c r="N1237" s="52"/>
      <c r="O1237" s="52"/>
      <c r="P1237" s="52"/>
      <c r="Q1237" s="52"/>
      <c r="R1237" s="52"/>
    </row>
    <row r="1238" spans="4:40" x14ac:dyDescent="0.25">
      <c r="D1238" s="56" t="s">
        <v>4175</v>
      </c>
      <c r="E1238" s="52"/>
      <c r="F1238" s="52"/>
      <c r="G1238" s="52"/>
      <c r="H1238" s="52"/>
      <c r="I1238" s="52"/>
      <c r="J1238" s="52"/>
      <c r="K1238" s="52"/>
      <c r="L1238" s="52"/>
      <c r="M1238" s="52"/>
      <c r="N1238" s="52"/>
      <c r="O1238" s="52"/>
      <c r="P1238" s="52"/>
      <c r="Q1238" s="52"/>
      <c r="R1238" s="52"/>
    </row>
    <row r="1239" spans="4:40" x14ac:dyDescent="0.25">
      <c r="D1239" s="56" t="s">
        <v>487</v>
      </c>
      <c r="E1239" s="52"/>
      <c r="F1239" s="52"/>
      <c r="G1239" s="52"/>
      <c r="H1239" s="52"/>
      <c r="I1239" s="52"/>
      <c r="J1239" s="52"/>
      <c r="K1239" s="52"/>
      <c r="L1239" s="52"/>
      <c r="M1239" s="52"/>
      <c r="N1239" s="52"/>
      <c r="O1239" s="52"/>
      <c r="P1239" s="52"/>
      <c r="Q1239" s="52"/>
      <c r="R1239" s="52"/>
    </row>
    <row r="1241" spans="4:40" x14ac:dyDescent="0.25">
      <c r="D1241" s="57" t="s">
        <v>357</v>
      </c>
      <c r="E1241" s="53"/>
      <c r="F1241" s="53"/>
      <c r="G1241" s="53"/>
      <c r="H1241" s="53"/>
      <c r="I1241" s="53"/>
      <c r="J1241" s="53"/>
      <c r="K1241" s="53"/>
      <c r="L1241" s="53"/>
      <c r="M1241" s="53"/>
      <c r="N1241" s="53"/>
      <c r="O1241" s="53"/>
      <c r="P1241" s="53"/>
      <c r="Q1241" s="53"/>
      <c r="R1241" s="53"/>
      <c r="S1241" s="53"/>
      <c r="T1241" s="53"/>
      <c r="U1241" s="53"/>
      <c r="V1241" s="53"/>
      <c r="W1241" s="53"/>
      <c r="X1241" s="53"/>
      <c r="Y1241" s="53"/>
      <c r="Z1241" s="53"/>
      <c r="AA1241" s="53"/>
      <c r="AB1241" s="53"/>
      <c r="AC1241" s="53"/>
      <c r="AD1241" s="53"/>
      <c r="AE1241" s="53"/>
      <c r="AF1241" s="53"/>
      <c r="AG1241" s="53"/>
      <c r="AH1241" s="53"/>
      <c r="AI1241" s="53"/>
      <c r="AJ1241" s="53"/>
      <c r="AK1241" s="53"/>
      <c r="AL1241" s="53"/>
      <c r="AM1241" s="53"/>
      <c r="AN1241" s="53"/>
    </row>
    <row r="1242" spans="4:40" x14ac:dyDescent="0.25">
      <c r="D1242" s="57" t="s">
        <v>322</v>
      </c>
      <c r="E1242" s="53"/>
      <c r="F1242" s="53"/>
      <c r="G1242" s="53"/>
      <c r="H1242" s="53"/>
      <c r="I1242" s="53"/>
      <c r="J1242" s="53"/>
      <c r="K1242" s="53"/>
      <c r="L1242" s="53"/>
      <c r="M1242" s="53"/>
      <c r="N1242" s="53"/>
      <c r="O1242" s="53"/>
      <c r="P1242" s="53"/>
      <c r="Q1242" s="53"/>
      <c r="R1242" s="53"/>
      <c r="S1242" s="53"/>
      <c r="T1242" s="53"/>
      <c r="U1242" s="53"/>
      <c r="V1242" s="53"/>
      <c r="W1242" s="53"/>
      <c r="X1242" s="53"/>
      <c r="Y1242" s="53"/>
      <c r="Z1242" s="53"/>
      <c r="AA1242" s="53"/>
      <c r="AB1242" s="53"/>
      <c r="AC1242" s="53"/>
      <c r="AD1242" s="53"/>
      <c r="AE1242" s="53"/>
      <c r="AF1242" s="53"/>
      <c r="AG1242" s="53"/>
      <c r="AH1242" s="53"/>
      <c r="AI1242" s="53"/>
      <c r="AJ1242" s="53"/>
      <c r="AK1242" s="53"/>
      <c r="AL1242" s="53"/>
      <c r="AM1242" s="53"/>
      <c r="AN1242" s="53"/>
    </row>
    <row r="1243" spans="4:40" x14ac:dyDescent="0.25">
      <c r="D1243" s="57"/>
      <c r="E1243" s="53"/>
      <c r="F1243" s="53"/>
      <c r="G1243" s="53"/>
      <c r="H1243" s="53"/>
      <c r="I1243" s="53"/>
      <c r="J1243" s="53"/>
      <c r="K1243" s="53"/>
      <c r="L1243" s="53"/>
      <c r="M1243" s="53"/>
      <c r="N1243" s="53"/>
      <c r="O1243" s="53"/>
      <c r="P1243" s="53"/>
      <c r="Q1243" s="53"/>
      <c r="R1243" s="53"/>
      <c r="S1243" s="53"/>
      <c r="T1243" s="53"/>
      <c r="U1243" s="53"/>
      <c r="V1243" s="53"/>
      <c r="W1243" s="53"/>
      <c r="X1243" s="53"/>
      <c r="Y1243" s="53"/>
      <c r="Z1243" s="53"/>
      <c r="AA1243" s="53"/>
      <c r="AB1243" s="53"/>
      <c r="AC1243" s="53"/>
      <c r="AD1243" s="53"/>
      <c r="AE1243" s="53"/>
      <c r="AF1243" s="53"/>
      <c r="AG1243" s="53"/>
      <c r="AH1243" s="53"/>
      <c r="AI1243" s="53"/>
      <c r="AJ1243" s="53"/>
      <c r="AK1243" s="53"/>
      <c r="AL1243" s="53"/>
      <c r="AM1243" s="53"/>
      <c r="AN1243" s="53"/>
    </row>
    <row r="1244" spans="4:40" x14ac:dyDescent="0.25">
      <c r="D1244" s="57" t="s">
        <v>267</v>
      </c>
      <c r="E1244" s="53"/>
      <c r="F1244" s="53"/>
      <c r="G1244" s="53"/>
      <c r="H1244" s="53"/>
      <c r="I1244" s="53"/>
      <c r="J1244" s="53"/>
      <c r="K1244" s="53"/>
      <c r="L1244" s="53"/>
      <c r="M1244" s="53"/>
      <c r="N1244" s="53"/>
      <c r="O1244" s="53"/>
      <c r="P1244" s="53"/>
      <c r="Q1244" s="53"/>
      <c r="R1244" s="53"/>
      <c r="S1244" s="53"/>
      <c r="T1244" s="53"/>
      <c r="U1244" s="53"/>
      <c r="V1244" s="53"/>
      <c r="W1244" s="53"/>
      <c r="X1244" s="53"/>
      <c r="Y1244" s="53"/>
      <c r="Z1244" s="53"/>
      <c r="AA1244" s="53"/>
      <c r="AB1244" s="53"/>
      <c r="AC1244" s="53"/>
      <c r="AD1244" s="53"/>
      <c r="AE1244" s="53"/>
      <c r="AF1244" s="53"/>
      <c r="AG1244" s="53"/>
      <c r="AH1244" s="53"/>
      <c r="AI1244" s="53"/>
      <c r="AJ1244" s="53"/>
      <c r="AK1244" s="53"/>
      <c r="AL1244" s="53"/>
      <c r="AM1244" s="53"/>
      <c r="AN1244" s="53"/>
    </row>
    <row r="1245" spans="4:40" x14ac:dyDescent="0.25">
      <c r="D1245" s="57" t="s">
        <v>282</v>
      </c>
      <c r="E1245" s="53"/>
      <c r="F1245" s="53"/>
      <c r="G1245" s="53"/>
      <c r="H1245" s="53"/>
      <c r="I1245" s="53"/>
      <c r="J1245" s="53"/>
      <c r="K1245" s="53"/>
      <c r="L1245" s="53"/>
      <c r="M1245" s="53"/>
      <c r="N1245" s="53"/>
      <c r="O1245" s="53"/>
      <c r="P1245" s="53"/>
      <c r="Q1245" s="53"/>
      <c r="R1245" s="53"/>
      <c r="S1245" s="53"/>
      <c r="T1245" s="53"/>
      <c r="U1245" s="53"/>
      <c r="V1245" s="53"/>
      <c r="W1245" s="53"/>
      <c r="X1245" s="53"/>
      <c r="Y1245" s="53"/>
      <c r="Z1245" s="53"/>
      <c r="AA1245" s="53"/>
      <c r="AB1245" s="53"/>
      <c r="AC1245" s="53"/>
      <c r="AD1245" s="53"/>
      <c r="AE1245" s="53"/>
      <c r="AF1245" s="53"/>
      <c r="AG1245" s="53"/>
      <c r="AH1245" s="53"/>
      <c r="AI1245" s="53"/>
      <c r="AJ1245" s="53"/>
      <c r="AK1245" s="53"/>
      <c r="AL1245" s="53"/>
      <c r="AM1245" s="53"/>
      <c r="AN1245" s="53"/>
    </row>
    <row r="1246" spans="4:40" x14ac:dyDescent="0.25">
      <c r="D1246" s="57" t="s">
        <v>2275</v>
      </c>
      <c r="E1246" s="53"/>
      <c r="F1246" s="53"/>
      <c r="G1246" s="53"/>
      <c r="H1246" s="53"/>
      <c r="I1246" s="53"/>
      <c r="J1246" s="53"/>
      <c r="K1246" s="53"/>
      <c r="L1246" s="53"/>
      <c r="M1246" s="53"/>
      <c r="N1246" s="53"/>
      <c r="O1246" s="53"/>
      <c r="P1246" s="53"/>
      <c r="Q1246" s="53"/>
      <c r="R1246" s="53"/>
      <c r="S1246" s="53"/>
      <c r="T1246" s="53"/>
      <c r="U1246" s="53"/>
      <c r="V1246" s="53"/>
      <c r="W1246" s="53"/>
      <c r="X1246" s="53"/>
      <c r="Y1246" s="53"/>
      <c r="Z1246" s="53"/>
      <c r="AA1246" s="53"/>
      <c r="AB1246" s="53"/>
      <c r="AC1246" s="53"/>
      <c r="AD1246" s="53"/>
      <c r="AE1246" s="53"/>
      <c r="AF1246" s="53"/>
      <c r="AG1246" s="53"/>
      <c r="AH1246" s="53"/>
      <c r="AI1246" s="53"/>
      <c r="AJ1246" s="53"/>
      <c r="AK1246" s="53"/>
      <c r="AL1246" s="53"/>
      <c r="AM1246" s="53"/>
      <c r="AN1246" s="53"/>
    </row>
    <row r="1247" spans="4:40" x14ac:dyDescent="0.25">
      <c r="D1247" s="57" t="s">
        <v>4176</v>
      </c>
      <c r="E1247" s="53"/>
      <c r="F1247" s="53"/>
      <c r="G1247" s="53"/>
      <c r="H1247" s="53"/>
      <c r="I1247" s="53"/>
      <c r="J1247" s="53"/>
      <c r="K1247" s="53"/>
      <c r="L1247" s="53"/>
      <c r="M1247" s="53"/>
      <c r="N1247" s="53"/>
      <c r="O1247" s="53"/>
      <c r="P1247" s="53"/>
      <c r="Q1247" s="53"/>
      <c r="R1247" s="53"/>
      <c r="S1247" s="53"/>
      <c r="T1247" s="53"/>
      <c r="U1247" s="53"/>
      <c r="V1247" s="53"/>
      <c r="W1247" s="53"/>
      <c r="X1247" s="53"/>
      <c r="Y1247" s="53"/>
      <c r="Z1247" s="53"/>
      <c r="AA1247" s="53"/>
      <c r="AB1247" s="53"/>
      <c r="AC1247" s="53"/>
      <c r="AD1247" s="53"/>
      <c r="AE1247" s="53"/>
      <c r="AF1247" s="53"/>
      <c r="AG1247" s="53"/>
      <c r="AH1247" s="53"/>
      <c r="AI1247" s="53"/>
      <c r="AJ1247" s="53"/>
      <c r="AK1247" s="53"/>
      <c r="AL1247" s="53"/>
      <c r="AM1247" s="53"/>
      <c r="AN1247" s="53"/>
    </row>
    <row r="1248" spans="4:40" x14ac:dyDescent="0.25">
      <c r="D1248" s="57" t="s">
        <v>1620</v>
      </c>
      <c r="E1248" s="53"/>
      <c r="F1248" s="53"/>
      <c r="G1248" s="53"/>
      <c r="H1248" s="53"/>
      <c r="I1248" s="53"/>
      <c r="J1248" s="53"/>
      <c r="K1248" s="53"/>
      <c r="L1248" s="53"/>
      <c r="M1248" s="53"/>
      <c r="N1248" s="53"/>
      <c r="O1248" s="53"/>
      <c r="P1248" s="53"/>
      <c r="Q1248" s="53"/>
      <c r="R1248" s="53"/>
      <c r="S1248" s="53"/>
      <c r="T1248" s="53"/>
      <c r="U1248" s="53"/>
      <c r="V1248" s="53"/>
      <c r="W1248" s="53"/>
      <c r="X1248" s="53"/>
      <c r="Y1248" s="53"/>
      <c r="Z1248" s="53"/>
      <c r="AA1248" s="53"/>
      <c r="AB1248" s="53"/>
      <c r="AC1248" s="53"/>
      <c r="AD1248" s="53"/>
      <c r="AE1248" s="53"/>
      <c r="AF1248" s="53"/>
      <c r="AG1248" s="53"/>
      <c r="AH1248" s="53"/>
      <c r="AI1248" s="53"/>
      <c r="AJ1248" s="53"/>
      <c r="AK1248" s="53"/>
      <c r="AL1248" s="53"/>
      <c r="AM1248" s="53"/>
      <c r="AN1248" s="53"/>
    </row>
    <row r="1249" spans="4:40" x14ac:dyDescent="0.25">
      <c r="D1249" s="57" t="s">
        <v>4177</v>
      </c>
      <c r="E1249" s="53"/>
      <c r="F1249" s="53"/>
      <c r="G1249" s="53"/>
      <c r="H1249" s="53"/>
      <c r="I1249" s="53"/>
      <c r="J1249" s="53"/>
      <c r="K1249" s="53"/>
      <c r="L1249" s="53"/>
      <c r="M1249" s="53"/>
      <c r="N1249" s="53"/>
      <c r="O1249" s="53"/>
      <c r="P1249" s="53"/>
      <c r="Q1249" s="53"/>
      <c r="R1249" s="53"/>
      <c r="S1249" s="53"/>
      <c r="T1249" s="53"/>
      <c r="U1249" s="53"/>
      <c r="V1249" s="53"/>
      <c r="W1249" s="53"/>
      <c r="X1249" s="53"/>
      <c r="Y1249" s="53"/>
      <c r="Z1249" s="53"/>
      <c r="AA1249" s="53"/>
      <c r="AB1249" s="53"/>
      <c r="AC1249" s="53"/>
      <c r="AD1249" s="53"/>
      <c r="AE1249" s="53"/>
      <c r="AF1249" s="53"/>
      <c r="AG1249" s="53"/>
      <c r="AH1249" s="53"/>
      <c r="AI1249" s="53"/>
      <c r="AJ1249" s="53"/>
      <c r="AK1249" s="53"/>
      <c r="AL1249" s="53"/>
      <c r="AM1249" s="53"/>
      <c r="AN1249" s="53"/>
    </row>
    <row r="1250" spans="4:40" x14ac:dyDescent="0.25">
      <c r="D1250" s="57" t="s">
        <v>4178</v>
      </c>
      <c r="E1250" s="53"/>
      <c r="F1250" s="53"/>
      <c r="G1250" s="53"/>
      <c r="H1250" s="53"/>
      <c r="I1250" s="53"/>
      <c r="J1250" s="53"/>
      <c r="K1250" s="53"/>
      <c r="L1250" s="53"/>
      <c r="M1250" s="53"/>
      <c r="N1250" s="53"/>
      <c r="O1250" s="53"/>
      <c r="P1250" s="53"/>
      <c r="Q1250" s="53"/>
      <c r="R1250" s="53"/>
      <c r="S1250" s="53"/>
      <c r="T1250" s="53"/>
      <c r="U1250" s="53"/>
      <c r="V1250" s="53"/>
      <c r="W1250" s="53"/>
      <c r="X1250" s="53"/>
      <c r="Y1250" s="53"/>
      <c r="Z1250" s="53"/>
      <c r="AA1250" s="53"/>
      <c r="AB1250" s="53"/>
      <c r="AC1250" s="53"/>
      <c r="AD1250" s="53"/>
      <c r="AE1250" s="53"/>
      <c r="AF1250" s="53"/>
      <c r="AG1250" s="53"/>
      <c r="AH1250" s="53"/>
      <c r="AI1250" s="53"/>
      <c r="AJ1250" s="53"/>
      <c r="AK1250" s="53"/>
      <c r="AL1250" s="53"/>
      <c r="AM1250" s="53"/>
      <c r="AN1250" s="53"/>
    </row>
    <row r="1251" spans="4:40" x14ac:dyDescent="0.25">
      <c r="D1251" s="57">
        <v>209529</v>
      </c>
      <c r="E1251" s="53"/>
      <c r="F1251" s="53"/>
      <c r="G1251" s="53"/>
      <c r="H1251" s="53"/>
      <c r="I1251" s="53"/>
      <c r="J1251" s="53"/>
      <c r="K1251" s="53"/>
      <c r="L1251" s="53"/>
      <c r="M1251" s="53"/>
      <c r="N1251" s="53"/>
      <c r="O1251" s="53"/>
      <c r="P1251" s="53"/>
      <c r="Q1251" s="53"/>
      <c r="R1251" s="53"/>
      <c r="S1251" s="53"/>
      <c r="T1251" s="53"/>
      <c r="U1251" s="53"/>
      <c r="V1251" s="53"/>
      <c r="W1251" s="53"/>
      <c r="X1251" s="53"/>
      <c r="Y1251" s="53"/>
      <c r="Z1251" s="53"/>
      <c r="AA1251" s="53"/>
      <c r="AB1251" s="53"/>
      <c r="AC1251" s="53"/>
      <c r="AD1251" s="53"/>
      <c r="AE1251" s="53"/>
      <c r="AF1251" s="53"/>
      <c r="AG1251" s="53"/>
      <c r="AH1251" s="53"/>
      <c r="AI1251" s="53"/>
      <c r="AJ1251" s="53"/>
      <c r="AK1251" s="53"/>
      <c r="AL1251" s="53"/>
      <c r="AM1251" s="53"/>
      <c r="AN1251" s="53"/>
    </row>
    <row r="1252" spans="4:40" x14ac:dyDescent="0.25">
      <c r="D1252" s="57" t="s">
        <v>259</v>
      </c>
      <c r="E1252" s="53"/>
      <c r="F1252" s="53"/>
      <c r="G1252" s="53"/>
      <c r="H1252" s="53"/>
      <c r="I1252" s="53"/>
      <c r="J1252" s="53"/>
      <c r="K1252" s="53"/>
      <c r="L1252" s="53"/>
      <c r="M1252" s="53"/>
      <c r="N1252" s="53"/>
      <c r="O1252" s="53"/>
      <c r="P1252" s="53"/>
      <c r="Q1252" s="53"/>
      <c r="R1252" s="53"/>
      <c r="S1252" s="53"/>
      <c r="T1252" s="53"/>
      <c r="U1252" s="53"/>
      <c r="V1252" s="53"/>
      <c r="W1252" s="53"/>
      <c r="X1252" s="53"/>
      <c r="Y1252" s="53"/>
      <c r="Z1252" s="53"/>
      <c r="AA1252" s="53"/>
      <c r="AB1252" s="53"/>
      <c r="AC1252" s="53"/>
      <c r="AD1252" s="53"/>
      <c r="AE1252" s="53"/>
      <c r="AF1252" s="53"/>
      <c r="AG1252" s="53"/>
      <c r="AH1252" s="53"/>
      <c r="AI1252" s="53"/>
      <c r="AJ1252" s="53"/>
      <c r="AK1252" s="53"/>
      <c r="AL1252" s="53"/>
      <c r="AM1252" s="53"/>
      <c r="AN1252" s="53"/>
    </row>
    <row r="1253" spans="4:40" x14ac:dyDescent="0.25">
      <c r="D1253" s="57"/>
      <c r="E1253" s="53"/>
      <c r="F1253" s="53"/>
      <c r="G1253" s="53"/>
      <c r="H1253" s="53"/>
      <c r="I1253" s="53"/>
      <c r="J1253" s="53"/>
      <c r="K1253" s="53"/>
      <c r="L1253" s="53"/>
      <c r="M1253" s="53"/>
      <c r="N1253" s="53"/>
      <c r="O1253" s="53"/>
      <c r="P1253" s="53"/>
      <c r="Q1253" s="53"/>
      <c r="R1253" s="53"/>
      <c r="S1253" s="53"/>
      <c r="T1253" s="53"/>
      <c r="U1253" s="53"/>
      <c r="V1253" s="53"/>
      <c r="W1253" s="53"/>
      <c r="X1253" s="53"/>
      <c r="Y1253" s="53"/>
      <c r="Z1253" s="53"/>
      <c r="AA1253" s="53"/>
      <c r="AB1253" s="53"/>
      <c r="AC1253" s="53"/>
      <c r="AD1253" s="53"/>
      <c r="AE1253" s="53"/>
      <c r="AF1253" s="53"/>
      <c r="AG1253" s="53"/>
      <c r="AH1253" s="53"/>
      <c r="AI1253" s="53"/>
      <c r="AJ1253" s="53"/>
      <c r="AK1253" s="53"/>
      <c r="AL1253" s="53"/>
      <c r="AM1253" s="53"/>
      <c r="AN1253" s="53"/>
    </row>
    <row r="1254" spans="4:40" x14ac:dyDescent="0.25">
      <c r="D1254" s="57" t="s">
        <v>263</v>
      </c>
      <c r="E1254" s="53"/>
      <c r="F1254" s="53"/>
      <c r="G1254" s="53"/>
      <c r="H1254" s="53"/>
      <c r="I1254" s="53"/>
      <c r="J1254" s="53"/>
      <c r="K1254" s="53"/>
      <c r="L1254" s="53"/>
      <c r="M1254" s="53"/>
      <c r="N1254" s="53"/>
      <c r="O1254" s="53"/>
      <c r="P1254" s="53"/>
      <c r="Q1254" s="53"/>
      <c r="R1254" s="53"/>
      <c r="S1254" s="53"/>
      <c r="T1254" s="53"/>
      <c r="U1254" s="53"/>
      <c r="V1254" s="53"/>
      <c r="W1254" s="53"/>
      <c r="X1254" s="53"/>
      <c r="Y1254" s="53"/>
      <c r="Z1254" s="53"/>
      <c r="AA1254" s="53"/>
      <c r="AB1254" s="53"/>
      <c r="AC1254" s="53"/>
      <c r="AD1254" s="53"/>
      <c r="AE1254" s="53"/>
      <c r="AF1254" s="53"/>
      <c r="AG1254" s="53"/>
      <c r="AH1254" s="53"/>
      <c r="AI1254" s="53"/>
      <c r="AJ1254" s="53"/>
      <c r="AK1254" s="53"/>
      <c r="AL1254" s="53"/>
      <c r="AM1254" s="53"/>
      <c r="AN1254" s="53"/>
    </row>
    <row r="1255" spans="4:40" x14ac:dyDescent="0.25">
      <c r="D1255" s="57" t="s">
        <v>264</v>
      </c>
      <c r="E1255" s="53"/>
      <c r="F1255" s="53"/>
      <c r="G1255" s="53"/>
      <c r="H1255" s="53"/>
      <c r="I1255" s="53"/>
      <c r="J1255" s="53"/>
      <c r="K1255" s="53"/>
      <c r="L1255" s="53"/>
      <c r="M1255" s="53"/>
      <c r="N1255" s="53"/>
      <c r="O1255" s="53"/>
      <c r="P1255" s="53"/>
      <c r="Q1255" s="53"/>
      <c r="R1255" s="53"/>
      <c r="S1255" s="53"/>
      <c r="T1255" s="53"/>
      <c r="U1255" s="53"/>
      <c r="V1255" s="53"/>
      <c r="W1255" s="53"/>
      <c r="X1255" s="53"/>
      <c r="Y1255" s="53"/>
      <c r="Z1255" s="53"/>
      <c r="AA1255" s="53"/>
      <c r="AB1255" s="53"/>
      <c r="AC1255" s="53"/>
      <c r="AD1255" s="53"/>
      <c r="AE1255" s="53"/>
      <c r="AF1255" s="53"/>
      <c r="AG1255" s="53"/>
      <c r="AH1255" s="53"/>
      <c r="AI1255" s="53"/>
      <c r="AJ1255" s="53"/>
      <c r="AK1255" s="53"/>
      <c r="AL1255" s="53"/>
      <c r="AM1255" s="53"/>
      <c r="AN1255" s="53"/>
    </row>
    <row r="1256" spans="4:40" x14ac:dyDescent="0.25">
      <c r="D1256" s="57" t="s">
        <v>358</v>
      </c>
      <c r="E1256" s="53"/>
      <c r="F1256" s="53"/>
      <c r="G1256" s="53"/>
      <c r="H1256" s="53"/>
      <c r="I1256" s="53"/>
      <c r="J1256" s="53"/>
      <c r="K1256" s="53"/>
      <c r="L1256" s="53"/>
      <c r="M1256" s="53"/>
      <c r="N1256" s="53"/>
      <c r="O1256" s="53"/>
      <c r="P1256" s="53"/>
      <c r="Q1256" s="53"/>
      <c r="R1256" s="53"/>
      <c r="S1256" s="53"/>
      <c r="T1256" s="53"/>
      <c r="U1256" s="53"/>
      <c r="V1256" s="53"/>
      <c r="W1256" s="53"/>
      <c r="X1256" s="53"/>
      <c r="Y1256" s="53"/>
      <c r="Z1256" s="53"/>
      <c r="AA1256" s="53"/>
      <c r="AB1256" s="53"/>
      <c r="AC1256" s="53"/>
      <c r="AD1256" s="53"/>
      <c r="AE1256" s="53"/>
      <c r="AF1256" s="53"/>
      <c r="AG1256" s="53"/>
      <c r="AH1256" s="53"/>
      <c r="AI1256" s="53"/>
      <c r="AJ1256" s="53"/>
      <c r="AK1256" s="53"/>
      <c r="AL1256" s="53"/>
      <c r="AM1256" s="53"/>
      <c r="AN1256" s="53"/>
    </row>
    <row r="1258" spans="4:40" x14ac:dyDescent="0.25">
      <c r="D1258" s="285" t="s">
        <v>4179</v>
      </c>
    </row>
    <row r="1324" spans="2:4" x14ac:dyDescent="0.25">
      <c r="B1324" s="50">
        <v>0</v>
      </c>
      <c r="D1324" s="51" t="s">
        <v>4139</v>
      </c>
    </row>
    <row r="1325" spans="2:4" x14ac:dyDescent="0.25">
      <c r="D1325" s="59" t="s">
        <v>303</v>
      </c>
    </row>
    <row r="1326" spans="2:4" x14ac:dyDescent="0.25">
      <c r="D1326" s="55" t="s">
        <v>3796</v>
      </c>
    </row>
    <row r="1327" spans="2:4" x14ac:dyDescent="0.25">
      <c r="D1327" s="68" t="s">
        <v>4137</v>
      </c>
    </row>
    <row r="1330" spans="4:4" x14ac:dyDescent="0.25">
      <c r="D1330" s="285" t="s">
        <v>4127</v>
      </c>
    </row>
    <row r="1410" spans="2:4" x14ac:dyDescent="0.25">
      <c r="B1410" s="48">
        <v>0</v>
      </c>
      <c r="D1410" s="51" t="s">
        <v>4141</v>
      </c>
    </row>
    <row r="1411" spans="2:4" x14ac:dyDescent="0.25">
      <c r="D1411" s="59" t="s">
        <v>305</v>
      </c>
    </row>
    <row r="1412" spans="2:4" x14ac:dyDescent="0.25">
      <c r="D1412" s="55" t="s">
        <v>35</v>
      </c>
    </row>
    <row r="1453" spans="2:4" x14ac:dyDescent="0.25">
      <c r="B1453" s="48">
        <v>0</v>
      </c>
      <c r="D1453" s="51" t="s">
        <v>4180</v>
      </c>
    </row>
    <row r="1454" spans="2:4" x14ac:dyDescent="0.25">
      <c r="D1454" s="59" t="s">
        <v>305</v>
      </c>
    </row>
    <row r="1455" spans="2:4" x14ac:dyDescent="0.25">
      <c r="D1455" s="55" t="s">
        <v>35</v>
      </c>
    </row>
    <row r="1496" spans="2:4" x14ac:dyDescent="0.25">
      <c r="B1496" s="48">
        <v>0</v>
      </c>
      <c r="D1496" s="51" t="s">
        <v>4199</v>
      </c>
    </row>
    <row r="1497" spans="2:4" x14ac:dyDescent="0.25">
      <c r="D1497" s="59" t="s">
        <v>305</v>
      </c>
    </row>
    <row r="1582" spans="2:4" x14ac:dyDescent="0.25">
      <c r="B1582" s="48">
        <v>0</v>
      </c>
      <c r="D1582" s="51" t="s">
        <v>2226</v>
      </c>
    </row>
    <row r="1583" spans="2:4" x14ac:dyDescent="0.25">
      <c r="D1583" s="59" t="s">
        <v>305</v>
      </c>
    </row>
    <row r="1625" spans="2:4" x14ac:dyDescent="0.25">
      <c r="B1625" s="48">
        <v>0</v>
      </c>
      <c r="D1625" s="51" t="s">
        <v>2226</v>
      </c>
    </row>
    <row r="1626" spans="2:4" x14ac:dyDescent="0.25">
      <c r="D1626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F541F-396C-4227-967D-832DE4EDAF08}">
  <dimension ref="A2:J34"/>
  <sheetViews>
    <sheetView topLeftCell="A13" workbookViewId="0">
      <selection activeCell="A13" sqref="A13"/>
    </sheetView>
  </sheetViews>
  <sheetFormatPr defaultColWidth="2.85546875" defaultRowHeight="15" x14ac:dyDescent="0.25"/>
  <cols>
    <col min="1" max="1" width="9.140625" style="371" bestFit="1" customWidth="1"/>
    <col min="2" max="2" width="39.85546875" style="371" bestFit="1" customWidth="1"/>
    <col min="3" max="3" width="19.5703125" style="371" bestFit="1" customWidth="1"/>
    <col min="4" max="4" width="17" style="371" bestFit="1" customWidth="1"/>
    <col min="5" max="5" width="17.5703125" style="371" bestFit="1" customWidth="1"/>
    <col min="6" max="7" width="10.7109375" style="371" bestFit="1" customWidth="1"/>
    <col min="8" max="8" width="8.5703125" style="371" bestFit="1" customWidth="1"/>
    <col min="9" max="9" width="7.5703125" style="371" bestFit="1" customWidth="1"/>
    <col min="10" max="10" width="10.7109375" style="371" bestFit="1" customWidth="1"/>
    <col min="11" max="16384" width="2.85546875" style="371"/>
  </cols>
  <sheetData>
    <row r="2" spans="1:10" ht="18.75" x14ac:dyDescent="0.25">
      <c r="A2" s="465" t="s">
        <v>633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4082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348" t="s">
        <v>374</v>
      </c>
      <c r="B4" s="348" t="s">
        <v>32</v>
      </c>
      <c r="C4" s="348" t="s">
        <v>31</v>
      </c>
      <c r="D4" s="348" t="s">
        <v>331</v>
      </c>
      <c r="E4" s="348" t="s">
        <v>373</v>
      </c>
      <c r="F4" s="348" t="s">
        <v>519</v>
      </c>
      <c r="G4" s="348" t="s">
        <v>254</v>
      </c>
      <c r="H4" s="348" t="s">
        <v>30</v>
      </c>
      <c r="I4" s="348" t="s">
        <v>29</v>
      </c>
      <c r="J4" s="348" t="s">
        <v>28</v>
      </c>
    </row>
    <row r="5" spans="1:10" ht="45" x14ac:dyDescent="0.25">
      <c r="A5" s="353" t="s">
        <v>314</v>
      </c>
      <c r="B5" s="353" t="s">
        <v>313</v>
      </c>
      <c r="C5" s="353" t="s">
        <v>312</v>
      </c>
      <c r="D5" s="353" t="s">
        <v>330</v>
      </c>
      <c r="E5" s="353" t="s">
        <v>276</v>
      </c>
      <c r="F5" s="354">
        <v>44673.446527777996</v>
      </c>
      <c r="G5" s="354">
        <v>45077.708333333001</v>
      </c>
      <c r="H5" s="353" t="s">
        <v>311</v>
      </c>
      <c r="I5" s="353" t="s">
        <v>18</v>
      </c>
      <c r="J5" s="353" t="s">
        <v>17</v>
      </c>
    </row>
    <row r="6" spans="1:10" ht="45" x14ac:dyDescent="0.25">
      <c r="A6" s="362" t="s">
        <v>921</v>
      </c>
      <c r="B6" s="351" t="s">
        <v>924</v>
      </c>
      <c r="C6" s="351" t="s">
        <v>459</v>
      </c>
      <c r="D6" s="351" t="s">
        <v>330</v>
      </c>
      <c r="E6" s="351" t="s">
        <v>276</v>
      </c>
      <c r="F6" s="352">
        <v>44903.420833333003</v>
      </c>
      <c r="G6" s="352">
        <v>45336.661805556003</v>
      </c>
      <c r="H6" s="351" t="s">
        <v>23</v>
      </c>
      <c r="I6" s="351" t="s">
        <v>18</v>
      </c>
      <c r="J6" s="351" t="s">
        <v>260</v>
      </c>
    </row>
    <row r="7" spans="1:10" ht="45" x14ac:dyDescent="0.25">
      <c r="A7" s="357" t="s">
        <v>1735</v>
      </c>
      <c r="B7" s="349" t="s">
        <v>1727</v>
      </c>
      <c r="C7" s="349" t="s">
        <v>697</v>
      </c>
      <c r="D7" s="349" t="s">
        <v>330</v>
      </c>
      <c r="E7" s="349" t="s">
        <v>276</v>
      </c>
      <c r="F7" s="350">
        <v>44930.588194443997</v>
      </c>
      <c r="G7" s="350">
        <v>45366.546527778002</v>
      </c>
      <c r="H7" s="349" t="s">
        <v>23</v>
      </c>
      <c r="I7" s="349" t="s">
        <v>18</v>
      </c>
      <c r="J7" s="349" t="s">
        <v>260</v>
      </c>
    </row>
    <row r="8" spans="1:10" ht="45" x14ac:dyDescent="0.25">
      <c r="A8" s="351" t="s">
        <v>3667</v>
      </c>
      <c r="B8" s="351" t="s">
        <v>3668</v>
      </c>
      <c r="C8" s="351" t="s">
        <v>356</v>
      </c>
      <c r="D8" s="351" t="s">
        <v>330</v>
      </c>
      <c r="E8" s="351" t="s">
        <v>276</v>
      </c>
      <c r="F8" s="352">
        <v>44960.685416667002</v>
      </c>
      <c r="G8" s="352">
        <v>45399.643750000003</v>
      </c>
      <c r="H8" s="351" t="s">
        <v>23</v>
      </c>
      <c r="I8" s="351" t="s">
        <v>18</v>
      </c>
      <c r="J8" s="351" t="s">
        <v>260</v>
      </c>
    </row>
    <row r="9" spans="1:10" ht="45" x14ac:dyDescent="0.25">
      <c r="A9" s="349" t="s">
        <v>3731</v>
      </c>
      <c r="B9" s="349" t="s">
        <v>3732</v>
      </c>
      <c r="C9" s="349" t="s">
        <v>356</v>
      </c>
      <c r="D9" s="349" t="s">
        <v>330</v>
      </c>
      <c r="E9" s="349" t="s">
        <v>276</v>
      </c>
      <c r="F9" s="350">
        <v>44963.472222222001</v>
      </c>
      <c r="G9" s="350">
        <v>45400.430555555999</v>
      </c>
      <c r="H9" s="349" t="s">
        <v>23</v>
      </c>
      <c r="I9" s="349" t="s">
        <v>18</v>
      </c>
      <c r="J9" s="349" t="s">
        <v>260</v>
      </c>
    </row>
    <row r="10" spans="1:10" ht="45" x14ac:dyDescent="0.25">
      <c r="A10" s="351" t="s">
        <v>3761</v>
      </c>
      <c r="B10" s="351" t="s">
        <v>3769</v>
      </c>
      <c r="C10" s="351" t="s">
        <v>1182</v>
      </c>
      <c r="D10" s="351" t="s">
        <v>330</v>
      </c>
      <c r="E10" s="351" t="s">
        <v>276</v>
      </c>
      <c r="F10" s="352">
        <v>44963.631944444001</v>
      </c>
      <c r="G10" s="352">
        <v>45400.590277777999</v>
      </c>
      <c r="H10" s="351" t="s">
        <v>23</v>
      </c>
      <c r="I10" s="351" t="s">
        <v>18</v>
      </c>
      <c r="J10" s="351" t="s">
        <v>260</v>
      </c>
    </row>
    <row r="11" spans="1:10" ht="45" x14ac:dyDescent="0.25">
      <c r="A11" s="349" t="s">
        <v>3763</v>
      </c>
      <c r="B11" s="349" t="s">
        <v>3772</v>
      </c>
      <c r="C11" s="349" t="s">
        <v>1182</v>
      </c>
      <c r="D11" s="349" t="s">
        <v>330</v>
      </c>
      <c r="E11" s="349" t="s">
        <v>276</v>
      </c>
      <c r="F11" s="350">
        <v>44963.634027777996</v>
      </c>
      <c r="G11" s="350">
        <v>45400.592361110997</v>
      </c>
      <c r="H11" s="349" t="s">
        <v>23</v>
      </c>
      <c r="I11" s="349" t="s">
        <v>18</v>
      </c>
      <c r="J11" s="349" t="s">
        <v>260</v>
      </c>
    </row>
    <row r="12" spans="1:10" ht="45" x14ac:dyDescent="0.25">
      <c r="A12" s="351" t="s">
        <v>3845</v>
      </c>
      <c r="B12" s="351" t="s">
        <v>3846</v>
      </c>
      <c r="C12" s="351" t="s">
        <v>356</v>
      </c>
      <c r="D12" s="351" t="s">
        <v>330</v>
      </c>
      <c r="E12" s="351" t="s">
        <v>276</v>
      </c>
      <c r="F12" s="352">
        <v>44964.596527777998</v>
      </c>
      <c r="G12" s="352">
        <v>45401.554861110999</v>
      </c>
      <c r="H12" s="351" t="s">
        <v>23</v>
      </c>
      <c r="I12" s="351" t="s">
        <v>18</v>
      </c>
      <c r="J12" s="351" t="s">
        <v>260</v>
      </c>
    </row>
    <row r="13" spans="1:10" ht="45" x14ac:dyDescent="0.25">
      <c r="A13" s="349" t="s">
        <v>3962</v>
      </c>
      <c r="B13" s="349" t="s">
        <v>3961</v>
      </c>
      <c r="C13" s="349" t="s">
        <v>850</v>
      </c>
      <c r="D13" s="349" t="s">
        <v>330</v>
      </c>
      <c r="E13" s="349" t="s">
        <v>276</v>
      </c>
      <c r="F13" s="350">
        <v>44966.407638889003</v>
      </c>
      <c r="G13" s="350">
        <v>45405.370833333</v>
      </c>
      <c r="H13" s="349" t="s">
        <v>23</v>
      </c>
      <c r="I13" s="349" t="s">
        <v>18</v>
      </c>
      <c r="J13" s="349" t="s">
        <v>260</v>
      </c>
    </row>
    <row r="14" spans="1:10" ht="45" x14ac:dyDescent="0.25">
      <c r="A14" s="351" t="s">
        <v>3985</v>
      </c>
      <c r="B14" s="351" t="s">
        <v>3986</v>
      </c>
      <c r="C14" s="351" t="s">
        <v>850</v>
      </c>
      <c r="D14" s="351" t="s">
        <v>330</v>
      </c>
      <c r="E14" s="351" t="s">
        <v>276</v>
      </c>
      <c r="F14" s="352">
        <v>44966.409027777998</v>
      </c>
      <c r="G14" s="352">
        <v>45405.367361110999</v>
      </c>
      <c r="H14" s="351" t="s">
        <v>23</v>
      </c>
      <c r="I14" s="351" t="s">
        <v>18</v>
      </c>
      <c r="J14" s="351" t="s">
        <v>260</v>
      </c>
    </row>
    <row r="15" spans="1:10" ht="45" x14ac:dyDescent="0.25">
      <c r="A15" s="349" t="s">
        <v>3969</v>
      </c>
      <c r="B15" s="349" t="s">
        <v>3955</v>
      </c>
      <c r="C15" s="349" t="s">
        <v>335</v>
      </c>
      <c r="D15" s="349" t="s">
        <v>330</v>
      </c>
      <c r="E15" s="349" t="s">
        <v>276</v>
      </c>
      <c r="F15" s="350">
        <v>44966.422916666997</v>
      </c>
      <c r="G15" s="350">
        <v>45405.381249999999</v>
      </c>
      <c r="H15" s="349" t="s">
        <v>23</v>
      </c>
      <c r="I15" s="349" t="s">
        <v>18</v>
      </c>
      <c r="J15" s="349" t="s">
        <v>260</v>
      </c>
    </row>
    <row r="16" spans="1:10" ht="45" x14ac:dyDescent="0.25">
      <c r="A16" s="351" t="s">
        <v>3971</v>
      </c>
      <c r="B16" s="351" t="s">
        <v>3972</v>
      </c>
      <c r="C16" s="351" t="s">
        <v>356</v>
      </c>
      <c r="D16" s="351" t="s">
        <v>330</v>
      </c>
      <c r="E16" s="351" t="s">
        <v>276</v>
      </c>
      <c r="F16" s="352">
        <v>44966.4375</v>
      </c>
      <c r="G16" s="352">
        <v>45405.395833333001</v>
      </c>
      <c r="H16" s="351" t="s">
        <v>23</v>
      </c>
      <c r="I16" s="351" t="s">
        <v>18</v>
      </c>
      <c r="J16" s="351" t="s">
        <v>260</v>
      </c>
    </row>
    <row r="17" spans="1:10" ht="45" x14ac:dyDescent="0.25">
      <c r="A17" s="349" t="s">
        <v>3996</v>
      </c>
      <c r="B17" s="349" t="s">
        <v>3998</v>
      </c>
      <c r="C17" s="349" t="s">
        <v>356</v>
      </c>
      <c r="D17" s="349" t="s">
        <v>330</v>
      </c>
      <c r="E17" s="349" t="s">
        <v>276</v>
      </c>
      <c r="F17" s="350">
        <v>44966.655555555997</v>
      </c>
      <c r="G17" s="350">
        <v>45405.613888888998</v>
      </c>
      <c r="H17" s="349" t="s">
        <v>23</v>
      </c>
      <c r="I17" s="349" t="s">
        <v>18</v>
      </c>
      <c r="J17" s="349" t="s">
        <v>260</v>
      </c>
    </row>
    <row r="18" spans="1:10" ht="45" x14ac:dyDescent="0.25">
      <c r="A18" s="351" t="s">
        <v>4020</v>
      </c>
      <c r="B18" s="351" t="s">
        <v>4019</v>
      </c>
      <c r="C18" s="351" t="s">
        <v>1669</v>
      </c>
      <c r="D18" s="351" t="s">
        <v>330</v>
      </c>
      <c r="E18" s="351" t="s">
        <v>276</v>
      </c>
      <c r="F18" s="352">
        <v>44967.365277778001</v>
      </c>
      <c r="G18" s="352">
        <v>45405.656944444003</v>
      </c>
      <c r="H18" s="351" t="s">
        <v>23</v>
      </c>
      <c r="I18" s="351" t="s">
        <v>18</v>
      </c>
      <c r="J18" s="351" t="s">
        <v>260</v>
      </c>
    </row>
    <row r="19" spans="1:10" ht="45" x14ac:dyDescent="0.25">
      <c r="A19" s="353" t="s">
        <v>4028</v>
      </c>
      <c r="B19" s="353" t="s">
        <v>4022</v>
      </c>
      <c r="C19" s="353" t="s">
        <v>433</v>
      </c>
      <c r="D19" s="353" t="s">
        <v>330</v>
      </c>
      <c r="E19" s="353" t="s">
        <v>276</v>
      </c>
      <c r="F19" s="354">
        <v>44967.389583333003</v>
      </c>
      <c r="G19" s="354">
        <v>45408.347916667</v>
      </c>
      <c r="H19" s="353" t="s">
        <v>23</v>
      </c>
      <c r="I19" s="353" t="s">
        <v>18</v>
      </c>
      <c r="J19" s="353" t="s">
        <v>255</v>
      </c>
    </row>
    <row r="20" spans="1:10" ht="45" x14ac:dyDescent="0.25">
      <c r="A20" s="358" t="s">
        <v>4043</v>
      </c>
      <c r="B20" s="358" t="s">
        <v>4042</v>
      </c>
      <c r="C20" s="358" t="s">
        <v>325</v>
      </c>
      <c r="D20" s="366" t="s">
        <v>330</v>
      </c>
      <c r="E20" s="366" t="s">
        <v>276</v>
      </c>
      <c r="F20" s="367">
        <v>44967.482638889</v>
      </c>
      <c r="G20" s="367">
        <v>45408.440972222001</v>
      </c>
      <c r="H20" s="366" t="s">
        <v>23</v>
      </c>
      <c r="I20" s="366" t="s">
        <v>18</v>
      </c>
      <c r="J20" s="366" t="s">
        <v>255</v>
      </c>
    </row>
    <row r="21" spans="1:10" ht="45" x14ac:dyDescent="0.25">
      <c r="A21" s="353" t="s">
        <v>4048</v>
      </c>
      <c r="B21" s="353" t="s">
        <v>4049</v>
      </c>
      <c r="C21" s="353" t="s">
        <v>361</v>
      </c>
      <c r="D21" s="353" t="s">
        <v>330</v>
      </c>
      <c r="E21" s="353" t="s">
        <v>276</v>
      </c>
      <c r="F21" s="354">
        <v>44967.584027778001</v>
      </c>
      <c r="G21" s="354">
        <v>45408.542361111002</v>
      </c>
      <c r="H21" s="353" t="s">
        <v>23</v>
      </c>
      <c r="I21" s="353" t="s">
        <v>18</v>
      </c>
      <c r="J21" s="353" t="s">
        <v>255</v>
      </c>
    </row>
    <row r="22" spans="1:10" ht="45" x14ac:dyDescent="0.25">
      <c r="A22" s="355" t="s">
        <v>4051</v>
      </c>
      <c r="B22" s="355" t="s">
        <v>4059</v>
      </c>
      <c r="C22" s="355" t="s">
        <v>361</v>
      </c>
      <c r="D22" s="355" t="s">
        <v>330</v>
      </c>
      <c r="E22" s="355" t="s">
        <v>276</v>
      </c>
      <c r="F22" s="356">
        <v>44967.584722222004</v>
      </c>
      <c r="G22" s="356">
        <v>45408.543055556001</v>
      </c>
      <c r="H22" s="355" t="s">
        <v>23</v>
      </c>
      <c r="I22" s="355" t="s">
        <v>18</v>
      </c>
      <c r="J22" s="355" t="s">
        <v>255</v>
      </c>
    </row>
    <row r="23" spans="1:10" ht="45" x14ac:dyDescent="0.25">
      <c r="A23" s="374" t="s">
        <v>4060</v>
      </c>
      <c r="B23" s="374" t="s">
        <v>4061</v>
      </c>
      <c r="C23" s="374" t="s">
        <v>361</v>
      </c>
      <c r="D23" s="374" t="s">
        <v>330</v>
      </c>
      <c r="E23" s="374" t="s">
        <v>276</v>
      </c>
      <c r="F23" s="375">
        <v>44967.588888888997</v>
      </c>
      <c r="G23" s="375">
        <v>45408.547222221998</v>
      </c>
      <c r="H23" s="374" t="s">
        <v>23</v>
      </c>
      <c r="I23" s="374" t="s">
        <v>18</v>
      </c>
      <c r="J23" s="374" t="s">
        <v>255</v>
      </c>
    </row>
    <row r="24" spans="1:10" ht="90" x14ac:dyDescent="0.25">
      <c r="A24" s="359"/>
      <c r="B24" s="359"/>
      <c r="C24" s="374" t="s">
        <v>4048</v>
      </c>
      <c r="D24" s="374" t="s">
        <v>4049</v>
      </c>
      <c r="E24" s="359"/>
      <c r="F24" s="360"/>
      <c r="G24" s="360"/>
      <c r="H24" s="359"/>
      <c r="I24" s="359"/>
      <c r="J24" s="359"/>
    </row>
    <row r="26" spans="1:10" x14ac:dyDescent="0.25">
      <c r="A26" s="366" t="s">
        <v>4096</v>
      </c>
      <c r="B26" s="368" t="s">
        <v>4097</v>
      </c>
      <c r="C26" s="366"/>
      <c r="D26" s="366"/>
      <c r="E26" s="366"/>
      <c r="F26" s="367"/>
      <c r="G26" s="367"/>
      <c r="H26" s="366"/>
      <c r="I26" s="366"/>
      <c r="J26" s="368" t="s">
        <v>346</v>
      </c>
    </row>
    <row r="27" spans="1:10" ht="30" x14ac:dyDescent="0.25">
      <c r="A27" s="358" t="s">
        <v>4131</v>
      </c>
      <c r="B27" s="378" t="s">
        <v>4136</v>
      </c>
      <c r="C27" s="358"/>
      <c r="D27" s="366"/>
      <c r="E27" s="366"/>
      <c r="F27" s="367"/>
      <c r="G27" s="367"/>
      <c r="H27" s="366"/>
      <c r="I27" s="366"/>
      <c r="J27" s="368" t="s">
        <v>346</v>
      </c>
    </row>
    <row r="28" spans="1:10" ht="45" x14ac:dyDescent="0.25">
      <c r="A28" s="369" t="s">
        <v>4132</v>
      </c>
      <c r="B28" s="369" t="s">
        <v>4138</v>
      </c>
      <c r="C28" s="369" t="s">
        <v>4131</v>
      </c>
      <c r="D28" s="369" t="s">
        <v>4136</v>
      </c>
      <c r="E28" s="369"/>
      <c r="F28" s="376"/>
      <c r="G28" s="376"/>
      <c r="H28" s="369"/>
      <c r="I28" s="369"/>
      <c r="J28" s="370" t="s">
        <v>346</v>
      </c>
    </row>
    <row r="29" spans="1:10" x14ac:dyDescent="0.25">
      <c r="A29" s="359" t="s">
        <v>4135</v>
      </c>
      <c r="B29" s="359" t="s">
        <v>4140</v>
      </c>
      <c r="C29" s="359"/>
      <c r="D29" s="359"/>
      <c r="E29" s="359"/>
      <c r="F29" s="360"/>
      <c r="G29" s="360"/>
      <c r="H29" s="359"/>
      <c r="I29" s="359"/>
      <c r="J29" s="361" t="s">
        <v>346</v>
      </c>
    </row>
    <row r="30" spans="1:10" x14ac:dyDescent="0.25">
      <c r="A30" s="359" t="s">
        <v>4164</v>
      </c>
      <c r="B30" s="361" t="s">
        <v>4161</v>
      </c>
      <c r="C30" s="359"/>
      <c r="D30" s="359"/>
      <c r="E30" s="359"/>
      <c r="F30" s="360"/>
      <c r="G30" s="360"/>
      <c r="H30" s="359"/>
      <c r="I30" s="359"/>
      <c r="J30" s="361" t="s">
        <v>346</v>
      </c>
    </row>
    <row r="31" spans="1:10" x14ac:dyDescent="0.25">
      <c r="A31" s="359"/>
      <c r="B31" s="359"/>
      <c r="C31" s="359"/>
      <c r="D31" s="359"/>
      <c r="E31" s="359"/>
      <c r="F31" s="360"/>
      <c r="G31" s="360"/>
      <c r="H31" s="359"/>
      <c r="I31" s="359"/>
      <c r="J31" s="361" t="s">
        <v>346</v>
      </c>
    </row>
    <row r="32" spans="1:10" x14ac:dyDescent="0.25">
      <c r="A32" s="359"/>
      <c r="B32" s="359"/>
      <c r="C32" s="359"/>
      <c r="D32" s="359"/>
      <c r="E32" s="359"/>
      <c r="F32" s="360"/>
      <c r="G32" s="360"/>
      <c r="H32" s="359"/>
      <c r="I32" s="359"/>
      <c r="J32" s="361" t="s">
        <v>346</v>
      </c>
    </row>
    <row r="33" spans="1:10" x14ac:dyDescent="0.25">
      <c r="A33" s="359"/>
      <c r="B33" s="359"/>
      <c r="C33" s="359"/>
      <c r="D33" s="359"/>
      <c r="E33" s="359"/>
      <c r="F33" s="360"/>
      <c r="G33" s="360"/>
      <c r="H33" s="359"/>
      <c r="I33" s="359"/>
      <c r="J33" s="361" t="s">
        <v>346</v>
      </c>
    </row>
    <row r="34" spans="1:10" x14ac:dyDescent="0.25">
      <c r="A34" s="359"/>
      <c r="B34" s="359"/>
      <c r="C34" s="359"/>
      <c r="D34" s="359"/>
      <c r="E34" s="359"/>
      <c r="F34" s="360"/>
      <c r="G34" s="360"/>
      <c r="H34" s="359"/>
      <c r="I34" s="359"/>
      <c r="J34" s="361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3AB2A-8192-4380-A215-26088CF61974}">
  <dimension ref="B2:AW1891"/>
  <sheetViews>
    <sheetView topLeftCell="A1676" workbookViewId="0">
      <selection activeCell="D1691" sqref="D1691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3948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3941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3949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3950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4021</v>
      </c>
    </row>
    <row r="56" spans="2:4" x14ac:dyDescent="0.25">
      <c r="D56" s="59" t="s">
        <v>305</v>
      </c>
    </row>
    <row r="57" spans="2:4" x14ac:dyDescent="0.25">
      <c r="D57" s="55" t="s">
        <v>35</v>
      </c>
    </row>
    <row r="259" spans="2:4" x14ac:dyDescent="0.25">
      <c r="B259" s="48">
        <v>0</v>
      </c>
      <c r="D259" s="51" t="s">
        <v>4029</v>
      </c>
    </row>
    <row r="260" spans="2:4" x14ac:dyDescent="0.25">
      <c r="D260" s="59" t="s">
        <v>305</v>
      </c>
    </row>
    <row r="261" spans="2:4" x14ac:dyDescent="0.25">
      <c r="D261" s="55" t="s">
        <v>35</v>
      </c>
    </row>
    <row r="345" spans="2:4" x14ac:dyDescent="0.25">
      <c r="B345" s="50">
        <v>0</v>
      </c>
      <c r="D345" s="51" t="s">
        <v>4050</v>
      </c>
    </row>
    <row r="346" spans="2:4" x14ac:dyDescent="0.25">
      <c r="D346" s="59" t="s">
        <v>304</v>
      </c>
    </row>
    <row r="348" spans="2:4" x14ac:dyDescent="0.25">
      <c r="D348" s="285" t="s">
        <v>36</v>
      </c>
    </row>
    <row r="349" spans="2:4" x14ac:dyDescent="0.25">
      <c r="D349" s="54" t="s">
        <v>4055</v>
      </c>
    </row>
    <row r="351" spans="2:4" x14ac:dyDescent="0.25">
      <c r="D351" s="285" t="s">
        <v>4038</v>
      </c>
    </row>
    <row r="388" spans="4:4" x14ac:dyDescent="0.25">
      <c r="D388" s="285" t="s">
        <v>484</v>
      </c>
    </row>
    <row r="389" spans="4:4" x14ac:dyDescent="0.25">
      <c r="D389" s="28" t="s">
        <v>4039</v>
      </c>
    </row>
    <row r="391" spans="4:4" x14ac:dyDescent="0.25">
      <c r="D391" s="285" t="s">
        <v>4046</v>
      </c>
    </row>
    <row r="438" spans="4:49" x14ac:dyDescent="0.25">
      <c r="D438" s="285" t="s">
        <v>348</v>
      </c>
      <c r="AA438" s="285" t="s">
        <v>975</v>
      </c>
    </row>
    <row r="439" spans="4:49" x14ac:dyDescent="0.25">
      <c r="D439" s="51" t="s">
        <v>4056</v>
      </c>
      <c r="AA439" s="51" t="s">
        <v>4154</v>
      </c>
    </row>
    <row r="440" spans="4:49" x14ac:dyDescent="0.25">
      <c r="D440" s="51" t="s">
        <v>4057</v>
      </c>
    </row>
    <row r="441" spans="4:49" x14ac:dyDescent="0.25">
      <c r="D441" s="51" t="s">
        <v>4058</v>
      </c>
      <c r="M441" s="28" t="s">
        <v>4070</v>
      </c>
    </row>
    <row r="443" spans="4:49" x14ac:dyDescent="0.25">
      <c r="D443" s="51" t="s">
        <v>3944</v>
      </c>
    </row>
    <row r="445" spans="4:49" x14ac:dyDescent="0.25">
      <c r="D445" s="51" t="s">
        <v>2591</v>
      </c>
      <c r="X445" s="51" t="s">
        <v>2590</v>
      </c>
    </row>
    <row r="447" spans="4:49" x14ac:dyDescent="0.25">
      <c r="D447" s="56" t="s">
        <v>33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X447" s="56" t="s">
        <v>33</v>
      </c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</row>
    <row r="448" spans="4:49" x14ac:dyDescent="0.25">
      <c r="D448" s="289" t="s">
        <v>2586</v>
      </c>
      <c r="E448" s="290"/>
      <c r="F448" s="290"/>
      <c r="G448" s="290"/>
      <c r="H448" s="290"/>
      <c r="I448" s="290"/>
      <c r="J448" s="290"/>
      <c r="K448" s="290"/>
      <c r="L448" s="290"/>
      <c r="M448" s="290"/>
      <c r="N448" s="290"/>
      <c r="O448" s="290"/>
      <c r="P448" s="290"/>
      <c r="Q448" s="290"/>
      <c r="R448" s="290"/>
      <c r="S448" s="290"/>
      <c r="T448" s="290"/>
      <c r="U448" s="290"/>
      <c r="V448" s="290"/>
      <c r="X448" s="289" t="s">
        <v>2588</v>
      </c>
      <c r="Y448" s="290"/>
      <c r="Z448" s="290"/>
      <c r="AA448" s="290"/>
      <c r="AB448" s="290"/>
      <c r="AC448" s="290"/>
      <c r="AD448" s="290"/>
      <c r="AE448" s="290"/>
      <c r="AF448" s="290"/>
      <c r="AG448" s="290"/>
      <c r="AH448" s="290"/>
      <c r="AI448" s="290"/>
      <c r="AJ448" s="290"/>
      <c r="AK448" s="290"/>
      <c r="AL448" s="290"/>
      <c r="AM448" s="290"/>
      <c r="AN448" s="290"/>
      <c r="AO448" s="290"/>
      <c r="AP448" s="290"/>
      <c r="AQ448" s="290"/>
      <c r="AR448" s="290"/>
      <c r="AS448" s="290"/>
      <c r="AT448" s="290"/>
      <c r="AU448" s="290"/>
      <c r="AV448" s="290"/>
      <c r="AW448" s="290"/>
    </row>
    <row r="449" spans="4:49" x14ac:dyDescent="0.25">
      <c r="D449" s="56" t="s">
        <v>2585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X449" s="56" t="s">
        <v>2585</v>
      </c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</row>
    <row r="450" spans="4:49" x14ac:dyDescent="0.25">
      <c r="D450" s="289" t="s">
        <v>2587</v>
      </c>
      <c r="E450" s="290"/>
      <c r="F450" s="290"/>
      <c r="G450" s="290"/>
      <c r="H450" s="290"/>
      <c r="I450" s="290"/>
      <c r="J450" s="290"/>
      <c r="K450" s="290"/>
      <c r="L450" s="290"/>
      <c r="M450" s="290"/>
      <c r="N450" s="290"/>
      <c r="O450" s="290"/>
      <c r="P450" s="290"/>
      <c r="Q450" s="290"/>
      <c r="R450" s="290"/>
      <c r="S450" s="290"/>
      <c r="T450" s="290"/>
      <c r="U450" s="290"/>
      <c r="V450" s="290"/>
      <c r="X450" s="289" t="s">
        <v>2589</v>
      </c>
      <c r="Y450" s="290"/>
      <c r="Z450" s="290"/>
      <c r="AA450" s="290"/>
      <c r="AB450" s="290"/>
      <c r="AC450" s="290"/>
      <c r="AD450" s="290"/>
      <c r="AE450" s="290"/>
      <c r="AF450" s="290"/>
      <c r="AG450" s="290"/>
      <c r="AH450" s="290"/>
      <c r="AI450" s="290"/>
      <c r="AJ450" s="290"/>
      <c r="AK450" s="290"/>
      <c r="AL450" s="290"/>
      <c r="AM450" s="290"/>
      <c r="AN450" s="290"/>
      <c r="AO450" s="290"/>
      <c r="AP450" s="290"/>
      <c r="AQ450" s="290"/>
      <c r="AR450" s="290"/>
      <c r="AS450" s="290"/>
      <c r="AT450" s="290"/>
      <c r="AU450" s="290"/>
      <c r="AV450" s="290"/>
      <c r="AW450" s="290"/>
    </row>
    <row r="451" spans="4:49" x14ac:dyDescent="0.25">
      <c r="D451" s="56" t="s">
        <v>2579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X451" s="56" t="s">
        <v>2579</v>
      </c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</row>
    <row r="452" spans="4:49" x14ac:dyDescent="0.25">
      <c r="D452" s="56" t="s">
        <v>2580</v>
      </c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X452" s="56" t="s">
        <v>2580</v>
      </c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</row>
    <row r="453" spans="4:49" x14ac:dyDescent="0.25">
      <c r="D453" s="56" t="s">
        <v>2584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X453" s="56" t="s">
        <v>2584</v>
      </c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</row>
    <row r="454" spans="4:49" x14ac:dyDescent="0.25">
      <c r="D454" s="56" t="s">
        <v>2581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X454" s="56" t="s">
        <v>2581</v>
      </c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</row>
    <row r="455" spans="4:49" x14ac:dyDescent="0.25">
      <c r="D455" s="56" t="s">
        <v>2583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X455" s="56" t="s">
        <v>2583</v>
      </c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</row>
    <row r="456" spans="4:49" x14ac:dyDescent="0.25">
      <c r="D456" s="56" t="s">
        <v>4069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X456" s="56" t="s">
        <v>4069</v>
      </c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</row>
    <row r="458" spans="4:49" x14ac:dyDescent="0.25">
      <c r="D458" s="56" t="s">
        <v>4142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</row>
    <row r="459" spans="4:49" x14ac:dyDescent="0.25">
      <c r="D459" s="56" t="s">
        <v>4143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</row>
    <row r="460" spans="4:49" x14ac:dyDescent="0.25">
      <c r="D460" s="56" t="s">
        <v>4144</v>
      </c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</row>
    <row r="461" spans="4:49" x14ac:dyDescent="0.25">
      <c r="D461" s="56" t="s">
        <v>653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</row>
    <row r="462" spans="4:49" x14ac:dyDescent="0.25">
      <c r="D462" s="56" t="s">
        <v>4145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</row>
    <row r="463" spans="4:49" x14ac:dyDescent="0.25">
      <c r="D463" s="56" t="s">
        <v>4146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</row>
    <row r="464" spans="4:49" x14ac:dyDescent="0.25">
      <c r="D464" s="56" t="s">
        <v>4147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</row>
    <row r="465" spans="4:17" x14ac:dyDescent="0.25">
      <c r="D465" s="56" t="s">
        <v>4148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</row>
    <row r="466" spans="4:17" x14ac:dyDescent="0.25">
      <c r="D466" s="56" t="s">
        <v>259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</row>
    <row r="468" spans="4:17" x14ac:dyDescent="0.25">
      <c r="D468" s="90" t="s">
        <v>357</v>
      </c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</row>
    <row r="469" spans="4:17" x14ac:dyDescent="0.25">
      <c r="D469" s="90" t="s">
        <v>322</v>
      </c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</row>
    <row r="470" spans="4:17" x14ac:dyDescent="0.25">
      <c r="D470" s="90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</row>
    <row r="471" spans="4:17" x14ac:dyDescent="0.25">
      <c r="D471" s="90" t="s">
        <v>1785</v>
      </c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</row>
    <row r="472" spans="4:17" x14ac:dyDescent="0.25">
      <c r="D472" s="90" t="s">
        <v>282</v>
      </c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</row>
    <row r="473" spans="4:17" x14ac:dyDescent="0.25">
      <c r="D473" s="90" t="s">
        <v>4153</v>
      </c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</row>
    <row r="474" spans="4:17" x14ac:dyDescent="0.25">
      <c r="D474" s="90" t="s">
        <v>4149</v>
      </c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</row>
    <row r="475" spans="4:17" x14ac:dyDescent="0.25">
      <c r="D475" s="90" t="s">
        <v>4150</v>
      </c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</row>
    <row r="476" spans="4:17" x14ac:dyDescent="0.25">
      <c r="D476" s="90" t="s">
        <v>4151</v>
      </c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</row>
    <row r="477" spans="4:17" x14ac:dyDescent="0.25">
      <c r="D477" s="240" t="s">
        <v>4152</v>
      </c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</row>
    <row r="478" spans="4:17" x14ac:dyDescent="0.25">
      <c r="D478" s="90" t="s">
        <v>259</v>
      </c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</row>
    <row r="479" spans="4:17" x14ac:dyDescent="0.25">
      <c r="D479" s="90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</row>
    <row r="480" spans="4:17" x14ac:dyDescent="0.25">
      <c r="D480" s="90" t="s">
        <v>263</v>
      </c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</row>
    <row r="481" spans="4:22" x14ac:dyDescent="0.25">
      <c r="D481" s="90" t="s">
        <v>264</v>
      </c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</row>
    <row r="482" spans="4:22" x14ac:dyDescent="0.25">
      <c r="D482" s="90" t="s">
        <v>358</v>
      </c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</row>
    <row r="484" spans="4:22" x14ac:dyDescent="0.25">
      <c r="D484" s="56" t="s">
        <v>4155</v>
      </c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</row>
    <row r="485" spans="4:22" x14ac:dyDescent="0.25">
      <c r="D485" s="56" t="s">
        <v>653</v>
      </c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</row>
    <row r="486" spans="4:22" x14ac:dyDescent="0.25">
      <c r="D486" s="56" t="s">
        <v>2648</v>
      </c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  <c r="T486" s="52"/>
      <c r="U486" s="52"/>
      <c r="V486" s="52"/>
    </row>
    <row r="487" spans="4:22" x14ac:dyDescent="0.25">
      <c r="D487" s="56" t="s">
        <v>2649</v>
      </c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  <c r="T487" s="52"/>
      <c r="U487" s="52"/>
      <c r="V487" s="52"/>
    </row>
    <row r="488" spans="4:22" x14ac:dyDescent="0.25">
      <c r="D488" s="56" t="s">
        <v>2650</v>
      </c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  <c r="T488" s="52"/>
      <c r="U488" s="52"/>
      <c r="V488" s="52"/>
    </row>
    <row r="489" spans="4:22" x14ac:dyDescent="0.25">
      <c r="D489" s="56" t="s">
        <v>2651</v>
      </c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</row>
    <row r="490" spans="4:22" x14ac:dyDescent="0.25">
      <c r="D490" s="56" t="s">
        <v>4156</v>
      </c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</row>
    <row r="492" spans="4:22" x14ac:dyDescent="0.25">
      <c r="D492" s="57" t="s">
        <v>357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</row>
    <row r="493" spans="4:22" x14ac:dyDescent="0.25">
      <c r="D493" s="57" t="s">
        <v>322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</row>
    <row r="494" spans="4:22" x14ac:dyDescent="0.25">
      <c r="D494" s="57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</row>
    <row r="495" spans="4:22" x14ac:dyDescent="0.25">
      <c r="D495" s="57" t="s">
        <v>4157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</row>
    <row r="496" spans="4:22" x14ac:dyDescent="0.25">
      <c r="D496" s="57" t="s">
        <v>282</v>
      </c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</row>
    <row r="497" spans="4:19" x14ac:dyDescent="0.25">
      <c r="D497" s="57" t="s">
        <v>4158</v>
      </c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</row>
    <row r="498" spans="4:19" x14ac:dyDescent="0.25">
      <c r="D498" s="57" t="s">
        <v>4159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</row>
    <row r="499" spans="4:19" x14ac:dyDescent="0.25">
      <c r="D499" s="57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</row>
    <row r="500" spans="4:19" x14ac:dyDescent="0.25">
      <c r="D500" s="57" t="s">
        <v>263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</row>
    <row r="501" spans="4:19" x14ac:dyDescent="0.25">
      <c r="D501" s="57" t="s">
        <v>264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</row>
    <row r="502" spans="4:19" x14ac:dyDescent="0.25">
      <c r="D502" s="57" t="s">
        <v>358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</row>
    <row r="504" spans="4:19" x14ac:dyDescent="0.25">
      <c r="D504" s="51" t="s">
        <v>3948</v>
      </c>
    </row>
    <row r="506" spans="4:19" x14ac:dyDescent="0.25">
      <c r="D506" s="285" t="s">
        <v>4181</v>
      </c>
    </row>
    <row r="523" spans="4:4" x14ac:dyDescent="0.25">
      <c r="D523" s="51" t="s">
        <v>4091</v>
      </c>
    </row>
    <row r="525" spans="4:4" x14ac:dyDescent="0.25">
      <c r="D525" s="285" t="s">
        <v>4181</v>
      </c>
    </row>
    <row r="562" spans="2:4" x14ac:dyDescent="0.25">
      <c r="B562" s="50">
        <v>0</v>
      </c>
      <c r="D562" s="51" t="s">
        <v>4064</v>
      </c>
    </row>
    <row r="563" spans="2:4" x14ac:dyDescent="0.25">
      <c r="D563" s="59" t="s">
        <v>303</v>
      </c>
    </row>
    <row r="565" spans="2:4" x14ac:dyDescent="0.25">
      <c r="D565" s="285" t="s">
        <v>36</v>
      </c>
    </row>
    <row r="566" spans="2:4" x14ac:dyDescent="0.25">
      <c r="D566" s="54" t="s">
        <v>4160</v>
      </c>
    </row>
    <row r="568" spans="2:4" x14ac:dyDescent="0.25">
      <c r="D568" s="285" t="s">
        <v>4040</v>
      </c>
    </row>
    <row r="606" spans="4:18" x14ac:dyDescent="0.25">
      <c r="D606" s="285" t="s">
        <v>484</v>
      </c>
      <c r="I606" s="285" t="s">
        <v>348</v>
      </c>
    </row>
    <row r="607" spans="4:18" x14ac:dyDescent="0.25">
      <c r="D607" s="28" t="s">
        <v>4041</v>
      </c>
      <c r="I607" s="51" t="s">
        <v>4072</v>
      </c>
      <c r="R607" s="58" t="s">
        <v>4071</v>
      </c>
    </row>
    <row r="609" spans="4:27" x14ac:dyDescent="0.25">
      <c r="D609" s="51" t="s">
        <v>3944</v>
      </c>
    </row>
    <row r="611" spans="4:27" x14ac:dyDescent="0.25">
      <c r="D611" s="56" t="s">
        <v>4155</v>
      </c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</row>
    <row r="612" spans="4:27" x14ac:dyDescent="0.25">
      <c r="D612" s="56" t="s">
        <v>653</v>
      </c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</row>
    <row r="613" spans="4:27" x14ac:dyDescent="0.25">
      <c r="D613" s="56" t="s">
        <v>2648</v>
      </c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</row>
    <row r="614" spans="4:27" x14ac:dyDescent="0.25">
      <c r="D614" s="56" t="s">
        <v>2649</v>
      </c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</row>
    <row r="615" spans="4:27" x14ac:dyDescent="0.25">
      <c r="D615" s="56" t="s">
        <v>2650</v>
      </c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</row>
    <row r="616" spans="4:27" x14ac:dyDescent="0.25">
      <c r="D616" s="56" t="s">
        <v>2651</v>
      </c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</row>
    <row r="617" spans="4:27" x14ac:dyDescent="0.25">
      <c r="D617" s="56" t="s">
        <v>4165</v>
      </c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</row>
    <row r="619" spans="4:27" x14ac:dyDescent="0.25">
      <c r="D619" s="57" t="s">
        <v>357</v>
      </c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</row>
    <row r="620" spans="4:27" x14ac:dyDescent="0.25">
      <c r="D620" s="57" t="s">
        <v>322</v>
      </c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</row>
    <row r="621" spans="4:27" x14ac:dyDescent="0.25">
      <c r="D621" s="57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</row>
    <row r="622" spans="4:27" x14ac:dyDescent="0.25">
      <c r="D622" s="57" t="s">
        <v>4157</v>
      </c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</row>
    <row r="623" spans="4:27" x14ac:dyDescent="0.25">
      <c r="D623" s="57" t="s">
        <v>282</v>
      </c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</row>
    <row r="624" spans="4:27" x14ac:dyDescent="0.25">
      <c r="D624" s="57" t="s">
        <v>4166</v>
      </c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</row>
    <row r="625" spans="4:27" x14ac:dyDescent="0.25">
      <c r="D625" s="57" t="s">
        <v>4167</v>
      </c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</row>
    <row r="626" spans="4:27" x14ac:dyDescent="0.25">
      <c r="D626" s="57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</row>
    <row r="627" spans="4:27" x14ac:dyDescent="0.25">
      <c r="D627" s="57" t="s">
        <v>263</v>
      </c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</row>
    <row r="628" spans="4:27" x14ac:dyDescent="0.25">
      <c r="D628" s="57" t="s">
        <v>264</v>
      </c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</row>
    <row r="629" spans="4:27" x14ac:dyDescent="0.25">
      <c r="D629" s="57" t="s">
        <v>358</v>
      </c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</row>
    <row r="631" spans="4:27" x14ac:dyDescent="0.25">
      <c r="D631" s="51" t="s">
        <v>3948</v>
      </c>
    </row>
    <row r="633" spans="4:27" x14ac:dyDescent="0.25">
      <c r="D633" s="285" t="s">
        <v>4168</v>
      </c>
    </row>
    <row r="649" spans="4:4" x14ac:dyDescent="0.25">
      <c r="D649" s="51" t="s">
        <v>4091</v>
      </c>
    </row>
    <row r="651" spans="4:4" x14ac:dyDescent="0.25">
      <c r="D651" s="285" t="s">
        <v>4168</v>
      </c>
    </row>
    <row r="691" spans="2:4" x14ac:dyDescent="0.25">
      <c r="B691" s="50">
        <v>0</v>
      </c>
      <c r="D691" s="51" t="s">
        <v>4141</v>
      </c>
    </row>
    <row r="692" spans="2:4" x14ac:dyDescent="0.25">
      <c r="D692" s="59" t="s">
        <v>303</v>
      </c>
    </row>
    <row r="693" spans="2:4" x14ac:dyDescent="0.25">
      <c r="D693" s="55" t="s">
        <v>35</v>
      </c>
    </row>
    <row r="819" spans="2:4" x14ac:dyDescent="0.25">
      <c r="B819" s="49">
        <v>0</v>
      </c>
      <c r="D819" s="51" t="s">
        <v>4180</v>
      </c>
    </row>
    <row r="820" spans="2:4" x14ac:dyDescent="0.25">
      <c r="D820" s="59" t="s">
        <v>304</v>
      </c>
    </row>
    <row r="822" spans="2:4" x14ac:dyDescent="0.25">
      <c r="D822" s="285" t="s">
        <v>36</v>
      </c>
    </row>
    <row r="823" spans="2:4" x14ac:dyDescent="0.25">
      <c r="D823" s="54" t="s">
        <v>4216</v>
      </c>
    </row>
    <row r="825" spans="2:4" x14ac:dyDescent="0.25">
      <c r="D825" s="285" t="s">
        <v>4161</v>
      </c>
    </row>
    <row r="848" spans="4:4" x14ac:dyDescent="0.25">
      <c r="D848" s="51" t="s">
        <v>3948</v>
      </c>
    </row>
    <row r="850" spans="4:38" x14ac:dyDescent="0.25">
      <c r="D850" s="285" t="s">
        <v>269</v>
      </c>
      <c r="M850" s="285" t="s">
        <v>309</v>
      </c>
    </row>
    <row r="851" spans="4:38" x14ac:dyDescent="0.25">
      <c r="D851" s="51" t="s">
        <v>4185</v>
      </c>
      <c r="M851" s="51" t="s">
        <v>4186</v>
      </c>
      <c r="V851" s="51" t="s">
        <v>346</v>
      </c>
      <c r="Y851" s="46" t="s">
        <v>475</v>
      </c>
      <c r="AA851" s="51" t="s">
        <v>4187</v>
      </c>
    </row>
    <row r="853" spans="4:38" x14ac:dyDescent="0.25">
      <c r="D853" s="56" t="s">
        <v>34</v>
      </c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</row>
    <row r="854" spans="4:38" x14ac:dyDescent="0.25">
      <c r="D854" s="56" t="s">
        <v>871</v>
      </c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</row>
    <row r="855" spans="4:38" x14ac:dyDescent="0.25">
      <c r="D855" s="56" t="s">
        <v>872</v>
      </c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</row>
    <row r="856" spans="4:38" x14ac:dyDescent="0.25">
      <c r="D856" s="56" t="s">
        <v>869</v>
      </c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</row>
    <row r="857" spans="4:38" x14ac:dyDescent="0.25">
      <c r="D857" s="56" t="s">
        <v>873</v>
      </c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</row>
    <row r="858" spans="4:38" x14ac:dyDescent="0.25">
      <c r="D858" s="56" t="s">
        <v>870</v>
      </c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</row>
    <row r="860" spans="4:38" x14ac:dyDescent="0.25">
      <c r="D860" s="56" t="s">
        <v>33</v>
      </c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Z860" s="57" t="s">
        <v>357</v>
      </c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  <c r="AK860" s="53"/>
      <c r="AL860" s="53"/>
    </row>
    <row r="861" spans="4:38" x14ac:dyDescent="0.25">
      <c r="D861" s="56" t="s">
        <v>627</v>
      </c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Z861" s="57" t="s">
        <v>322</v>
      </c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  <c r="AK861" s="53"/>
      <c r="AL861" s="53"/>
    </row>
    <row r="862" spans="4:38" x14ac:dyDescent="0.25">
      <c r="D862" s="56" t="s">
        <v>882</v>
      </c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Z862" s="57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  <c r="AK862" s="53"/>
      <c r="AL862" s="53"/>
    </row>
    <row r="863" spans="4:38" x14ac:dyDescent="0.25">
      <c r="D863" s="56" t="s">
        <v>832</v>
      </c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Z863" s="57" t="s">
        <v>836</v>
      </c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53"/>
      <c r="AL863" s="53"/>
    </row>
    <row r="864" spans="4:38" x14ac:dyDescent="0.25">
      <c r="D864" s="38" t="s">
        <v>874</v>
      </c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Z864" s="57" t="s">
        <v>282</v>
      </c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  <c r="AK864" s="53"/>
      <c r="AL864" s="53"/>
    </row>
    <row r="865" spans="4:38" x14ac:dyDescent="0.25">
      <c r="D865" s="38" t="s">
        <v>875</v>
      </c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Z865" s="57" t="s">
        <v>885</v>
      </c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</row>
    <row r="866" spans="4:38" x14ac:dyDescent="0.25">
      <c r="D866" s="38" t="s">
        <v>876</v>
      </c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Z866" s="57" t="s">
        <v>4218</v>
      </c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</row>
    <row r="867" spans="4:38" x14ac:dyDescent="0.25">
      <c r="D867" s="38" t="s">
        <v>877</v>
      </c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Z867" s="57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</row>
    <row r="868" spans="4:38" x14ac:dyDescent="0.25">
      <c r="D868" s="38" t="s">
        <v>878</v>
      </c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Z868" s="57" t="s">
        <v>263</v>
      </c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53"/>
      <c r="AL868" s="53"/>
    </row>
    <row r="869" spans="4:38" x14ac:dyDescent="0.25">
      <c r="D869" s="38" t="s">
        <v>879</v>
      </c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Z869" s="57" t="s">
        <v>264</v>
      </c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</row>
    <row r="870" spans="4:38" x14ac:dyDescent="0.25">
      <c r="D870" s="56" t="s">
        <v>857</v>
      </c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Z870" s="57" t="s">
        <v>358</v>
      </c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  <c r="AK870" s="53"/>
      <c r="AL870" s="53"/>
    </row>
    <row r="871" spans="4:38" x14ac:dyDescent="0.25">
      <c r="D871" s="56" t="s">
        <v>377</v>
      </c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</row>
    <row r="872" spans="4:38" x14ac:dyDescent="0.25">
      <c r="D872" s="56" t="s">
        <v>858</v>
      </c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</row>
    <row r="873" spans="4:38" x14ac:dyDescent="0.25">
      <c r="D873" s="56" t="s">
        <v>378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</row>
    <row r="874" spans="4:38" x14ac:dyDescent="0.25">
      <c r="D874" s="38" t="s">
        <v>880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</row>
    <row r="875" spans="4:38" x14ac:dyDescent="0.25">
      <c r="D875" s="38" t="s">
        <v>881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</row>
    <row r="876" spans="4:38" x14ac:dyDescent="0.25">
      <c r="D876" s="38" t="s">
        <v>884</v>
      </c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</row>
    <row r="877" spans="4:38" x14ac:dyDescent="0.25">
      <c r="D877" s="38" t="s">
        <v>883</v>
      </c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</row>
    <row r="878" spans="4:38" x14ac:dyDescent="0.25">
      <c r="D878" s="56" t="s">
        <v>4215</v>
      </c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</row>
    <row r="880" spans="4:38" x14ac:dyDescent="0.25">
      <c r="D880" s="285" t="s">
        <v>4219</v>
      </c>
    </row>
    <row r="928" spans="2:4" x14ac:dyDescent="0.25">
      <c r="B928" s="49">
        <v>0</v>
      </c>
      <c r="D928" s="51" t="s">
        <v>4228</v>
      </c>
    </row>
    <row r="929" spans="4:4" x14ac:dyDescent="0.25">
      <c r="D929" s="59" t="s">
        <v>303</v>
      </c>
    </row>
    <row r="930" spans="4:4" x14ac:dyDescent="0.25">
      <c r="D930" s="55" t="s">
        <v>3796</v>
      </c>
    </row>
    <row r="931" spans="4:4" x14ac:dyDescent="0.25">
      <c r="D931" s="68" t="s">
        <v>4199</v>
      </c>
    </row>
    <row r="934" spans="4:4" x14ac:dyDescent="0.25">
      <c r="D934" s="285" t="s">
        <v>4190</v>
      </c>
    </row>
    <row r="992" spans="2:4" x14ac:dyDescent="0.25">
      <c r="B992" s="49">
        <v>0</v>
      </c>
      <c r="D992" s="51" t="s">
        <v>4197</v>
      </c>
    </row>
    <row r="993" spans="4:4" x14ac:dyDescent="0.25">
      <c r="D993" s="59" t="s">
        <v>303</v>
      </c>
    </row>
    <row r="995" spans="4:4" x14ac:dyDescent="0.25">
      <c r="D995" s="285" t="s">
        <v>36</v>
      </c>
    </row>
    <row r="996" spans="4:4" x14ac:dyDescent="0.25">
      <c r="D996" s="54" t="s">
        <v>4229</v>
      </c>
    </row>
    <row r="998" spans="4:4" x14ac:dyDescent="0.25">
      <c r="D998" s="285" t="s">
        <v>4191</v>
      </c>
    </row>
    <row r="1045" spans="4:40" x14ac:dyDescent="0.25">
      <c r="D1045" s="285" t="s">
        <v>269</v>
      </c>
    </row>
    <row r="1046" spans="4:40" x14ac:dyDescent="0.25">
      <c r="D1046" s="51" t="s">
        <v>4128</v>
      </c>
    </row>
    <row r="1048" spans="4:40" x14ac:dyDescent="0.25">
      <c r="D1048" s="56" t="s">
        <v>271</v>
      </c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</row>
    <row r="1049" spans="4:40" x14ac:dyDescent="0.25">
      <c r="D1049" s="56" t="s">
        <v>266</v>
      </c>
      <c r="E1049" s="52"/>
      <c r="F1049" s="52"/>
      <c r="G1049" s="52"/>
      <c r="H1049" s="52"/>
      <c r="I1049" s="52"/>
      <c r="J1049" s="52"/>
      <c r="K1049" s="52"/>
      <c r="L1049" s="52"/>
      <c r="M1049" s="52"/>
      <c r="N1049" s="52"/>
      <c r="O1049" s="52"/>
      <c r="P1049" s="52"/>
      <c r="Q1049" s="52"/>
      <c r="R1049" s="52"/>
      <c r="S1049" s="52"/>
    </row>
    <row r="1050" spans="4:40" x14ac:dyDescent="0.25">
      <c r="D1050" s="56" t="s">
        <v>277</v>
      </c>
      <c r="E1050" s="52"/>
      <c r="F1050" s="52"/>
      <c r="G1050" s="52"/>
      <c r="H1050" s="52"/>
      <c r="I1050" s="52"/>
      <c r="J1050" s="52"/>
      <c r="K1050" s="52"/>
      <c r="L1050" s="52"/>
      <c r="M1050" s="52"/>
      <c r="N1050" s="52"/>
      <c r="O1050" s="52"/>
      <c r="P1050" s="52"/>
      <c r="Q1050" s="52"/>
      <c r="R1050" s="52"/>
      <c r="S1050" s="52"/>
    </row>
    <row r="1051" spans="4:40" x14ac:dyDescent="0.25">
      <c r="D1051" s="56" t="s">
        <v>273</v>
      </c>
      <c r="E1051" s="52"/>
      <c r="F1051" s="52"/>
      <c r="G1051" s="52"/>
      <c r="H1051" s="52"/>
      <c r="I1051" s="52"/>
      <c r="J1051" s="52"/>
      <c r="K1051" s="52"/>
      <c r="L1051" s="52"/>
      <c r="M1051" s="52"/>
      <c r="N1051" s="52"/>
      <c r="O1051" s="52"/>
      <c r="P1051" s="52"/>
      <c r="Q1051" s="52"/>
      <c r="R1051" s="52"/>
      <c r="S1051" s="52"/>
    </row>
    <row r="1052" spans="4:40" x14ac:dyDescent="0.25">
      <c r="D1052" s="56" t="s">
        <v>4230</v>
      </c>
      <c r="E1052" s="52"/>
      <c r="F1052" s="52"/>
      <c r="G1052" s="52"/>
      <c r="H1052" s="52"/>
      <c r="I1052" s="52"/>
      <c r="J1052" s="52"/>
      <c r="K1052" s="52"/>
      <c r="L1052" s="52"/>
      <c r="M1052" s="52"/>
      <c r="N1052" s="52"/>
      <c r="O1052" s="52"/>
      <c r="P1052" s="52"/>
      <c r="Q1052" s="52"/>
      <c r="R1052" s="52"/>
      <c r="S1052" s="52"/>
    </row>
    <row r="1053" spans="4:40" x14ac:dyDescent="0.25">
      <c r="D1053" s="56" t="s">
        <v>4231</v>
      </c>
      <c r="E1053" s="52"/>
      <c r="F1053" s="52"/>
      <c r="G1053" s="52"/>
      <c r="H1053" s="52"/>
      <c r="I1053" s="52"/>
      <c r="J1053" s="52"/>
      <c r="K1053" s="52"/>
      <c r="L1053" s="52"/>
      <c r="M1053" s="52"/>
      <c r="N1053" s="52"/>
      <c r="O1053" s="52"/>
      <c r="P1053" s="52"/>
      <c r="Q1053" s="52"/>
      <c r="R1053" s="52"/>
      <c r="S1053" s="52"/>
    </row>
    <row r="1055" spans="4:40" x14ac:dyDescent="0.25">
      <c r="D1055" s="57" t="s">
        <v>357</v>
      </c>
      <c r="E1055" s="53"/>
      <c r="F1055" s="53"/>
      <c r="G1055" s="53"/>
      <c r="H1055" s="53"/>
      <c r="I1055" s="53"/>
      <c r="J1055" s="53"/>
      <c r="K1055" s="53"/>
      <c r="L1055" s="53"/>
      <c r="M1055" s="53"/>
      <c r="N1055" s="53"/>
      <c r="O1055" s="53"/>
      <c r="P1055" s="53"/>
      <c r="Q1055" s="53"/>
      <c r="R1055" s="53"/>
      <c r="S1055" s="53"/>
      <c r="T1055" s="53"/>
      <c r="U1055" s="53"/>
      <c r="V1055" s="53"/>
      <c r="W1055" s="53"/>
      <c r="X1055" s="53"/>
      <c r="Y1055" s="53"/>
      <c r="Z1055" s="53"/>
      <c r="AA1055" s="53"/>
      <c r="AB1055" s="53"/>
      <c r="AC1055" s="53"/>
      <c r="AD1055" s="53"/>
      <c r="AE1055" s="53"/>
      <c r="AF1055" s="53"/>
      <c r="AG1055" s="53"/>
      <c r="AH1055" s="53"/>
      <c r="AI1055" s="53"/>
      <c r="AJ1055" s="53"/>
      <c r="AK1055" s="53"/>
      <c r="AL1055" s="53"/>
      <c r="AM1055" s="53"/>
      <c r="AN1055" s="53"/>
    </row>
    <row r="1056" spans="4:40" x14ac:dyDescent="0.25">
      <c r="D1056" s="57" t="s">
        <v>322</v>
      </c>
      <c r="E1056" s="53"/>
      <c r="F1056" s="53"/>
      <c r="G1056" s="53"/>
      <c r="H1056" s="53"/>
      <c r="I1056" s="53"/>
      <c r="J1056" s="53"/>
      <c r="K1056" s="53"/>
      <c r="L1056" s="53"/>
      <c r="M1056" s="53"/>
      <c r="N1056" s="53"/>
      <c r="O1056" s="53"/>
      <c r="P1056" s="53"/>
      <c r="Q1056" s="53"/>
      <c r="R1056" s="53"/>
      <c r="S1056" s="53"/>
      <c r="T1056" s="53"/>
      <c r="U1056" s="53"/>
      <c r="V1056" s="53"/>
      <c r="W1056" s="53"/>
      <c r="X1056" s="53"/>
      <c r="Y1056" s="53"/>
      <c r="Z1056" s="53"/>
      <c r="AA1056" s="53"/>
      <c r="AB1056" s="53"/>
      <c r="AC1056" s="53"/>
      <c r="AD1056" s="53"/>
      <c r="AE1056" s="53"/>
      <c r="AF1056" s="53"/>
      <c r="AG1056" s="53"/>
      <c r="AH1056" s="53"/>
      <c r="AI1056" s="53"/>
      <c r="AJ1056" s="53"/>
      <c r="AK1056" s="53"/>
      <c r="AL1056" s="53"/>
      <c r="AM1056" s="53"/>
      <c r="AN1056" s="53"/>
    </row>
    <row r="1057" spans="4:40" x14ac:dyDescent="0.25">
      <c r="D1057" s="57"/>
      <c r="E1057" s="53"/>
      <c r="F1057" s="53"/>
      <c r="G1057" s="53"/>
      <c r="H1057" s="53"/>
      <c r="I1057" s="53"/>
      <c r="J1057" s="53"/>
      <c r="K1057" s="53"/>
      <c r="L1057" s="53"/>
      <c r="M1057" s="53"/>
      <c r="N1057" s="53"/>
      <c r="O1057" s="53"/>
      <c r="P1057" s="53"/>
      <c r="Q1057" s="53"/>
      <c r="R1057" s="53"/>
      <c r="S1057" s="53"/>
      <c r="T1057" s="53"/>
      <c r="U1057" s="53"/>
      <c r="V1057" s="53"/>
      <c r="W1057" s="53"/>
      <c r="X1057" s="53"/>
      <c r="Y1057" s="53"/>
      <c r="Z1057" s="53"/>
      <c r="AA1057" s="53"/>
      <c r="AB1057" s="53"/>
      <c r="AC1057" s="53"/>
      <c r="AD1057" s="53"/>
      <c r="AE1057" s="53"/>
      <c r="AF1057" s="53"/>
      <c r="AG1057" s="53"/>
      <c r="AH1057" s="53"/>
      <c r="AI1057" s="53"/>
      <c r="AJ1057" s="53"/>
      <c r="AK1057" s="53"/>
      <c r="AL1057" s="53"/>
      <c r="AM1057" s="53"/>
      <c r="AN1057" s="53"/>
    </row>
    <row r="1058" spans="4:40" x14ac:dyDescent="0.25">
      <c r="D1058" s="57" t="s">
        <v>4232</v>
      </c>
      <c r="E1058" s="53"/>
      <c r="F1058" s="53"/>
      <c r="G1058" s="53"/>
      <c r="H1058" s="53"/>
      <c r="I1058" s="53"/>
      <c r="J1058" s="53"/>
      <c r="K1058" s="53"/>
      <c r="L1058" s="53"/>
      <c r="M1058" s="53"/>
      <c r="N1058" s="53"/>
      <c r="O1058" s="53"/>
      <c r="P1058" s="53"/>
      <c r="Q1058" s="53"/>
      <c r="R1058" s="53"/>
      <c r="S1058" s="53"/>
      <c r="T1058" s="53"/>
      <c r="U1058" s="53"/>
      <c r="V1058" s="53"/>
      <c r="W1058" s="53"/>
      <c r="X1058" s="53"/>
      <c r="Y1058" s="53"/>
      <c r="Z1058" s="53"/>
      <c r="AA1058" s="53"/>
      <c r="AB1058" s="53"/>
      <c r="AC1058" s="53"/>
      <c r="AD1058" s="53"/>
      <c r="AE1058" s="53"/>
      <c r="AF1058" s="53"/>
      <c r="AG1058" s="53"/>
      <c r="AH1058" s="53"/>
      <c r="AI1058" s="53"/>
      <c r="AJ1058" s="53"/>
      <c r="AK1058" s="53"/>
      <c r="AL1058" s="53"/>
      <c r="AM1058" s="53"/>
      <c r="AN1058" s="53"/>
    </row>
    <row r="1059" spans="4:40" x14ac:dyDescent="0.25">
      <c r="D1059" s="57" t="s">
        <v>282</v>
      </c>
      <c r="E1059" s="53"/>
      <c r="F1059" s="53"/>
      <c r="G1059" s="53"/>
      <c r="H1059" s="53"/>
      <c r="I1059" s="53"/>
      <c r="J1059" s="53"/>
      <c r="K1059" s="53"/>
      <c r="L1059" s="53"/>
      <c r="M1059" s="53"/>
      <c r="N1059" s="53"/>
      <c r="O1059" s="53"/>
      <c r="P1059" s="53"/>
      <c r="Q1059" s="53"/>
      <c r="R1059" s="53"/>
      <c r="S1059" s="53"/>
      <c r="T1059" s="53"/>
      <c r="U1059" s="53"/>
      <c r="V1059" s="53"/>
      <c r="W1059" s="53"/>
      <c r="X1059" s="53"/>
      <c r="Y1059" s="53"/>
      <c r="Z1059" s="53"/>
      <c r="AA1059" s="53"/>
      <c r="AB1059" s="53"/>
      <c r="AC1059" s="53"/>
      <c r="AD1059" s="53"/>
      <c r="AE1059" s="53"/>
      <c r="AF1059" s="53"/>
      <c r="AG1059" s="53"/>
      <c r="AH1059" s="53"/>
      <c r="AI1059" s="53"/>
      <c r="AJ1059" s="53"/>
      <c r="AK1059" s="53"/>
      <c r="AL1059" s="53"/>
      <c r="AM1059" s="53"/>
      <c r="AN1059" s="53"/>
    </row>
    <row r="1060" spans="4:40" x14ac:dyDescent="0.25">
      <c r="D1060" s="57" t="s">
        <v>2919</v>
      </c>
      <c r="E1060" s="53"/>
      <c r="F1060" s="53"/>
      <c r="G1060" s="53"/>
      <c r="H1060" s="53"/>
      <c r="I1060" s="53"/>
      <c r="J1060" s="53"/>
      <c r="K1060" s="53"/>
      <c r="L1060" s="53"/>
      <c r="M1060" s="53"/>
      <c r="N1060" s="53"/>
      <c r="O1060" s="53"/>
      <c r="P1060" s="53"/>
      <c r="Q1060" s="53"/>
      <c r="R1060" s="53"/>
      <c r="S1060" s="53"/>
      <c r="T1060" s="53"/>
      <c r="U1060" s="53"/>
      <c r="V1060" s="53"/>
      <c r="W1060" s="53"/>
      <c r="X1060" s="53"/>
      <c r="Y1060" s="53"/>
      <c r="Z1060" s="53"/>
      <c r="AA1060" s="53"/>
      <c r="AB1060" s="53"/>
      <c r="AC1060" s="53"/>
      <c r="AD1060" s="53"/>
      <c r="AE1060" s="53"/>
      <c r="AF1060" s="53"/>
      <c r="AG1060" s="53"/>
      <c r="AH1060" s="53"/>
      <c r="AI1060" s="53"/>
      <c r="AJ1060" s="53"/>
      <c r="AK1060" s="53"/>
      <c r="AL1060" s="53"/>
      <c r="AM1060" s="53"/>
      <c r="AN1060" s="53"/>
    </row>
    <row r="1061" spans="4:40" x14ac:dyDescent="0.25">
      <c r="D1061" s="57" t="s">
        <v>4233</v>
      </c>
      <c r="E1061" s="53"/>
      <c r="F1061" s="53"/>
      <c r="G1061" s="53"/>
      <c r="H1061" s="53"/>
      <c r="I1061" s="53"/>
      <c r="J1061" s="53"/>
      <c r="K1061" s="53"/>
      <c r="L1061" s="53"/>
      <c r="M1061" s="53"/>
      <c r="N1061" s="53"/>
      <c r="O1061" s="53"/>
      <c r="P1061" s="53"/>
      <c r="Q1061" s="53"/>
      <c r="R1061" s="53"/>
      <c r="S1061" s="53"/>
      <c r="T1061" s="53"/>
      <c r="U1061" s="53"/>
      <c r="V1061" s="53"/>
      <c r="W1061" s="53"/>
      <c r="X1061" s="53"/>
      <c r="Y1061" s="53"/>
      <c r="Z1061" s="53"/>
      <c r="AA1061" s="53"/>
      <c r="AB1061" s="53"/>
      <c r="AC1061" s="53"/>
      <c r="AD1061" s="53"/>
      <c r="AE1061" s="53"/>
      <c r="AF1061" s="53"/>
      <c r="AG1061" s="53"/>
      <c r="AH1061" s="53"/>
      <c r="AI1061" s="53"/>
      <c r="AJ1061" s="53"/>
      <c r="AK1061" s="53"/>
      <c r="AL1061" s="53"/>
      <c r="AM1061" s="53"/>
      <c r="AN1061" s="53"/>
    </row>
    <row r="1062" spans="4:40" x14ac:dyDescent="0.25">
      <c r="D1062" s="57" t="s">
        <v>4234</v>
      </c>
      <c r="E1062" s="53"/>
      <c r="F1062" s="53"/>
      <c r="G1062" s="53"/>
      <c r="H1062" s="53"/>
      <c r="I1062" s="53"/>
      <c r="J1062" s="53"/>
      <c r="K1062" s="53"/>
      <c r="L1062" s="53"/>
      <c r="M1062" s="53"/>
      <c r="N1062" s="53"/>
      <c r="O1062" s="53"/>
      <c r="P1062" s="53"/>
      <c r="Q1062" s="53"/>
      <c r="R1062" s="53"/>
      <c r="S1062" s="53"/>
      <c r="T1062" s="53"/>
      <c r="U1062" s="53"/>
      <c r="V1062" s="53"/>
      <c r="W1062" s="53"/>
      <c r="X1062" s="53"/>
      <c r="Y1062" s="53"/>
      <c r="Z1062" s="53"/>
      <c r="AA1062" s="53"/>
      <c r="AB1062" s="53"/>
      <c r="AC1062" s="53"/>
      <c r="AD1062" s="53"/>
      <c r="AE1062" s="53"/>
      <c r="AF1062" s="53"/>
      <c r="AG1062" s="53"/>
      <c r="AH1062" s="53"/>
      <c r="AI1062" s="53"/>
      <c r="AJ1062" s="53"/>
      <c r="AK1062" s="53"/>
      <c r="AL1062" s="53"/>
      <c r="AM1062" s="53"/>
      <c r="AN1062" s="53"/>
    </row>
    <row r="1063" spans="4:40" x14ac:dyDescent="0.25">
      <c r="D1063" s="57"/>
      <c r="E1063" s="53"/>
      <c r="F1063" s="53"/>
      <c r="G1063" s="53"/>
      <c r="H1063" s="53"/>
      <c r="I1063" s="53"/>
      <c r="J1063" s="53"/>
      <c r="K1063" s="53"/>
      <c r="L1063" s="53"/>
      <c r="M1063" s="53"/>
      <c r="N1063" s="53"/>
      <c r="O1063" s="53"/>
      <c r="P1063" s="53"/>
      <c r="Q1063" s="53"/>
      <c r="R1063" s="53"/>
      <c r="S1063" s="53"/>
      <c r="T1063" s="53"/>
      <c r="U1063" s="53"/>
      <c r="V1063" s="53"/>
      <c r="W1063" s="53"/>
      <c r="X1063" s="53"/>
      <c r="Y1063" s="53"/>
      <c r="Z1063" s="53"/>
      <c r="AA1063" s="53"/>
      <c r="AB1063" s="53"/>
      <c r="AC1063" s="53"/>
      <c r="AD1063" s="53"/>
      <c r="AE1063" s="53"/>
      <c r="AF1063" s="53"/>
      <c r="AG1063" s="53"/>
      <c r="AH1063" s="53"/>
      <c r="AI1063" s="53"/>
      <c r="AJ1063" s="53"/>
      <c r="AK1063" s="53"/>
      <c r="AL1063" s="53"/>
      <c r="AM1063" s="53"/>
      <c r="AN1063" s="53"/>
    </row>
    <row r="1064" spans="4:40" x14ac:dyDescent="0.25">
      <c r="D1064" s="57" t="s">
        <v>263</v>
      </c>
      <c r="E1064" s="53"/>
      <c r="F1064" s="53"/>
      <c r="G1064" s="53"/>
      <c r="H1064" s="53"/>
      <c r="I1064" s="53"/>
      <c r="J1064" s="53"/>
      <c r="K1064" s="53"/>
      <c r="L1064" s="53"/>
      <c r="M1064" s="53"/>
      <c r="N1064" s="53"/>
      <c r="O1064" s="53"/>
      <c r="P1064" s="53"/>
      <c r="Q1064" s="53"/>
      <c r="R1064" s="53"/>
      <c r="S1064" s="53"/>
      <c r="T1064" s="53"/>
      <c r="U1064" s="53"/>
      <c r="V1064" s="53"/>
      <c r="W1064" s="53"/>
      <c r="X1064" s="53"/>
      <c r="Y1064" s="53"/>
      <c r="Z1064" s="53"/>
      <c r="AA1064" s="53"/>
      <c r="AB1064" s="53"/>
      <c r="AC1064" s="53"/>
      <c r="AD1064" s="53"/>
      <c r="AE1064" s="53"/>
      <c r="AF1064" s="53"/>
      <c r="AG1064" s="53"/>
      <c r="AH1064" s="53"/>
      <c r="AI1064" s="53"/>
      <c r="AJ1064" s="53"/>
      <c r="AK1064" s="53"/>
      <c r="AL1064" s="53"/>
      <c r="AM1064" s="53"/>
      <c r="AN1064" s="53"/>
    </row>
    <row r="1065" spans="4:40" x14ac:dyDescent="0.25">
      <c r="D1065" s="57" t="s">
        <v>264</v>
      </c>
      <c r="E1065" s="53"/>
      <c r="F1065" s="53"/>
      <c r="G1065" s="53"/>
      <c r="H1065" s="53"/>
      <c r="I1065" s="53"/>
      <c r="J1065" s="53"/>
      <c r="K1065" s="53"/>
      <c r="L1065" s="53"/>
      <c r="M1065" s="53"/>
      <c r="N1065" s="53"/>
      <c r="O1065" s="53"/>
      <c r="P1065" s="53"/>
      <c r="Q1065" s="53"/>
      <c r="R1065" s="53"/>
      <c r="S1065" s="53"/>
      <c r="T1065" s="53"/>
      <c r="U1065" s="53"/>
      <c r="V1065" s="53"/>
      <c r="W1065" s="53"/>
      <c r="X1065" s="53"/>
      <c r="Y1065" s="53"/>
      <c r="Z1065" s="53"/>
      <c r="AA1065" s="53"/>
      <c r="AB1065" s="53"/>
      <c r="AC1065" s="53"/>
      <c r="AD1065" s="53"/>
      <c r="AE1065" s="53"/>
      <c r="AF1065" s="53"/>
      <c r="AG1065" s="53"/>
      <c r="AH1065" s="53"/>
      <c r="AI1065" s="53"/>
      <c r="AJ1065" s="53"/>
      <c r="AK1065" s="53"/>
      <c r="AL1065" s="53"/>
      <c r="AM1065" s="53"/>
      <c r="AN1065" s="53"/>
    </row>
    <row r="1066" spans="4:40" x14ac:dyDescent="0.25">
      <c r="D1066" s="57" t="s">
        <v>358</v>
      </c>
      <c r="E1066" s="53"/>
      <c r="F1066" s="53"/>
      <c r="G1066" s="53"/>
      <c r="H1066" s="53"/>
      <c r="I1066" s="53"/>
      <c r="J1066" s="53"/>
      <c r="K1066" s="53"/>
      <c r="L1066" s="53"/>
      <c r="M1066" s="53"/>
      <c r="N1066" s="53"/>
      <c r="O1066" s="53"/>
      <c r="P1066" s="53"/>
      <c r="Q1066" s="53"/>
      <c r="R1066" s="53"/>
      <c r="S1066" s="53"/>
      <c r="T1066" s="53"/>
      <c r="U1066" s="53"/>
      <c r="V1066" s="53"/>
      <c r="W1066" s="53"/>
      <c r="X1066" s="53"/>
      <c r="Y1066" s="53"/>
      <c r="Z1066" s="53"/>
      <c r="AA1066" s="53"/>
      <c r="AB1066" s="53"/>
      <c r="AC1066" s="53"/>
      <c r="AD1066" s="53"/>
      <c r="AE1066" s="53"/>
      <c r="AF1066" s="53"/>
      <c r="AG1066" s="53"/>
      <c r="AH1066" s="53"/>
      <c r="AI1066" s="53"/>
      <c r="AJ1066" s="53"/>
      <c r="AK1066" s="53"/>
      <c r="AL1066" s="53"/>
      <c r="AM1066" s="53"/>
      <c r="AN1066" s="53"/>
    </row>
    <row r="1068" spans="4:40" x14ac:dyDescent="0.25">
      <c r="D1068" s="285" t="s">
        <v>4235</v>
      </c>
    </row>
    <row r="1107" spans="2:4" x14ac:dyDescent="0.25">
      <c r="B1107" s="35">
        <v>0</v>
      </c>
      <c r="D1107" s="51" t="s">
        <v>4193</v>
      </c>
    </row>
    <row r="1108" spans="2:4" x14ac:dyDescent="0.25">
      <c r="D1108" s="59" t="s">
        <v>305</v>
      </c>
    </row>
    <row r="1109" spans="2:4" x14ac:dyDescent="0.25">
      <c r="D1109" s="68" t="s">
        <v>4587</v>
      </c>
    </row>
    <row r="1111" spans="2:4" x14ac:dyDescent="0.25">
      <c r="D1111" s="285" t="s">
        <v>3775</v>
      </c>
    </row>
    <row r="1170" spans="4:13" x14ac:dyDescent="0.25">
      <c r="D1170" s="285" t="s">
        <v>309</v>
      </c>
      <c r="M1170" s="285" t="s">
        <v>4222</v>
      </c>
    </row>
    <row r="1171" spans="4:13" x14ac:dyDescent="0.25">
      <c r="D1171" s="51" t="s">
        <v>4220</v>
      </c>
    </row>
    <row r="1173" spans="4:13" x14ac:dyDescent="0.25">
      <c r="D1173" s="285" t="s">
        <v>4221</v>
      </c>
    </row>
    <row r="1216" spans="2:4" x14ac:dyDescent="0.25">
      <c r="B1216" s="49">
        <v>0</v>
      </c>
      <c r="D1216" s="51" t="s">
        <v>4199</v>
      </c>
    </row>
    <row r="1217" spans="4:4" x14ac:dyDescent="0.25">
      <c r="D1217" s="59" t="s">
        <v>303</v>
      </c>
    </row>
    <row r="1219" spans="4:4" x14ac:dyDescent="0.25">
      <c r="D1219" s="285" t="s">
        <v>36</v>
      </c>
    </row>
    <row r="1220" spans="4:4" x14ac:dyDescent="0.25">
      <c r="D1220" s="54" t="s">
        <v>4236</v>
      </c>
    </row>
    <row r="1222" spans="4:4" x14ac:dyDescent="0.25">
      <c r="D1222" s="285" t="s">
        <v>4162</v>
      </c>
    </row>
    <row r="1260" spans="4:18" x14ac:dyDescent="0.25">
      <c r="D1260" s="285" t="s">
        <v>484</v>
      </c>
      <c r="I1260" s="285" t="s">
        <v>348</v>
      </c>
    </row>
    <row r="1261" spans="4:18" x14ac:dyDescent="0.25">
      <c r="D1261" s="28" t="s">
        <v>4163</v>
      </c>
      <c r="I1261" s="51" t="s">
        <v>4223</v>
      </c>
      <c r="R1261" s="28" t="s">
        <v>4224</v>
      </c>
    </row>
    <row r="1263" spans="4:18" x14ac:dyDescent="0.25">
      <c r="D1263" s="51" t="s">
        <v>3948</v>
      </c>
    </row>
    <row r="1265" spans="4:27" x14ac:dyDescent="0.25">
      <c r="D1265" s="56" t="s">
        <v>4155</v>
      </c>
      <c r="E1265" s="52"/>
      <c r="F1265" s="52"/>
      <c r="G1265" s="52"/>
      <c r="H1265" s="52"/>
      <c r="I1265" s="52"/>
      <c r="J1265" s="52"/>
      <c r="K1265" s="52"/>
      <c r="L1265" s="52"/>
      <c r="M1265" s="52"/>
      <c r="N1265" s="52"/>
      <c r="O1265" s="52"/>
      <c r="P1265" s="52"/>
      <c r="Q1265" s="52"/>
      <c r="R1265" s="52"/>
      <c r="S1265" s="52"/>
      <c r="T1265" s="52"/>
      <c r="U1265" s="52"/>
      <c r="V1265" s="52"/>
    </row>
    <row r="1266" spans="4:27" x14ac:dyDescent="0.25">
      <c r="D1266" s="56" t="s">
        <v>653</v>
      </c>
      <c r="E1266" s="52"/>
      <c r="F1266" s="52"/>
      <c r="G1266" s="52"/>
      <c r="H1266" s="52"/>
      <c r="I1266" s="52"/>
      <c r="J1266" s="52"/>
      <c r="K1266" s="52"/>
      <c r="L1266" s="52"/>
      <c r="M1266" s="52"/>
      <c r="N1266" s="52"/>
      <c r="O1266" s="52"/>
      <c r="P1266" s="52"/>
      <c r="Q1266" s="52"/>
      <c r="R1266" s="52"/>
      <c r="S1266" s="52"/>
      <c r="T1266" s="52"/>
      <c r="U1266" s="52"/>
      <c r="V1266" s="52"/>
    </row>
    <row r="1267" spans="4:27" x14ac:dyDescent="0.25">
      <c r="D1267" s="56" t="s">
        <v>2648</v>
      </c>
      <c r="E1267" s="52"/>
      <c r="F1267" s="52"/>
      <c r="G1267" s="52"/>
      <c r="H1267" s="52"/>
      <c r="I1267" s="52"/>
      <c r="J1267" s="52"/>
      <c r="K1267" s="52"/>
      <c r="L1267" s="52"/>
      <c r="M1267" s="52"/>
      <c r="N1267" s="52"/>
      <c r="O1267" s="52"/>
      <c r="P1267" s="52"/>
      <c r="Q1267" s="52"/>
      <c r="R1267" s="52"/>
      <c r="S1267" s="52"/>
      <c r="T1267" s="52"/>
      <c r="U1267" s="52"/>
      <c r="V1267" s="52"/>
    </row>
    <row r="1268" spans="4:27" x14ac:dyDescent="0.25">
      <c r="D1268" s="56" t="s">
        <v>2649</v>
      </c>
      <c r="E1268" s="52"/>
      <c r="F1268" s="52"/>
      <c r="G1268" s="52"/>
      <c r="H1268" s="52"/>
      <c r="I1268" s="52"/>
      <c r="J1268" s="52"/>
      <c r="K1268" s="52"/>
      <c r="L1268" s="52"/>
      <c r="M1268" s="52"/>
      <c r="N1268" s="52"/>
      <c r="O1268" s="52"/>
      <c r="P1268" s="52"/>
      <c r="Q1268" s="52"/>
      <c r="R1268" s="52"/>
      <c r="S1268" s="52"/>
      <c r="T1268" s="52"/>
      <c r="U1268" s="52"/>
      <c r="V1268" s="52"/>
    </row>
    <row r="1269" spans="4:27" x14ac:dyDescent="0.25">
      <c r="D1269" s="56" t="s">
        <v>2650</v>
      </c>
      <c r="E1269" s="52"/>
      <c r="F1269" s="52"/>
      <c r="G1269" s="52"/>
      <c r="H1269" s="52"/>
      <c r="I1269" s="52"/>
      <c r="J1269" s="52"/>
      <c r="K1269" s="52"/>
      <c r="L1269" s="52"/>
      <c r="M1269" s="52"/>
      <c r="N1269" s="52"/>
      <c r="O1269" s="52"/>
      <c r="P1269" s="52"/>
      <c r="Q1269" s="52"/>
      <c r="R1269" s="52"/>
      <c r="S1269" s="52"/>
      <c r="T1269" s="52"/>
      <c r="U1269" s="52"/>
      <c r="V1269" s="52"/>
    </row>
    <row r="1270" spans="4:27" x14ac:dyDescent="0.25">
      <c r="D1270" s="56" t="s">
        <v>2651</v>
      </c>
      <c r="E1270" s="52"/>
      <c r="F1270" s="52"/>
      <c r="G1270" s="52"/>
      <c r="H1270" s="52"/>
      <c r="I1270" s="52"/>
      <c r="J1270" s="52"/>
      <c r="K1270" s="52"/>
      <c r="L1270" s="52"/>
      <c r="M1270" s="52"/>
      <c r="N1270" s="52"/>
      <c r="O1270" s="52"/>
      <c r="P1270" s="52"/>
      <c r="Q1270" s="52"/>
      <c r="R1270" s="52"/>
      <c r="S1270" s="52"/>
      <c r="T1270" s="52"/>
      <c r="U1270" s="52"/>
      <c r="V1270" s="52"/>
    </row>
    <row r="1271" spans="4:27" x14ac:dyDescent="0.25">
      <c r="D1271" s="56" t="s">
        <v>4225</v>
      </c>
      <c r="E1271" s="52"/>
      <c r="F1271" s="52"/>
      <c r="G1271" s="52"/>
      <c r="H1271" s="52"/>
      <c r="I1271" s="52"/>
      <c r="J1271" s="52"/>
      <c r="K1271" s="52"/>
      <c r="L1271" s="52"/>
      <c r="M1271" s="52"/>
      <c r="N1271" s="52"/>
      <c r="O1271" s="52"/>
      <c r="P1271" s="52"/>
      <c r="Q1271" s="52"/>
      <c r="R1271" s="52"/>
      <c r="S1271" s="52"/>
      <c r="T1271" s="52"/>
      <c r="U1271" s="52"/>
      <c r="V1271" s="52"/>
    </row>
    <row r="1273" spans="4:27" x14ac:dyDescent="0.25">
      <c r="D1273" s="57" t="s">
        <v>357</v>
      </c>
      <c r="E1273" s="53"/>
      <c r="F1273" s="53"/>
      <c r="G1273" s="53"/>
      <c r="H1273" s="53"/>
      <c r="I1273" s="53"/>
      <c r="J1273" s="53"/>
      <c r="K1273" s="53"/>
      <c r="L1273" s="53"/>
      <c r="M1273" s="53"/>
      <c r="N1273" s="53"/>
      <c r="O1273" s="53"/>
      <c r="P1273" s="53"/>
      <c r="Q1273" s="53"/>
      <c r="R1273" s="53"/>
      <c r="S1273" s="53"/>
      <c r="T1273" s="53"/>
      <c r="U1273" s="53"/>
      <c r="V1273" s="53"/>
      <c r="W1273" s="53"/>
      <c r="X1273" s="53"/>
      <c r="Y1273" s="53"/>
      <c r="Z1273" s="53"/>
      <c r="AA1273" s="53"/>
    </row>
    <row r="1274" spans="4:27" x14ac:dyDescent="0.25">
      <c r="D1274" s="57" t="s">
        <v>322</v>
      </c>
      <c r="E1274" s="53"/>
      <c r="F1274" s="53"/>
      <c r="G1274" s="53"/>
      <c r="H1274" s="53"/>
      <c r="I1274" s="53"/>
      <c r="J1274" s="53"/>
      <c r="K1274" s="53"/>
      <c r="L1274" s="53"/>
      <c r="M1274" s="53"/>
      <c r="N1274" s="53"/>
      <c r="O1274" s="53"/>
      <c r="P1274" s="53"/>
      <c r="Q1274" s="53"/>
      <c r="R1274" s="53"/>
      <c r="S1274" s="53"/>
      <c r="T1274" s="53"/>
      <c r="U1274" s="53"/>
      <c r="V1274" s="53"/>
      <c r="W1274" s="53"/>
      <c r="X1274" s="53"/>
      <c r="Y1274" s="53"/>
      <c r="Z1274" s="53"/>
      <c r="AA1274" s="53"/>
    </row>
    <row r="1275" spans="4:27" x14ac:dyDescent="0.25">
      <c r="D1275" s="57"/>
      <c r="E1275" s="53"/>
      <c r="F1275" s="53"/>
      <c r="G1275" s="53"/>
      <c r="H1275" s="53"/>
      <c r="I1275" s="53"/>
      <c r="J1275" s="53"/>
      <c r="K1275" s="53"/>
      <c r="L1275" s="53"/>
      <c r="M1275" s="53"/>
      <c r="N1275" s="53"/>
      <c r="O1275" s="53"/>
      <c r="P1275" s="53"/>
      <c r="Q1275" s="53"/>
      <c r="R1275" s="53"/>
      <c r="S1275" s="53"/>
      <c r="T1275" s="53"/>
      <c r="U1275" s="53"/>
      <c r="V1275" s="53"/>
      <c r="W1275" s="53"/>
      <c r="X1275" s="53"/>
      <c r="Y1275" s="53"/>
      <c r="Z1275" s="53"/>
      <c r="AA1275" s="53"/>
    </row>
    <row r="1276" spans="4:27" x14ac:dyDescent="0.25">
      <c r="D1276" s="57" t="s">
        <v>4157</v>
      </c>
      <c r="E1276" s="53"/>
      <c r="F1276" s="53"/>
      <c r="G1276" s="53"/>
      <c r="H1276" s="53"/>
      <c r="I1276" s="53"/>
      <c r="J1276" s="53"/>
      <c r="K1276" s="53"/>
      <c r="L1276" s="53"/>
      <c r="M1276" s="53"/>
      <c r="N1276" s="53"/>
      <c r="O1276" s="53"/>
      <c r="P1276" s="53"/>
      <c r="Q1276" s="53"/>
      <c r="R1276" s="53"/>
      <c r="S1276" s="53"/>
      <c r="T1276" s="53"/>
      <c r="U1276" s="53"/>
      <c r="V1276" s="53"/>
      <c r="W1276" s="53"/>
      <c r="X1276" s="53"/>
      <c r="Y1276" s="53"/>
      <c r="Z1276" s="53"/>
      <c r="AA1276" s="53"/>
    </row>
    <row r="1277" spans="4:27" x14ac:dyDescent="0.25">
      <c r="D1277" s="57" t="s">
        <v>282</v>
      </c>
      <c r="E1277" s="53"/>
      <c r="F1277" s="53"/>
      <c r="G1277" s="53"/>
      <c r="H1277" s="53"/>
      <c r="I1277" s="53"/>
      <c r="J1277" s="53"/>
      <c r="K1277" s="53"/>
      <c r="L1277" s="53"/>
      <c r="M1277" s="53"/>
      <c r="N1277" s="53"/>
      <c r="O1277" s="53"/>
      <c r="P1277" s="53"/>
      <c r="Q1277" s="53"/>
      <c r="R1277" s="53"/>
      <c r="S1277" s="53"/>
      <c r="T1277" s="53"/>
      <c r="U1277" s="53"/>
      <c r="V1277" s="53"/>
      <c r="W1277" s="53"/>
      <c r="X1277" s="53"/>
      <c r="Y1277" s="53"/>
      <c r="Z1277" s="53"/>
      <c r="AA1277" s="53"/>
    </row>
    <row r="1278" spans="4:27" x14ac:dyDescent="0.25">
      <c r="D1278" s="57" t="s">
        <v>4226</v>
      </c>
      <c r="E1278" s="53"/>
      <c r="F1278" s="53"/>
      <c r="G1278" s="53"/>
      <c r="H1278" s="53"/>
      <c r="I1278" s="53"/>
      <c r="J1278" s="53"/>
      <c r="K1278" s="53"/>
      <c r="L1278" s="53"/>
      <c r="M1278" s="53"/>
      <c r="N1278" s="53"/>
      <c r="O1278" s="53"/>
      <c r="P1278" s="53"/>
      <c r="Q1278" s="53"/>
      <c r="R1278" s="53"/>
      <c r="S1278" s="53"/>
      <c r="T1278" s="53"/>
      <c r="U1278" s="53"/>
      <c r="V1278" s="53"/>
      <c r="W1278" s="53"/>
      <c r="X1278" s="53"/>
      <c r="Y1278" s="53"/>
      <c r="Z1278" s="53"/>
      <c r="AA1278" s="53"/>
    </row>
    <row r="1279" spans="4:27" x14ac:dyDescent="0.25">
      <c r="D1279" s="57" t="s">
        <v>4227</v>
      </c>
      <c r="E1279" s="53"/>
      <c r="F1279" s="53"/>
      <c r="G1279" s="53"/>
      <c r="H1279" s="53"/>
      <c r="I1279" s="53"/>
      <c r="J1279" s="53"/>
      <c r="K1279" s="53"/>
      <c r="L1279" s="53"/>
      <c r="M1279" s="53"/>
      <c r="N1279" s="53"/>
      <c r="O1279" s="53"/>
      <c r="P1279" s="53"/>
      <c r="Q1279" s="53"/>
      <c r="R1279" s="53"/>
      <c r="S1279" s="53"/>
      <c r="T1279" s="53"/>
      <c r="U1279" s="53"/>
      <c r="V1279" s="53"/>
      <c r="W1279" s="53"/>
      <c r="X1279" s="53"/>
      <c r="Y1279" s="53"/>
      <c r="Z1279" s="53"/>
      <c r="AA1279" s="53"/>
    </row>
    <row r="1280" spans="4:27" x14ac:dyDescent="0.25">
      <c r="D1280" s="57"/>
      <c r="E1280" s="53"/>
      <c r="F1280" s="53"/>
      <c r="G1280" s="53"/>
      <c r="H1280" s="53"/>
      <c r="I1280" s="53"/>
      <c r="J1280" s="53"/>
      <c r="K1280" s="53"/>
      <c r="L1280" s="53"/>
      <c r="M1280" s="53"/>
      <c r="N1280" s="53"/>
      <c r="O1280" s="53"/>
      <c r="P1280" s="53"/>
      <c r="Q1280" s="53"/>
      <c r="R1280" s="53"/>
      <c r="S1280" s="53"/>
      <c r="T1280" s="53"/>
      <c r="U1280" s="53"/>
      <c r="V1280" s="53"/>
      <c r="W1280" s="53"/>
      <c r="X1280" s="53"/>
      <c r="Y1280" s="53"/>
      <c r="Z1280" s="53"/>
      <c r="AA1280" s="53"/>
    </row>
    <row r="1281" spans="4:27" x14ac:dyDescent="0.25">
      <c r="D1281" s="57" t="s">
        <v>263</v>
      </c>
      <c r="E1281" s="53"/>
      <c r="F1281" s="53"/>
      <c r="G1281" s="53"/>
      <c r="H1281" s="53"/>
      <c r="I1281" s="53"/>
      <c r="J1281" s="53"/>
      <c r="K1281" s="53"/>
      <c r="L1281" s="53"/>
      <c r="M1281" s="53"/>
      <c r="N1281" s="53"/>
      <c r="O1281" s="53"/>
      <c r="P1281" s="53"/>
      <c r="Q1281" s="53"/>
      <c r="R1281" s="53"/>
      <c r="S1281" s="53"/>
      <c r="T1281" s="53"/>
      <c r="U1281" s="53"/>
      <c r="V1281" s="53"/>
      <c r="W1281" s="53"/>
      <c r="X1281" s="53"/>
      <c r="Y1281" s="53"/>
      <c r="Z1281" s="53"/>
      <c r="AA1281" s="53"/>
    </row>
    <row r="1282" spans="4:27" x14ac:dyDescent="0.25">
      <c r="D1282" s="57" t="s">
        <v>264</v>
      </c>
      <c r="E1282" s="53"/>
      <c r="F1282" s="53"/>
      <c r="G1282" s="53"/>
      <c r="H1282" s="53"/>
      <c r="I1282" s="53"/>
      <c r="J1282" s="53"/>
      <c r="K1282" s="53"/>
      <c r="L1282" s="53"/>
      <c r="M1282" s="53"/>
      <c r="N1282" s="53"/>
      <c r="O1282" s="53"/>
      <c r="P1282" s="53"/>
      <c r="Q1282" s="53"/>
      <c r="R1282" s="53"/>
      <c r="S1282" s="53"/>
      <c r="T1282" s="53"/>
      <c r="U1282" s="53"/>
      <c r="V1282" s="53"/>
      <c r="W1282" s="53"/>
      <c r="X1282" s="53"/>
      <c r="Y1282" s="53"/>
      <c r="Z1282" s="53"/>
      <c r="AA1282" s="53"/>
    </row>
    <row r="1283" spans="4:27" x14ac:dyDescent="0.25">
      <c r="D1283" s="57" t="s">
        <v>358</v>
      </c>
      <c r="E1283" s="53"/>
      <c r="F1283" s="53"/>
      <c r="G1283" s="53"/>
      <c r="H1283" s="53"/>
      <c r="I1283" s="53"/>
      <c r="J1283" s="53"/>
      <c r="K1283" s="53"/>
      <c r="L1283" s="53"/>
      <c r="M1283" s="53"/>
      <c r="N1283" s="53"/>
      <c r="O1283" s="53"/>
      <c r="P1283" s="53"/>
      <c r="Q1283" s="53"/>
      <c r="R1283" s="53"/>
      <c r="S1283" s="53"/>
      <c r="T1283" s="53"/>
      <c r="U1283" s="53"/>
      <c r="V1283" s="53"/>
      <c r="W1283" s="53"/>
      <c r="X1283" s="53"/>
      <c r="Y1283" s="53"/>
      <c r="Z1283" s="53"/>
      <c r="AA1283" s="53"/>
    </row>
    <row r="1285" spans="4:27" x14ac:dyDescent="0.25">
      <c r="D1285" s="285" t="s">
        <v>4237</v>
      </c>
    </row>
    <row r="1301" spans="4:4" x14ac:dyDescent="0.25">
      <c r="D1301" s="51" t="s">
        <v>4797</v>
      </c>
    </row>
    <row r="1303" spans="4:4" x14ac:dyDescent="0.25">
      <c r="D1303" s="285" t="s">
        <v>4237</v>
      </c>
    </row>
    <row r="1334" spans="2:4" x14ac:dyDescent="0.25">
      <c r="B1334" s="48">
        <v>0</v>
      </c>
      <c r="D1334" s="51" t="s">
        <v>887</v>
      </c>
    </row>
    <row r="1335" spans="2:4" x14ac:dyDescent="0.25">
      <c r="D1335" s="59" t="s">
        <v>305</v>
      </c>
    </row>
    <row r="1336" spans="2:4" x14ac:dyDescent="0.25">
      <c r="D1336" s="55" t="s">
        <v>4211</v>
      </c>
    </row>
    <row r="1338" spans="2:4" x14ac:dyDescent="0.25">
      <c r="D1338" s="285" t="s">
        <v>4211</v>
      </c>
    </row>
    <row r="1352" spans="39:39" x14ac:dyDescent="0.25">
      <c r="AM1352" s="285" t="s">
        <v>309</v>
      </c>
    </row>
    <row r="1353" spans="39:39" x14ac:dyDescent="0.25">
      <c r="AM1353" s="285" t="s">
        <v>4212</v>
      </c>
    </row>
    <row r="1354" spans="39:39" x14ac:dyDescent="0.25">
      <c r="AM1354" s="51" t="s">
        <v>3666</v>
      </c>
    </row>
    <row r="1356" spans="39:39" x14ac:dyDescent="0.25">
      <c r="AM1356" s="58" t="s">
        <v>3695</v>
      </c>
    </row>
    <row r="1386" spans="4:4" x14ac:dyDescent="0.25">
      <c r="D1386" s="285" t="s">
        <v>4259</v>
      </c>
    </row>
    <row r="1539" spans="4:25" x14ac:dyDescent="0.25">
      <c r="D1539" s="285" t="s">
        <v>309</v>
      </c>
      <c r="M1539" s="285" t="s">
        <v>365</v>
      </c>
    </row>
    <row r="1540" spans="4:25" x14ac:dyDescent="0.25">
      <c r="D1540" s="51" t="s">
        <v>3666</v>
      </c>
      <c r="M1540" s="51" t="s">
        <v>4266</v>
      </c>
    </row>
    <row r="1542" spans="4:25" x14ac:dyDescent="0.25">
      <c r="D1542" s="56" t="s">
        <v>34</v>
      </c>
      <c r="E1542" s="52"/>
      <c r="F1542" s="52"/>
      <c r="G1542" s="52"/>
      <c r="H1542" s="52"/>
      <c r="I1542" s="52"/>
      <c r="J1542" s="52"/>
      <c r="K1542" s="52"/>
      <c r="L1542" s="52"/>
      <c r="M1542" s="52"/>
      <c r="N1542" s="52"/>
      <c r="O1542" s="52"/>
      <c r="P1542" s="52"/>
      <c r="Q1542" s="52"/>
      <c r="R1542" s="52"/>
      <c r="S1542" s="52"/>
      <c r="T1542" s="52"/>
      <c r="U1542" s="52"/>
      <c r="V1542" s="52"/>
      <c r="W1542" s="52"/>
      <c r="X1542" s="52"/>
      <c r="Y1542" s="52"/>
    </row>
    <row r="1543" spans="4:25" x14ac:dyDescent="0.25">
      <c r="D1543" s="56" t="s">
        <v>1237</v>
      </c>
      <c r="E1543" s="52"/>
      <c r="F1543" s="52"/>
      <c r="G1543" s="52"/>
      <c r="H1543" s="52"/>
      <c r="I1543" s="52"/>
      <c r="J1543" s="52"/>
      <c r="K1543" s="52"/>
      <c r="L1543" s="52"/>
      <c r="M1543" s="52"/>
      <c r="N1543" s="52"/>
      <c r="O1543" s="52"/>
      <c r="P1543" s="52"/>
      <c r="Q1543" s="52"/>
      <c r="R1543" s="52"/>
      <c r="S1543" s="52"/>
      <c r="T1543" s="52"/>
      <c r="U1543" s="52"/>
      <c r="V1543" s="52"/>
      <c r="W1543" s="52"/>
      <c r="X1543" s="52"/>
      <c r="Y1543" s="52"/>
    </row>
    <row r="1544" spans="4:25" x14ac:dyDescent="0.25">
      <c r="D1544" s="56" t="s">
        <v>4267</v>
      </c>
      <c r="E1544" s="52"/>
      <c r="F1544" s="52"/>
      <c r="G1544" s="52"/>
      <c r="H1544" s="52"/>
      <c r="I1544" s="52"/>
      <c r="J1544" s="52"/>
      <c r="K1544" s="52"/>
      <c r="L1544" s="52"/>
      <c r="M1544" s="52"/>
      <c r="N1544" s="52"/>
      <c r="O1544" s="52"/>
      <c r="P1544" s="52"/>
      <c r="Q1544" s="52"/>
      <c r="R1544" s="52"/>
      <c r="S1544" s="52"/>
      <c r="T1544" s="52"/>
      <c r="U1544" s="52"/>
      <c r="V1544" s="52"/>
      <c r="W1544" s="52"/>
      <c r="X1544" s="52"/>
      <c r="Y1544" s="52"/>
    </row>
    <row r="1546" spans="4:25" x14ac:dyDescent="0.25">
      <c r="D1546" s="285" t="s">
        <v>4259</v>
      </c>
    </row>
    <row r="1586" spans="2:4" x14ac:dyDescent="0.25">
      <c r="B1586" s="49">
        <v>0</v>
      </c>
      <c r="D1586" s="51" t="s">
        <v>4240</v>
      </c>
    </row>
    <row r="1587" spans="2:4" x14ac:dyDescent="0.25">
      <c r="D1587" s="59" t="s">
        <v>303</v>
      </c>
    </row>
    <row r="1588" spans="2:4" x14ac:dyDescent="0.25">
      <c r="D1588" s="55" t="s">
        <v>35</v>
      </c>
    </row>
    <row r="1691" spans="2:4" x14ac:dyDescent="0.25">
      <c r="B1691" s="49">
        <v>0</v>
      </c>
      <c r="D1691" s="51" t="s">
        <v>4243</v>
      </c>
    </row>
    <row r="1692" spans="2:4" x14ac:dyDescent="0.25">
      <c r="D1692" s="59" t="s">
        <v>303</v>
      </c>
    </row>
    <row r="1693" spans="2:4" x14ac:dyDescent="0.25">
      <c r="D1693" s="55" t="s">
        <v>35</v>
      </c>
    </row>
    <row r="1734" spans="2:4" x14ac:dyDescent="0.25">
      <c r="B1734" s="48">
        <v>0</v>
      </c>
      <c r="D1734" s="51" t="s">
        <v>3970</v>
      </c>
    </row>
    <row r="1735" spans="2:4" x14ac:dyDescent="0.25">
      <c r="D1735" s="59" t="s">
        <v>304</v>
      </c>
    </row>
    <row r="1736" spans="2:4" x14ac:dyDescent="0.25">
      <c r="D1736" s="55" t="s">
        <v>3955</v>
      </c>
    </row>
    <row r="1737" spans="2:4" x14ac:dyDescent="0.25">
      <c r="D1737" s="55" t="s">
        <v>35</v>
      </c>
    </row>
    <row r="1890" spans="2:4" x14ac:dyDescent="0.25">
      <c r="B1890" s="48">
        <v>0</v>
      </c>
      <c r="D1890" s="51" t="s">
        <v>2226</v>
      </c>
    </row>
    <row r="1891" spans="2:4" x14ac:dyDescent="0.25">
      <c r="D1891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FA7B7-90E4-4D4E-B797-57A5F218B98F}">
  <dimension ref="A2:J36"/>
  <sheetViews>
    <sheetView topLeftCell="A21" workbookViewId="0">
      <selection activeCell="A32" sqref="A32"/>
    </sheetView>
  </sheetViews>
  <sheetFormatPr defaultColWidth="2.85546875" defaultRowHeight="15" x14ac:dyDescent="0.25"/>
  <cols>
    <col min="1" max="1" width="9.140625" style="377" bestFit="1" customWidth="1"/>
    <col min="2" max="2" width="39.85546875" style="377" bestFit="1" customWidth="1"/>
    <col min="3" max="3" width="18" style="377" bestFit="1" customWidth="1"/>
    <col min="4" max="4" width="17" style="377" bestFit="1" customWidth="1"/>
    <col min="5" max="5" width="17.5703125" style="377" bestFit="1" customWidth="1"/>
    <col min="6" max="7" width="10.7109375" style="377" bestFit="1" customWidth="1"/>
    <col min="8" max="8" width="8.5703125" style="377" bestFit="1" customWidth="1"/>
    <col min="9" max="9" width="7.5703125" style="377" bestFit="1" customWidth="1"/>
    <col min="10" max="10" width="10.7109375" style="377" customWidth="1"/>
    <col min="11" max="16384" width="2.85546875" style="377"/>
  </cols>
  <sheetData>
    <row r="2" spans="1:10" ht="18.75" x14ac:dyDescent="0.25">
      <c r="A2" s="465" t="s">
        <v>3610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4188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348" t="s">
        <v>374</v>
      </c>
      <c r="B4" s="348" t="s">
        <v>32</v>
      </c>
      <c r="C4" s="348" t="s">
        <v>31</v>
      </c>
      <c r="D4" s="348" t="s">
        <v>331</v>
      </c>
      <c r="E4" s="348" t="s">
        <v>373</v>
      </c>
      <c r="F4" s="348" t="s">
        <v>519</v>
      </c>
      <c r="G4" s="348" t="s">
        <v>254</v>
      </c>
      <c r="H4" s="348" t="s">
        <v>30</v>
      </c>
      <c r="I4" s="348" t="s">
        <v>29</v>
      </c>
      <c r="J4" s="348" t="s">
        <v>28</v>
      </c>
    </row>
    <row r="5" spans="1:10" ht="45" x14ac:dyDescent="0.25">
      <c r="A5" s="353" t="s">
        <v>314</v>
      </c>
      <c r="B5" s="353" t="s">
        <v>313</v>
      </c>
      <c r="C5" s="353" t="s">
        <v>312</v>
      </c>
      <c r="D5" s="353" t="s">
        <v>330</v>
      </c>
      <c r="E5" s="353" t="s">
        <v>276</v>
      </c>
      <c r="F5" s="354">
        <v>44673.446527777996</v>
      </c>
      <c r="G5" s="354">
        <v>45077.708333333001</v>
      </c>
      <c r="H5" s="353" t="s">
        <v>311</v>
      </c>
      <c r="I5" s="353" t="s">
        <v>18</v>
      </c>
      <c r="J5" s="353" t="s">
        <v>17</v>
      </c>
    </row>
    <row r="6" spans="1:10" ht="45" x14ac:dyDescent="0.25">
      <c r="A6" s="351" t="s">
        <v>921</v>
      </c>
      <c r="B6" s="351" t="s">
        <v>924</v>
      </c>
      <c r="C6" s="351" t="s">
        <v>459</v>
      </c>
      <c r="D6" s="351" t="s">
        <v>330</v>
      </c>
      <c r="E6" s="351" t="s">
        <v>276</v>
      </c>
      <c r="F6" s="352">
        <v>44903.420833333003</v>
      </c>
      <c r="G6" s="352">
        <v>45336.661805556003</v>
      </c>
      <c r="H6" s="351" t="s">
        <v>23</v>
      </c>
      <c r="I6" s="351" t="s">
        <v>18</v>
      </c>
      <c r="J6" s="351" t="s">
        <v>260</v>
      </c>
    </row>
    <row r="7" spans="1:10" ht="45" x14ac:dyDescent="0.25">
      <c r="A7" s="349" t="s">
        <v>1735</v>
      </c>
      <c r="B7" s="349" t="s">
        <v>1727</v>
      </c>
      <c r="C7" s="349" t="s">
        <v>697</v>
      </c>
      <c r="D7" s="349" t="s">
        <v>330</v>
      </c>
      <c r="E7" s="349" t="s">
        <v>276</v>
      </c>
      <c r="F7" s="350">
        <v>44930.588194443997</v>
      </c>
      <c r="G7" s="350">
        <v>45366.546527778002</v>
      </c>
      <c r="H7" s="349" t="s">
        <v>23</v>
      </c>
      <c r="I7" s="349" t="s">
        <v>18</v>
      </c>
      <c r="J7" s="349" t="s">
        <v>260</v>
      </c>
    </row>
    <row r="8" spans="1:10" ht="45" x14ac:dyDescent="0.25">
      <c r="A8" s="351" t="s">
        <v>3667</v>
      </c>
      <c r="B8" s="351" t="s">
        <v>3668</v>
      </c>
      <c r="C8" s="351" t="s">
        <v>356</v>
      </c>
      <c r="D8" s="351" t="s">
        <v>330</v>
      </c>
      <c r="E8" s="351" t="s">
        <v>276</v>
      </c>
      <c r="F8" s="352">
        <v>44960.685416667002</v>
      </c>
      <c r="G8" s="352">
        <v>45399.643750000003</v>
      </c>
      <c r="H8" s="351" t="s">
        <v>23</v>
      </c>
      <c r="I8" s="351" t="s">
        <v>18</v>
      </c>
      <c r="J8" s="351" t="s">
        <v>260</v>
      </c>
    </row>
    <row r="9" spans="1:10" ht="45" x14ac:dyDescent="0.25">
      <c r="A9" s="349" t="s">
        <v>3731</v>
      </c>
      <c r="B9" s="349" t="s">
        <v>3732</v>
      </c>
      <c r="C9" s="349" t="s">
        <v>356</v>
      </c>
      <c r="D9" s="349" t="s">
        <v>330</v>
      </c>
      <c r="E9" s="349" t="s">
        <v>276</v>
      </c>
      <c r="F9" s="350">
        <v>44963.472222222001</v>
      </c>
      <c r="G9" s="350">
        <v>45400.430555555999</v>
      </c>
      <c r="H9" s="349" t="s">
        <v>23</v>
      </c>
      <c r="I9" s="349" t="s">
        <v>18</v>
      </c>
      <c r="J9" s="349" t="s">
        <v>260</v>
      </c>
    </row>
    <row r="10" spans="1:10" ht="45" x14ac:dyDescent="0.25">
      <c r="A10" s="351" t="s">
        <v>3761</v>
      </c>
      <c r="B10" s="351" t="s">
        <v>3769</v>
      </c>
      <c r="C10" s="351" t="s">
        <v>1182</v>
      </c>
      <c r="D10" s="351" t="s">
        <v>330</v>
      </c>
      <c r="E10" s="351" t="s">
        <v>276</v>
      </c>
      <c r="F10" s="352">
        <v>44963.631944444001</v>
      </c>
      <c r="G10" s="352">
        <v>45400.590277777999</v>
      </c>
      <c r="H10" s="351" t="s">
        <v>23</v>
      </c>
      <c r="I10" s="351" t="s">
        <v>18</v>
      </c>
      <c r="J10" s="351" t="s">
        <v>260</v>
      </c>
    </row>
    <row r="11" spans="1:10" ht="45" x14ac:dyDescent="0.25">
      <c r="A11" s="349" t="s">
        <v>3763</v>
      </c>
      <c r="B11" s="349" t="s">
        <v>3772</v>
      </c>
      <c r="C11" s="349" t="s">
        <v>1182</v>
      </c>
      <c r="D11" s="349" t="s">
        <v>330</v>
      </c>
      <c r="E11" s="349" t="s">
        <v>276</v>
      </c>
      <c r="F11" s="350">
        <v>44963.634027777996</v>
      </c>
      <c r="G11" s="350">
        <v>45400.592361110997</v>
      </c>
      <c r="H11" s="349" t="s">
        <v>23</v>
      </c>
      <c r="I11" s="349" t="s">
        <v>18</v>
      </c>
      <c r="J11" s="349" t="s">
        <v>260</v>
      </c>
    </row>
    <row r="12" spans="1:10" ht="45" x14ac:dyDescent="0.25">
      <c r="A12" s="351" t="s">
        <v>3845</v>
      </c>
      <c r="B12" s="351" t="s">
        <v>3846</v>
      </c>
      <c r="C12" s="351" t="s">
        <v>356</v>
      </c>
      <c r="D12" s="351" t="s">
        <v>330</v>
      </c>
      <c r="E12" s="351" t="s">
        <v>276</v>
      </c>
      <c r="F12" s="352">
        <v>44964.596527777998</v>
      </c>
      <c r="G12" s="352">
        <v>45401.554861110999</v>
      </c>
      <c r="H12" s="351" t="s">
        <v>23</v>
      </c>
      <c r="I12" s="351" t="s">
        <v>18</v>
      </c>
      <c r="J12" s="351" t="s">
        <v>260</v>
      </c>
    </row>
    <row r="13" spans="1:10" ht="45" x14ac:dyDescent="0.25">
      <c r="A13" s="349" t="s">
        <v>3962</v>
      </c>
      <c r="B13" s="349" t="s">
        <v>3961</v>
      </c>
      <c r="C13" s="349" t="s">
        <v>850</v>
      </c>
      <c r="D13" s="349" t="s">
        <v>330</v>
      </c>
      <c r="E13" s="349" t="s">
        <v>276</v>
      </c>
      <c r="F13" s="350">
        <v>44966.407638889003</v>
      </c>
      <c r="G13" s="350">
        <v>45405.370833333</v>
      </c>
      <c r="H13" s="349" t="s">
        <v>23</v>
      </c>
      <c r="I13" s="349" t="s">
        <v>18</v>
      </c>
      <c r="J13" s="349" t="s">
        <v>260</v>
      </c>
    </row>
    <row r="14" spans="1:10" ht="45" x14ac:dyDescent="0.25">
      <c r="A14" s="351" t="s">
        <v>3985</v>
      </c>
      <c r="B14" s="351" t="s">
        <v>3986</v>
      </c>
      <c r="C14" s="351" t="s">
        <v>850</v>
      </c>
      <c r="D14" s="351" t="s">
        <v>330</v>
      </c>
      <c r="E14" s="351" t="s">
        <v>276</v>
      </c>
      <c r="F14" s="352">
        <v>44966.409027777998</v>
      </c>
      <c r="G14" s="352">
        <v>45405.367361110999</v>
      </c>
      <c r="H14" s="351" t="s">
        <v>23</v>
      </c>
      <c r="I14" s="351" t="s">
        <v>18</v>
      </c>
      <c r="J14" s="351" t="s">
        <v>260</v>
      </c>
    </row>
    <row r="15" spans="1:10" ht="45" x14ac:dyDescent="0.25">
      <c r="A15" s="349" t="s">
        <v>3969</v>
      </c>
      <c r="B15" s="349" t="s">
        <v>3955</v>
      </c>
      <c r="C15" s="349" t="s">
        <v>335</v>
      </c>
      <c r="D15" s="349" t="s">
        <v>330</v>
      </c>
      <c r="E15" s="349" t="s">
        <v>276</v>
      </c>
      <c r="F15" s="350">
        <v>44966.422916666997</v>
      </c>
      <c r="G15" s="350">
        <v>45405.381249999999</v>
      </c>
      <c r="H15" s="349" t="s">
        <v>23</v>
      </c>
      <c r="I15" s="349" t="s">
        <v>18</v>
      </c>
      <c r="J15" s="349" t="s">
        <v>260</v>
      </c>
    </row>
    <row r="16" spans="1:10" ht="45" x14ac:dyDescent="0.25">
      <c r="A16" s="351" t="s">
        <v>3971</v>
      </c>
      <c r="B16" s="351" t="s">
        <v>3972</v>
      </c>
      <c r="C16" s="351" t="s">
        <v>356</v>
      </c>
      <c r="D16" s="351" t="s">
        <v>330</v>
      </c>
      <c r="E16" s="351" t="s">
        <v>276</v>
      </c>
      <c r="F16" s="352">
        <v>44966.4375</v>
      </c>
      <c r="G16" s="352">
        <v>45405.395833333001</v>
      </c>
      <c r="H16" s="351" t="s">
        <v>23</v>
      </c>
      <c r="I16" s="351" t="s">
        <v>18</v>
      </c>
      <c r="J16" s="351" t="s">
        <v>260</v>
      </c>
    </row>
    <row r="17" spans="1:10" ht="45" x14ac:dyDescent="0.25">
      <c r="A17" s="349" t="s">
        <v>3996</v>
      </c>
      <c r="B17" s="349" t="s">
        <v>3998</v>
      </c>
      <c r="C17" s="349" t="s">
        <v>356</v>
      </c>
      <c r="D17" s="349" t="s">
        <v>330</v>
      </c>
      <c r="E17" s="349" t="s">
        <v>276</v>
      </c>
      <c r="F17" s="350">
        <v>44966.655555555997</v>
      </c>
      <c r="G17" s="350">
        <v>45405.613888888998</v>
      </c>
      <c r="H17" s="349" t="s">
        <v>23</v>
      </c>
      <c r="I17" s="349" t="s">
        <v>18</v>
      </c>
      <c r="J17" s="349" t="s">
        <v>260</v>
      </c>
    </row>
    <row r="18" spans="1:10" ht="45" x14ac:dyDescent="0.25">
      <c r="A18" s="351" t="s">
        <v>4020</v>
      </c>
      <c r="B18" s="351" t="s">
        <v>4019</v>
      </c>
      <c r="C18" s="351" t="s">
        <v>1669</v>
      </c>
      <c r="D18" s="351" t="s">
        <v>330</v>
      </c>
      <c r="E18" s="351" t="s">
        <v>276</v>
      </c>
      <c r="F18" s="352">
        <v>44967.365277778001</v>
      </c>
      <c r="G18" s="352">
        <v>45405.656944444003</v>
      </c>
      <c r="H18" s="351" t="s">
        <v>23</v>
      </c>
      <c r="I18" s="351" t="s">
        <v>18</v>
      </c>
      <c r="J18" s="351" t="s">
        <v>260</v>
      </c>
    </row>
    <row r="19" spans="1:10" ht="45" x14ac:dyDescent="0.25">
      <c r="A19" s="353" t="s">
        <v>4028</v>
      </c>
      <c r="B19" s="353" t="s">
        <v>4022</v>
      </c>
      <c r="C19" s="353" t="s">
        <v>433</v>
      </c>
      <c r="D19" s="353" t="s">
        <v>330</v>
      </c>
      <c r="E19" s="353" t="s">
        <v>276</v>
      </c>
      <c r="F19" s="354">
        <v>44967.389583333003</v>
      </c>
      <c r="G19" s="354">
        <v>45408.347916667</v>
      </c>
      <c r="H19" s="353" t="s">
        <v>23</v>
      </c>
      <c r="I19" s="353" t="s">
        <v>18</v>
      </c>
      <c r="J19" s="353" t="s">
        <v>255</v>
      </c>
    </row>
    <row r="20" spans="1:10" ht="45" x14ac:dyDescent="0.25">
      <c r="A20" s="358" t="s">
        <v>4043</v>
      </c>
      <c r="B20" s="358" t="s">
        <v>4042</v>
      </c>
      <c r="C20" s="358" t="s">
        <v>325</v>
      </c>
      <c r="D20" s="358" t="s">
        <v>330</v>
      </c>
      <c r="E20" s="358" t="s">
        <v>276</v>
      </c>
      <c r="F20" s="365">
        <v>44967.482638889</v>
      </c>
      <c r="G20" s="365">
        <v>45408.440972222001</v>
      </c>
      <c r="H20" s="358" t="s">
        <v>23</v>
      </c>
      <c r="I20" s="358" t="s">
        <v>18</v>
      </c>
      <c r="J20" s="358" t="s">
        <v>260</v>
      </c>
    </row>
    <row r="21" spans="1:10" ht="45" x14ac:dyDescent="0.25">
      <c r="A21" s="349" t="s">
        <v>4048</v>
      </c>
      <c r="B21" s="349" t="s">
        <v>4049</v>
      </c>
      <c r="C21" s="349" t="s">
        <v>361</v>
      </c>
      <c r="D21" s="349" t="s">
        <v>330</v>
      </c>
      <c r="E21" s="349" t="s">
        <v>276</v>
      </c>
      <c r="F21" s="350">
        <v>44967.584027778001</v>
      </c>
      <c r="G21" s="350">
        <v>45408.542361111002</v>
      </c>
      <c r="H21" s="349" t="s">
        <v>23</v>
      </c>
      <c r="I21" s="349" t="s">
        <v>18</v>
      </c>
      <c r="J21" s="349" t="s">
        <v>260</v>
      </c>
    </row>
    <row r="22" spans="1:10" ht="45" x14ac:dyDescent="0.25">
      <c r="A22" s="351" t="s">
        <v>4051</v>
      </c>
      <c r="B22" s="351" t="s">
        <v>4059</v>
      </c>
      <c r="C22" s="351" t="s">
        <v>361</v>
      </c>
      <c r="D22" s="351" t="s">
        <v>330</v>
      </c>
      <c r="E22" s="351" t="s">
        <v>276</v>
      </c>
      <c r="F22" s="352">
        <v>44967.584722222004</v>
      </c>
      <c r="G22" s="352">
        <v>45408.543055556001</v>
      </c>
      <c r="H22" s="351" t="s">
        <v>23</v>
      </c>
      <c r="I22" s="351" t="s">
        <v>18</v>
      </c>
      <c r="J22" s="351" t="s">
        <v>260</v>
      </c>
    </row>
    <row r="23" spans="1:10" ht="45" x14ac:dyDescent="0.25">
      <c r="A23" s="349" t="s">
        <v>4096</v>
      </c>
      <c r="B23" s="349" t="s">
        <v>4097</v>
      </c>
      <c r="C23" s="349" t="s">
        <v>356</v>
      </c>
      <c r="D23" s="349" t="s">
        <v>330</v>
      </c>
      <c r="E23" s="349" t="s">
        <v>276</v>
      </c>
      <c r="F23" s="350">
        <v>44970.4375</v>
      </c>
      <c r="G23" s="350">
        <v>45411.395833333001</v>
      </c>
      <c r="H23" s="349" t="s">
        <v>23</v>
      </c>
      <c r="I23" s="349" t="s">
        <v>18</v>
      </c>
      <c r="J23" s="349" t="s">
        <v>260</v>
      </c>
    </row>
    <row r="24" spans="1:10" ht="45" x14ac:dyDescent="0.25">
      <c r="A24" s="358" t="s">
        <v>4131</v>
      </c>
      <c r="B24" s="358" t="s">
        <v>4136</v>
      </c>
      <c r="C24" s="358" t="s">
        <v>4189</v>
      </c>
      <c r="D24" s="358" t="s">
        <v>330</v>
      </c>
      <c r="E24" s="358" t="s">
        <v>276</v>
      </c>
      <c r="F24" s="365">
        <v>44970.590972222002</v>
      </c>
      <c r="G24" s="365">
        <v>45411.549305556</v>
      </c>
      <c r="H24" s="358" t="s">
        <v>23</v>
      </c>
      <c r="I24" s="358" t="s">
        <v>18</v>
      </c>
      <c r="J24" s="358" t="s">
        <v>260</v>
      </c>
    </row>
    <row r="25" spans="1:10" ht="45" x14ac:dyDescent="0.25">
      <c r="A25" s="379" t="s">
        <v>4135</v>
      </c>
      <c r="B25" s="379" t="s">
        <v>4140</v>
      </c>
      <c r="C25" s="379" t="s">
        <v>356</v>
      </c>
      <c r="D25" s="379" t="s">
        <v>330</v>
      </c>
      <c r="E25" s="379" t="s">
        <v>276</v>
      </c>
      <c r="F25" s="380">
        <v>44970.604861111002</v>
      </c>
      <c r="G25" s="380">
        <v>45411.563194444003</v>
      </c>
      <c r="H25" s="379" t="s">
        <v>23</v>
      </c>
      <c r="I25" s="379" t="s">
        <v>18</v>
      </c>
      <c r="J25" s="379" t="s">
        <v>255</v>
      </c>
    </row>
    <row r="26" spans="1:10" ht="45" x14ac:dyDescent="0.25">
      <c r="A26" s="378" t="s">
        <v>4164</v>
      </c>
      <c r="B26" s="358" t="s">
        <v>4161</v>
      </c>
      <c r="C26" s="358" t="s">
        <v>325</v>
      </c>
      <c r="D26" s="358" t="s">
        <v>330</v>
      </c>
      <c r="E26" s="358" t="s">
        <v>276</v>
      </c>
      <c r="F26" s="365">
        <v>44970.701388889</v>
      </c>
      <c r="G26" s="365">
        <v>45411.659722222001</v>
      </c>
      <c r="H26" s="358" t="s">
        <v>23</v>
      </c>
      <c r="I26" s="358" t="s">
        <v>18</v>
      </c>
      <c r="J26" s="358" t="s">
        <v>255</v>
      </c>
    </row>
    <row r="28" spans="1:10" ht="30" x14ac:dyDescent="0.25">
      <c r="A28" s="355" t="s">
        <v>4192</v>
      </c>
      <c r="B28" s="355" t="s">
        <v>4194</v>
      </c>
      <c r="C28" s="355"/>
      <c r="D28" s="355"/>
      <c r="E28" s="355"/>
      <c r="F28" s="356"/>
      <c r="G28" s="356"/>
      <c r="H28" s="355"/>
      <c r="I28" s="355"/>
      <c r="J28" s="381" t="s">
        <v>346</v>
      </c>
    </row>
    <row r="29" spans="1:10" ht="30" x14ac:dyDescent="0.25">
      <c r="A29" s="378" t="s">
        <v>4195</v>
      </c>
      <c r="B29" s="358" t="s">
        <v>4196</v>
      </c>
      <c r="C29" s="358"/>
      <c r="D29" s="358"/>
      <c r="E29" s="358"/>
      <c r="F29" s="365"/>
      <c r="G29" s="365"/>
      <c r="H29" s="358"/>
      <c r="I29" s="358"/>
      <c r="J29" s="378" t="s">
        <v>346</v>
      </c>
    </row>
    <row r="30" spans="1:10" ht="30" x14ac:dyDescent="0.25">
      <c r="A30" s="368" t="s">
        <v>4198</v>
      </c>
      <c r="B30" s="366" t="s">
        <v>4200</v>
      </c>
      <c r="C30" s="366"/>
      <c r="D30" s="366"/>
      <c r="E30" s="366"/>
      <c r="F30" s="367"/>
      <c r="G30" s="367"/>
      <c r="H30" s="366"/>
      <c r="I30" s="366"/>
      <c r="J30" s="368" t="s">
        <v>346</v>
      </c>
    </row>
    <row r="31" spans="1:10" ht="60" x14ac:dyDescent="0.25">
      <c r="A31" s="369" t="s">
        <v>4213</v>
      </c>
      <c r="B31" s="370" t="s">
        <v>4214</v>
      </c>
      <c r="C31" s="370" t="s">
        <v>4198</v>
      </c>
      <c r="D31" s="370" t="s">
        <v>4200</v>
      </c>
      <c r="E31" s="369"/>
      <c r="F31" s="376"/>
      <c r="G31" s="376"/>
      <c r="H31" s="369"/>
      <c r="I31" s="369"/>
      <c r="J31" s="370" t="s">
        <v>346</v>
      </c>
    </row>
    <row r="32" spans="1:10" x14ac:dyDescent="0.25">
      <c r="A32" s="359" t="s">
        <v>4238</v>
      </c>
      <c r="B32" s="359" t="s">
        <v>4239</v>
      </c>
      <c r="C32" s="359"/>
      <c r="D32" s="359"/>
      <c r="E32" s="359"/>
      <c r="F32" s="360"/>
      <c r="G32" s="360"/>
      <c r="H32" s="359"/>
      <c r="I32" s="359"/>
      <c r="J32" s="361" t="s">
        <v>346</v>
      </c>
    </row>
    <row r="33" spans="1:10" x14ac:dyDescent="0.25">
      <c r="A33" s="359" t="s">
        <v>4241</v>
      </c>
      <c r="B33" s="359" t="s">
        <v>4242</v>
      </c>
      <c r="C33" s="359"/>
      <c r="D33" s="359"/>
      <c r="E33" s="359"/>
      <c r="F33" s="360"/>
      <c r="G33" s="360"/>
      <c r="H33" s="359"/>
      <c r="I33" s="359"/>
      <c r="J33" s="361" t="s">
        <v>346</v>
      </c>
    </row>
    <row r="34" spans="1:10" x14ac:dyDescent="0.25">
      <c r="A34" s="359"/>
      <c r="B34" s="359"/>
      <c r="C34" s="359"/>
      <c r="D34" s="359"/>
      <c r="E34" s="359"/>
      <c r="F34" s="360"/>
      <c r="G34" s="360"/>
      <c r="H34" s="359"/>
      <c r="I34" s="359"/>
      <c r="J34" s="361" t="s">
        <v>346</v>
      </c>
    </row>
    <row r="35" spans="1:10" x14ac:dyDescent="0.25">
      <c r="A35" s="359"/>
      <c r="B35" s="359"/>
      <c r="C35" s="359"/>
      <c r="D35" s="359"/>
      <c r="E35" s="359"/>
      <c r="F35" s="360"/>
      <c r="G35" s="360"/>
      <c r="H35" s="359"/>
      <c r="I35" s="359"/>
      <c r="J35" s="361" t="s">
        <v>346</v>
      </c>
    </row>
    <row r="36" spans="1:10" x14ac:dyDescent="0.25">
      <c r="A36" s="359"/>
      <c r="B36" s="359"/>
      <c r="C36" s="359"/>
      <c r="D36" s="359"/>
      <c r="E36" s="359"/>
      <c r="F36" s="360"/>
      <c r="G36" s="360"/>
      <c r="H36" s="359"/>
      <c r="I36" s="359"/>
      <c r="J36" s="361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95F8-369B-43EE-98CD-90A9784B97E2}">
  <dimension ref="B2:CR919"/>
  <sheetViews>
    <sheetView topLeftCell="A759" workbookViewId="0">
      <selection activeCell="D801" sqref="D801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3951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3952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3953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3954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466</v>
      </c>
    </row>
    <row r="63" spans="2:4" x14ac:dyDescent="0.25">
      <c r="D63" s="285" t="s">
        <v>336</v>
      </c>
    </row>
    <row r="64" spans="2:4" x14ac:dyDescent="0.25">
      <c r="D64" s="51" t="s">
        <v>4324</v>
      </c>
    </row>
    <row r="66" spans="4:25" x14ac:dyDescent="0.25">
      <c r="D66" s="56" t="s">
        <v>341</v>
      </c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</row>
    <row r="67" spans="4:25" x14ac:dyDescent="0.25">
      <c r="D67" s="56" t="s">
        <v>349</v>
      </c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</row>
    <row r="68" spans="4:25" x14ac:dyDescent="0.25">
      <c r="D68" s="56" t="s">
        <v>832</v>
      </c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</row>
    <row r="69" spans="4:25" x14ac:dyDescent="0.25">
      <c r="D69" s="56" t="s">
        <v>4325</v>
      </c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</row>
    <row r="71" spans="4:25" x14ac:dyDescent="0.25">
      <c r="D71" s="57" t="s">
        <v>357</v>
      </c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</row>
    <row r="72" spans="4:25" x14ac:dyDescent="0.25">
      <c r="D72" s="57" t="s">
        <v>322</v>
      </c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</row>
    <row r="73" spans="4:25" x14ac:dyDescent="0.25">
      <c r="D73" s="57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</row>
    <row r="74" spans="4:25" x14ac:dyDescent="0.25">
      <c r="D74" s="57" t="s">
        <v>836</v>
      </c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</row>
    <row r="75" spans="4:25" x14ac:dyDescent="0.25">
      <c r="D75" s="57" t="s">
        <v>282</v>
      </c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</row>
    <row r="76" spans="4:25" x14ac:dyDescent="0.25">
      <c r="D76" s="57" t="s">
        <v>834</v>
      </c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</row>
    <row r="77" spans="4:25" x14ac:dyDescent="0.25">
      <c r="D77" s="57" t="s">
        <v>835</v>
      </c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</row>
    <row r="78" spans="4:25" x14ac:dyDescent="0.25">
      <c r="D78" s="57" t="s">
        <v>4326</v>
      </c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</row>
    <row r="79" spans="4:25" x14ac:dyDescent="0.25">
      <c r="D79" s="57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</row>
    <row r="80" spans="4:25" x14ac:dyDescent="0.25">
      <c r="D80" s="57" t="s">
        <v>263</v>
      </c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</row>
    <row r="81" spans="2:19" x14ac:dyDescent="0.25">
      <c r="D81" s="57" t="s">
        <v>264</v>
      </c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</row>
    <row r="82" spans="2:19" x14ac:dyDescent="0.25">
      <c r="D82" s="57" t="s">
        <v>358</v>
      </c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</row>
    <row r="90" spans="2:19" x14ac:dyDescent="0.25">
      <c r="B90" s="50">
        <v>0</v>
      </c>
      <c r="D90" s="51" t="s">
        <v>3970</v>
      </c>
    </row>
    <row r="91" spans="2:19" x14ac:dyDescent="0.25">
      <c r="D91" s="59" t="s">
        <v>306</v>
      </c>
    </row>
    <row r="92" spans="2:19" x14ac:dyDescent="0.25">
      <c r="D92" s="55" t="s">
        <v>35</v>
      </c>
    </row>
    <row r="276" spans="2:4" x14ac:dyDescent="0.25">
      <c r="B276" s="50">
        <v>0</v>
      </c>
      <c r="D276" s="51" t="s">
        <v>4323</v>
      </c>
    </row>
    <row r="277" spans="2:4" x14ac:dyDescent="0.25">
      <c r="D277" s="59" t="s">
        <v>304</v>
      </c>
    </row>
    <row r="278" spans="2:4" x14ac:dyDescent="0.25">
      <c r="D278" s="55" t="s">
        <v>35</v>
      </c>
    </row>
    <row r="280" spans="2:4" x14ac:dyDescent="0.25">
      <c r="D280" s="285" t="s">
        <v>4273</v>
      </c>
    </row>
    <row r="328" spans="4:13" x14ac:dyDescent="0.25">
      <c r="D328" s="285" t="s">
        <v>309</v>
      </c>
      <c r="M328" s="285" t="s">
        <v>365</v>
      </c>
    </row>
    <row r="329" spans="4:13" x14ac:dyDescent="0.25">
      <c r="D329" s="51" t="s">
        <v>4274</v>
      </c>
      <c r="M329" s="51" t="s">
        <v>4275</v>
      </c>
    </row>
    <row r="330" spans="4:13" x14ac:dyDescent="0.25">
      <c r="D330" s="51" t="s">
        <v>4276</v>
      </c>
      <c r="M330" s="51" t="s">
        <v>4277</v>
      </c>
    </row>
    <row r="331" spans="4:13" x14ac:dyDescent="0.25">
      <c r="D331" s="51" t="s">
        <v>4278</v>
      </c>
      <c r="M331" s="51" t="s">
        <v>4279</v>
      </c>
    </row>
    <row r="332" spans="4:13" x14ac:dyDescent="0.25">
      <c r="D332" s="51" t="s">
        <v>4280</v>
      </c>
      <c r="M332" s="51" t="s">
        <v>4281</v>
      </c>
    </row>
    <row r="333" spans="4:13" x14ac:dyDescent="0.25">
      <c r="D333" s="51" t="s">
        <v>4282</v>
      </c>
      <c r="M333" s="51" t="s">
        <v>4283</v>
      </c>
    </row>
    <row r="335" spans="4:13" x14ac:dyDescent="0.25">
      <c r="D335" s="285" t="s">
        <v>4284</v>
      </c>
    </row>
    <row r="431" spans="4:4" x14ac:dyDescent="0.25">
      <c r="D431" s="285" t="s">
        <v>269</v>
      </c>
    </row>
    <row r="432" spans="4:4" x14ac:dyDescent="0.25">
      <c r="D432" s="51" t="s">
        <v>4244</v>
      </c>
    </row>
    <row r="434" spans="4:4" x14ac:dyDescent="0.25">
      <c r="D434" s="51" t="s">
        <v>4247</v>
      </c>
    </row>
    <row r="435" spans="4:4" x14ac:dyDescent="0.25">
      <c r="D435" s="285" t="s">
        <v>4248</v>
      </c>
    </row>
    <row r="436" spans="4:4" x14ac:dyDescent="0.25">
      <c r="D436" s="285" t="s">
        <v>4249</v>
      </c>
    </row>
    <row r="437" spans="4:4" x14ac:dyDescent="0.25">
      <c r="D437" s="285" t="s">
        <v>4250</v>
      </c>
    </row>
    <row r="439" spans="4:4" x14ac:dyDescent="0.25">
      <c r="D439" s="51" t="s">
        <v>4251</v>
      </c>
    </row>
    <row r="440" spans="4:4" x14ac:dyDescent="0.25">
      <c r="D440" s="285" t="s">
        <v>4252</v>
      </c>
    </row>
    <row r="441" spans="4:4" x14ac:dyDescent="0.25">
      <c r="D441" s="285" t="s">
        <v>4253</v>
      </c>
    </row>
    <row r="442" spans="4:4" x14ac:dyDescent="0.25">
      <c r="D442" s="285" t="s">
        <v>4254</v>
      </c>
    </row>
    <row r="444" spans="4:4" x14ac:dyDescent="0.25">
      <c r="D444" s="51" t="s">
        <v>4255</v>
      </c>
    </row>
    <row r="445" spans="4:4" x14ac:dyDescent="0.25">
      <c r="D445" s="285" t="s">
        <v>4256</v>
      </c>
    </row>
    <row r="446" spans="4:4" x14ac:dyDescent="0.25">
      <c r="D446" s="285" t="s">
        <v>4257</v>
      </c>
    </row>
    <row r="447" spans="4:4" x14ac:dyDescent="0.25">
      <c r="D447" s="285" t="s">
        <v>4258</v>
      </c>
    </row>
    <row r="449" spans="4:42" x14ac:dyDescent="0.25">
      <c r="D449" s="56" t="s">
        <v>33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V449" s="56" t="s">
        <v>33</v>
      </c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</row>
    <row r="450" spans="4:42" x14ac:dyDescent="0.25">
      <c r="D450" s="56" t="s">
        <v>4260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V450" s="56" t="s">
        <v>627</v>
      </c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</row>
    <row r="451" spans="4:42" x14ac:dyDescent="0.25">
      <c r="D451" s="56" t="s">
        <v>4261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V451" s="56" t="s">
        <v>4300</v>
      </c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</row>
    <row r="452" spans="4:42" x14ac:dyDescent="0.25">
      <c r="D452" s="56" t="s">
        <v>4262</v>
      </c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V452" s="56" t="s">
        <v>256</v>
      </c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</row>
    <row r="453" spans="4:42" x14ac:dyDescent="0.25">
      <c r="D453" s="56" t="s">
        <v>3196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V453" s="56" t="s">
        <v>1534</v>
      </c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</row>
    <row r="454" spans="4:42" x14ac:dyDescent="0.25">
      <c r="D454" s="56" t="s">
        <v>4263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V454" s="56" t="s">
        <v>1077</v>
      </c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</row>
    <row r="455" spans="4:42" x14ac:dyDescent="0.25">
      <c r="D455" s="56" t="s">
        <v>266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V455" s="56" t="s">
        <v>1535</v>
      </c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</row>
    <row r="456" spans="4:42" x14ac:dyDescent="0.25">
      <c r="D456" s="56" t="s">
        <v>277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V456" s="56" t="s">
        <v>478</v>
      </c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</row>
    <row r="457" spans="4:42" x14ac:dyDescent="0.25">
      <c r="D457" s="56" t="s">
        <v>273</v>
      </c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V457" s="56" t="s">
        <v>476</v>
      </c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</row>
    <row r="458" spans="4:42" x14ac:dyDescent="0.25">
      <c r="D458" s="56" t="s">
        <v>801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V458" s="56" t="s">
        <v>1536</v>
      </c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</row>
    <row r="459" spans="4:42" x14ac:dyDescent="0.25">
      <c r="D459" s="56" t="s">
        <v>4264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V459" s="56" t="s">
        <v>4301</v>
      </c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</row>
    <row r="460" spans="4:42" x14ac:dyDescent="0.25">
      <c r="D460" s="56" t="s">
        <v>4265</v>
      </c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</row>
    <row r="462" spans="4:42" x14ac:dyDescent="0.25">
      <c r="D462" s="57" t="s">
        <v>357</v>
      </c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  <c r="AE462" s="53"/>
      <c r="AF462" s="53"/>
      <c r="AG462" s="53"/>
      <c r="AH462" s="53"/>
      <c r="AI462" s="53"/>
      <c r="AJ462" s="53"/>
      <c r="AK462" s="53"/>
      <c r="AL462" s="53"/>
      <c r="AM462" s="53"/>
      <c r="AN462" s="53"/>
    </row>
    <row r="463" spans="4:42" x14ac:dyDescent="0.25">
      <c r="D463" s="57" t="s">
        <v>322</v>
      </c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  <c r="AE463" s="53"/>
      <c r="AF463" s="53"/>
      <c r="AG463" s="53"/>
      <c r="AH463" s="53"/>
      <c r="AI463" s="53"/>
      <c r="AJ463" s="53"/>
      <c r="AK463" s="53"/>
      <c r="AL463" s="53"/>
      <c r="AM463" s="53"/>
      <c r="AN463" s="53"/>
    </row>
    <row r="464" spans="4:42" x14ac:dyDescent="0.25">
      <c r="D464" s="57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  <c r="AE464" s="53"/>
      <c r="AF464" s="53"/>
      <c r="AG464" s="53"/>
      <c r="AH464" s="53"/>
      <c r="AI464" s="53"/>
      <c r="AJ464" s="53"/>
      <c r="AK464" s="53"/>
      <c r="AL464" s="53"/>
      <c r="AM464" s="53"/>
      <c r="AN464" s="53"/>
    </row>
    <row r="465" spans="4:40" x14ac:dyDescent="0.25">
      <c r="D465" s="57" t="s">
        <v>267</v>
      </c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  <c r="AE465" s="53"/>
      <c r="AF465" s="53"/>
      <c r="AG465" s="53"/>
      <c r="AH465" s="53"/>
      <c r="AI465" s="53"/>
      <c r="AJ465" s="53"/>
      <c r="AK465" s="53"/>
      <c r="AL465" s="53"/>
      <c r="AM465" s="53"/>
      <c r="AN465" s="53"/>
    </row>
    <row r="466" spans="4:40" x14ac:dyDescent="0.25">
      <c r="D466" s="57" t="s">
        <v>282</v>
      </c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  <c r="AE466" s="53"/>
      <c r="AF466" s="53"/>
      <c r="AG466" s="53"/>
      <c r="AH466" s="53"/>
      <c r="AI466" s="53"/>
      <c r="AJ466" s="53"/>
      <c r="AK466" s="53"/>
      <c r="AL466" s="53"/>
      <c r="AM466" s="53"/>
      <c r="AN466" s="53"/>
    </row>
    <row r="467" spans="4:40" x14ac:dyDescent="0.25">
      <c r="D467" s="57" t="s">
        <v>4294</v>
      </c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  <c r="AK467" s="53"/>
      <c r="AL467" s="53"/>
      <c r="AM467" s="53"/>
      <c r="AN467" s="53"/>
    </row>
    <row r="468" spans="4:40" x14ac:dyDescent="0.25">
      <c r="D468" s="57" t="s">
        <v>4295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  <c r="AK468" s="53"/>
      <c r="AL468" s="53"/>
      <c r="AM468" s="53"/>
      <c r="AN468" s="53"/>
    </row>
    <row r="469" spans="4:40" x14ac:dyDescent="0.25">
      <c r="D469" s="57" t="s">
        <v>4296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3"/>
      <c r="AN469" s="53"/>
    </row>
    <row r="470" spans="4:40" x14ac:dyDescent="0.25">
      <c r="D470" s="57" t="s">
        <v>4297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</row>
    <row r="471" spans="4:40" x14ac:dyDescent="0.25">
      <c r="D471" s="57" t="s">
        <v>4298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53"/>
      <c r="AL471" s="53"/>
      <c r="AM471" s="53"/>
      <c r="AN471" s="53"/>
    </row>
    <row r="472" spans="4:40" x14ac:dyDescent="0.25">
      <c r="D472" s="57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  <c r="AK472" s="53"/>
      <c r="AL472" s="53"/>
      <c r="AM472" s="53"/>
      <c r="AN472" s="53"/>
    </row>
    <row r="473" spans="4:40" x14ac:dyDescent="0.25">
      <c r="D473" s="57" t="s">
        <v>263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  <c r="AK473" s="53"/>
      <c r="AL473" s="53"/>
      <c r="AM473" s="53"/>
      <c r="AN473" s="53"/>
    </row>
    <row r="474" spans="4:40" x14ac:dyDescent="0.25">
      <c r="D474" s="57" t="s">
        <v>264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</row>
    <row r="475" spans="4:40" x14ac:dyDescent="0.25">
      <c r="D475" s="57" t="s">
        <v>358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</row>
    <row r="477" spans="4:40" x14ac:dyDescent="0.25">
      <c r="D477" s="285" t="s">
        <v>4299</v>
      </c>
    </row>
    <row r="492" spans="4:4" x14ac:dyDescent="0.25">
      <c r="D492" s="285" t="s">
        <v>4299</v>
      </c>
    </row>
    <row r="544" spans="2:4" x14ac:dyDescent="0.25">
      <c r="B544" s="50">
        <v>0</v>
      </c>
      <c r="D544" s="51" t="s">
        <v>4243</v>
      </c>
    </row>
    <row r="545" spans="4:4" x14ac:dyDescent="0.25">
      <c r="D545" s="59" t="s">
        <v>304</v>
      </c>
    </row>
    <row r="547" spans="4:4" x14ac:dyDescent="0.25">
      <c r="D547" s="285" t="s">
        <v>36</v>
      </c>
    </row>
    <row r="550" spans="4:4" x14ac:dyDescent="0.25">
      <c r="D550" s="285" t="s">
        <v>4217</v>
      </c>
    </row>
    <row r="574" spans="4:34" x14ac:dyDescent="0.25">
      <c r="D574" s="51" t="s">
        <v>3951</v>
      </c>
    </row>
    <row r="576" spans="4:34" x14ac:dyDescent="0.25">
      <c r="M576" s="285" t="s">
        <v>274</v>
      </c>
      <c r="AH576" s="285" t="s">
        <v>275</v>
      </c>
    </row>
    <row r="577" spans="4:96" x14ac:dyDescent="0.25">
      <c r="D577" s="51" t="s">
        <v>309</v>
      </c>
      <c r="M577" s="51" t="s">
        <v>495</v>
      </c>
      <c r="V577" s="51" t="s">
        <v>496</v>
      </c>
      <c r="AB577" s="51" t="s">
        <v>316</v>
      </c>
      <c r="AH577" s="51" t="s">
        <v>495</v>
      </c>
      <c r="AP577" s="51" t="s">
        <v>496</v>
      </c>
      <c r="AV577" s="51" t="s">
        <v>316</v>
      </c>
    </row>
    <row r="578" spans="4:96" x14ac:dyDescent="0.25">
      <c r="D578" s="285" t="s">
        <v>4285</v>
      </c>
      <c r="M578" s="285" t="s">
        <v>4286</v>
      </c>
      <c r="V578" s="285" t="s">
        <v>4287</v>
      </c>
      <c r="AB578" s="285" t="s">
        <v>4288</v>
      </c>
      <c r="AH578" s="285" t="s">
        <v>4289</v>
      </c>
      <c r="AP578" s="285" t="s">
        <v>4290</v>
      </c>
      <c r="AV578" s="285" t="s">
        <v>4291</v>
      </c>
    </row>
    <row r="580" spans="4:96" x14ac:dyDescent="0.25">
      <c r="D580" s="56" t="s">
        <v>380</v>
      </c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A580" s="52"/>
      <c r="AB580" s="52"/>
      <c r="AC580" s="52"/>
      <c r="AD580" s="52"/>
      <c r="AE580" s="52"/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52"/>
      <c r="AT580" s="52"/>
      <c r="AU580" s="52"/>
      <c r="AV580" s="52"/>
      <c r="AW580" s="52"/>
      <c r="AX580" s="52"/>
      <c r="AY580" s="52"/>
      <c r="AZ580" s="52"/>
      <c r="BA580" s="52"/>
      <c r="BB580" s="52"/>
      <c r="BC580" s="52"/>
      <c r="BD580" s="52"/>
      <c r="BE580" s="52"/>
      <c r="BF580" s="52"/>
      <c r="BG580" s="52"/>
      <c r="BH580" s="52"/>
      <c r="BI580" s="52"/>
      <c r="BJ580" s="52"/>
      <c r="BK580" s="52"/>
      <c r="BL580" s="52"/>
      <c r="BM580" s="52"/>
      <c r="BN580" s="52"/>
      <c r="BO580" s="52"/>
      <c r="BP580" s="52"/>
      <c r="BQ580" s="52"/>
      <c r="BR580" s="52"/>
      <c r="BS580" s="52"/>
      <c r="BT580" s="52"/>
      <c r="BU580" s="52"/>
      <c r="BV580" s="52"/>
      <c r="BW580" s="52"/>
      <c r="BX580" s="52"/>
      <c r="BY580" s="52"/>
      <c r="BZ580" s="52"/>
      <c r="CA580" s="52"/>
      <c r="CB580" s="52"/>
      <c r="CC580" s="52"/>
      <c r="CD580" s="52"/>
      <c r="CE580" s="52"/>
      <c r="CF580" s="52"/>
      <c r="CG580" s="52"/>
      <c r="CH580" s="52"/>
      <c r="CI580" s="52"/>
      <c r="CJ580" s="52"/>
      <c r="CK580" s="52"/>
      <c r="CL580" s="52"/>
      <c r="CM580" s="52"/>
      <c r="CN580" s="52"/>
      <c r="CO580" s="52"/>
      <c r="CP580" s="52"/>
      <c r="CQ580" s="52"/>
      <c r="CR580" s="52"/>
    </row>
    <row r="581" spans="4:96" x14ac:dyDescent="0.25">
      <c r="D581" s="56" t="s">
        <v>350</v>
      </c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A581" s="52"/>
      <c r="AB581" s="52"/>
      <c r="AC581" s="52"/>
      <c r="AD581" s="52"/>
      <c r="AE581" s="52"/>
      <c r="AF581" s="52"/>
      <c r="AG581" s="52"/>
      <c r="AH581" s="52"/>
      <c r="AI581" s="52"/>
      <c r="AJ581" s="52"/>
      <c r="AK581" s="52"/>
      <c r="AL581" s="52"/>
      <c r="AM581" s="52"/>
      <c r="AN581" s="52"/>
      <c r="AO581" s="52"/>
      <c r="AP581" s="52"/>
      <c r="AQ581" s="52"/>
      <c r="AR581" s="52"/>
      <c r="AS581" s="52"/>
      <c r="AT581" s="52"/>
      <c r="AU581" s="52"/>
      <c r="AV581" s="52"/>
      <c r="AW581" s="52"/>
      <c r="AX581" s="52"/>
      <c r="AY581" s="52"/>
      <c r="AZ581" s="52"/>
      <c r="BA581" s="52"/>
      <c r="BB581" s="52"/>
      <c r="BC581" s="52"/>
      <c r="BD581" s="52"/>
      <c r="BE581" s="52"/>
      <c r="BF581" s="52"/>
      <c r="BG581" s="52"/>
      <c r="BH581" s="52"/>
      <c r="BI581" s="52"/>
      <c r="BJ581" s="52"/>
      <c r="BK581" s="52"/>
      <c r="BL581" s="52"/>
      <c r="BM581" s="52"/>
      <c r="BN581" s="52"/>
      <c r="BO581" s="52"/>
      <c r="BP581" s="52"/>
      <c r="BQ581" s="52"/>
      <c r="BR581" s="52"/>
      <c r="BS581" s="52"/>
      <c r="BT581" s="52"/>
      <c r="BU581" s="52"/>
      <c r="BV581" s="52"/>
      <c r="BW581" s="52"/>
      <c r="BX581" s="52"/>
      <c r="BY581" s="52"/>
      <c r="BZ581" s="52"/>
      <c r="CA581" s="52"/>
      <c r="CB581" s="52"/>
      <c r="CC581" s="52"/>
      <c r="CD581" s="52"/>
      <c r="CE581" s="52"/>
      <c r="CF581" s="52"/>
      <c r="CG581" s="52"/>
      <c r="CH581" s="52"/>
      <c r="CI581" s="52"/>
      <c r="CJ581" s="52"/>
      <c r="CK581" s="52"/>
      <c r="CL581" s="52"/>
      <c r="CM581" s="52"/>
      <c r="CN581" s="52"/>
      <c r="CO581" s="52"/>
      <c r="CP581" s="52"/>
      <c r="CQ581" s="52"/>
      <c r="CR581" s="52"/>
    </row>
    <row r="582" spans="4:96" x14ac:dyDescent="0.25">
      <c r="D582" s="57" t="str">
        <f>"select '" &amp; TRIM(D578) &amp; "' AgreementNumber, '" &amp; TRIM(M578) &amp; "' bChassisNumber, '" &amp; TRIM(V578) &amp; "' bEngineNumber, '" &amp; TRIM(AH578) &amp; "' aChassisNumber, '" &amp; TRIM(AP578) &amp; "' aEngineNumber union all"</f>
        <v>select '0000021/4/38/01/2023' AgreementNumber, 'MHKB3BA1JGK036437GS' bChassisNumber, 'K3MG69949GS' bEngineNumber, 'MHKP3BA1JNK180670' aChassisNumber, 'K3MJ30651' aEngineNumber union all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  <c r="AO582" s="53"/>
      <c r="AP582" s="53"/>
      <c r="AQ582" s="53"/>
      <c r="AR582" s="53"/>
      <c r="AS582" s="53"/>
      <c r="AT582" s="53"/>
      <c r="AU582" s="53"/>
      <c r="AV582" s="53"/>
      <c r="AW582" s="53"/>
      <c r="AX582" s="53"/>
      <c r="AY582" s="53"/>
      <c r="AZ582" s="53"/>
      <c r="BA582" s="53"/>
      <c r="BB582" s="53"/>
      <c r="BC582" s="53"/>
      <c r="BD582" s="53"/>
      <c r="BE582" s="53"/>
      <c r="BF582" s="53"/>
      <c r="BG582" s="53"/>
      <c r="BH582" s="53"/>
      <c r="BI582" s="53"/>
      <c r="BJ582" s="53"/>
      <c r="BK582" s="53"/>
      <c r="BL582" s="53"/>
      <c r="BM582" s="53"/>
      <c r="BN582" s="53"/>
      <c r="BO582" s="53"/>
      <c r="BP582" s="53"/>
      <c r="BQ582" s="53"/>
      <c r="BR582" s="53"/>
      <c r="BS582" s="53"/>
      <c r="BT582" s="53"/>
      <c r="BU582" s="53"/>
      <c r="BV582" s="53"/>
      <c r="BW582" s="53"/>
      <c r="BX582" s="53"/>
      <c r="BY582" s="53"/>
      <c r="BZ582" s="53"/>
      <c r="CA582" s="53"/>
      <c r="CB582" s="53"/>
      <c r="CC582" s="52"/>
      <c r="CD582" s="52"/>
      <c r="CE582" s="52"/>
      <c r="CF582" s="52"/>
      <c r="CG582" s="52"/>
      <c r="CH582" s="52"/>
      <c r="CI582" s="52"/>
      <c r="CJ582" s="52"/>
      <c r="CK582" s="52"/>
      <c r="CL582" s="52"/>
      <c r="CM582" s="52"/>
      <c r="CN582" s="52"/>
      <c r="CO582" s="52"/>
      <c r="CP582" s="52"/>
      <c r="CQ582" s="52"/>
      <c r="CR582" s="52"/>
    </row>
    <row r="583" spans="4:96" x14ac:dyDescent="0.25">
      <c r="D583" s="56" t="s">
        <v>351</v>
      </c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A583" s="52"/>
      <c r="AB583" s="52"/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52"/>
      <c r="AQ583" s="52"/>
      <c r="AR583" s="52"/>
      <c r="AS583" s="52"/>
      <c r="AT583" s="52"/>
      <c r="AU583" s="52"/>
      <c r="AV583" s="52"/>
      <c r="AW583" s="52"/>
      <c r="AX583" s="52"/>
      <c r="AY583" s="52"/>
      <c r="AZ583" s="52"/>
      <c r="BA583" s="52"/>
      <c r="BB583" s="52"/>
      <c r="BC583" s="52"/>
      <c r="BD583" s="52"/>
      <c r="BE583" s="52"/>
      <c r="BF583" s="52"/>
      <c r="BG583" s="52"/>
      <c r="BH583" s="52"/>
      <c r="BI583" s="52"/>
      <c r="BJ583" s="52"/>
      <c r="BK583" s="52"/>
      <c r="BL583" s="52"/>
      <c r="BM583" s="52"/>
      <c r="BN583" s="52"/>
      <c r="BO583" s="52"/>
      <c r="BP583" s="52"/>
      <c r="BQ583" s="52"/>
      <c r="BR583" s="52"/>
      <c r="BS583" s="52"/>
      <c r="BT583" s="52"/>
      <c r="BU583" s="52"/>
      <c r="BV583" s="52"/>
      <c r="BW583" s="52"/>
      <c r="BX583" s="52"/>
      <c r="BY583" s="52"/>
      <c r="BZ583" s="52"/>
      <c r="CA583" s="52"/>
      <c r="CB583" s="52"/>
      <c r="CC583" s="52"/>
      <c r="CD583" s="52"/>
      <c r="CE583" s="52"/>
      <c r="CF583" s="52"/>
      <c r="CG583" s="52"/>
      <c r="CH583" s="52"/>
      <c r="CI583" s="52"/>
      <c r="CJ583" s="52"/>
      <c r="CK583" s="52"/>
      <c r="CL583" s="52"/>
      <c r="CM583" s="52"/>
      <c r="CN583" s="52"/>
      <c r="CO583" s="52"/>
      <c r="CP583" s="52"/>
      <c r="CQ583" s="52"/>
      <c r="CR583" s="52"/>
    </row>
    <row r="584" spans="4:96" x14ac:dyDescent="0.25">
      <c r="D584" s="56" t="s">
        <v>367</v>
      </c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A584" s="52"/>
      <c r="AB584" s="52"/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52"/>
      <c r="AQ584" s="52"/>
      <c r="AR584" s="52"/>
      <c r="AS584" s="52"/>
      <c r="AT584" s="52"/>
      <c r="AU584" s="52"/>
      <c r="AV584" s="52"/>
      <c r="AW584" s="52"/>
      <c r="AX584" s="52"/>
      <c r="AY584" s="52"/>
      <c r="AZ584" s="52"/>
      <c r="BA584" s="52"/>
      <c r="BB584" s="52"/>
      <c r="BC584" s="52"/>
      <c r="BD584" s="52"/>
      <c r="BE584" s="52"/>
      <c r="BF584" s="52"/>
      <c r="BG584" s="52"/>
      <c r="BH584" s="52"/>
      <c r="BI584" s="52"/>
      <c r="BJ584" s="52"/>
      <c r="BK584" s="52"/>
      <c r="BL584" s="52"/>
      <c r="BM584" s="52"/>
      <c r="BN584" s="52"/>
      <c r="BO584" s="52"/>
      <c r="BP584" s="52"/>
      <c r="BQ584" s="52"/>
      <c r="BR584" s="52"/>
      <c r="BS584" s="52"/>
      <c r="BT584" s="52"/>
      <c r="BU584" s="52"/>
      <c r="BV584" s="52"/>
      <c r="BW584" s="52"/>
      <c r="BX584" s="52"/>
      <c r="BY584" s="52"/>
      <c r="BZ584" s="52"/>
      <c r="CA584" s="52"/>
      <c r="CB584" s="52"/>
      <c r="CC584" s="52"/>
      <c r="CD584" s="52"/>
      <c r="CE584" s="52"/>
      <c r="CF584" s="52"/>
      <c r="CG584" s="52"/>
      <c r="CH584" s="52"/>
      <c r="CI584" s="52"/>
      <c r="CJ584" s="52"/>
      <c r="CK584" s="52"/>
      <c r="CL584" s="52"/>
      <c r="CM584" s="52"/>
      <c r="CN584" s="52"/>
      <c r="CO584" s="52"/>
      <c r="CP584" s="52"/>
      <c r="CQ584" s="52"/>
      <c r="CR584" s="52"/>
    </row>
    <row r="585" spans="4:96" x14ac:dyDescent="0.25">
      <c r="D585" s="57" t="s">
        <v>354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  <c r="AO585" s="53"/>
      <c r="AP585" s="53"/>
      <c r="AQ585" s="53"/>
      <c r="AR585" s="53"/>
      <c r="AS585" s="53"/>
      <c r="AT585" s="53"/>
      <c r="AU585" s="53"/>
      <c r="AV585" s="53"/>
      <c r="AW585" s="53"/>
      <c r="AX585" s="53"/>
      <c r="AY585" s="53"/>
      <c r="AZ585" s="53"/>
      <c r="BA585" s="53"/>
      <c r="BB585" s="53"/>
      <c r="BC585" s="53"/>
      <c r="BD585" s="53"/>
      <c r="BE585" s="53"/>
      <c r="BF585" s="53"/>
      <c r="BG585" s="53"/>
      <c r="BH585" s="53"/>
      <c r="BI585" s="53"/>
      <c r="BJ585" s="53"/>
      <c r="BK585" s="53"/>
      <c r="BL585" s="53"/>
      <c r="BM585" s="53"/>
      <c r="BN585" s="53"/>
      <c r="BO585" s="53"/>
      <c r="BP585" s="53"/>
      <c r="BQ585" s="53"/>
      <c r="BR585" s="53"/>
      <c r="BS585" s="53"/>
      <c r="BT585" s="53"/>
      <c r="BU585" s="53"/>
      <c r="BV585" s="53"/>
      <c r="BW585" s="53"/>
      <c r="BX585" s="53"/>
      <c r="BY585" s="53"/>
      <c r="BZ585" s="53"/>
      <c r="CA585" s="53"/>
      <c r="CB585" s="53"/>
      <c r="CC585" s="53"/>
      <c r="CD585" s="53"/>
      <c r="CE585" s="53"/>
      <c r="CF585" s="53"/>
      <c r="CG585" s="53"/>
      <c r="CH585" s="53"/>
      <c r="CI585" s="53"/>
      <c r="CJ585" s="53"/>
      <c r="CK585" s="53"/>
      <c r="CL585" s="53"/>
      <c r="CM585" s="53"/>
      <c r="CN585" s="53"/>
      <c r="CO585" s="53"/>
      <c r="CP585" s="53"/>
      <c r="CQ585" s="53"/>
      <c r="CR585" s="53"/>
    </row>
    <row r="586" spans="4:96" x14ac:dyDescent="0.25">
      <c r="D586" s="57" t="s">
        <v>445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  <c r="AF586" s="53"/>
      <c r="AG586" s="53"/>
      <c r="AH586" s="53"/>
      <c r="AI586" s="53"/>
      <c r="AJ586" s="53"/>
      <c r="AK586" s="53"/>
      <c r="AL586" s="53"/>
      <c r="AM586" s="53"/>
      <c r="AN586" s="53"/>
      <c r="AO586" s="53"/>
      <c r="AP586" s="53"/>
      <c r="AQ586" s="53"/>
      <c r="AR586" s="53"/>
      <c r="AS586" s="53"/>
      <c r="AT586" s="53"/>
      <c r="AU586" s="53"/>
      <c r="AV586" s="53"/>
      <c r="AW586" s="53"/>
      <c r="AX586" s="53"/>
      <c r="AY586" s="53"/>
      <c r="AZ586" s="53"/>
      <c r="BA586" s="53"/>
      <c r="BB586" s="53"/>
      <c r="BC586" s="53"/>
      <c r="BD586" s="53"/>
      <c r="BE586" s="53"/>
      <c r="BF586" s="53"/>
      <c r="BG586" s="53"/>
      <c r="BH586" s="53"/>
      <c r="BI586" s="53"/>
      <c r="BJ586" s="53"/>
      <c r="BK586" s="53"/>
      <c r="BL586" s="53"/>
      <c r="BM586" s="53"/>
      <c r="BN586" s="53"/>
      <c r="BO586" s="53"/>
      <c r="BP586" s="53"/>
      <c r="BQ586" s="53"/>
      <c r="BR586" s="53"/>
      <c r="BS586" s="53"/>
      <c r="BT586" s="53"/>
      <c r="BU586" s="53"/>
      <c r="BV586" s="53"/>
      <c r="BW586" s="53"/>
      <c r="BX586" s="53"/>
      <c r="BY586" s="53"/>
      <c r="BZ586" s="53"/>
      <c r="CA586" s="53"/>
      <c r="CB586" s="53"/>
      <c r="CC586" s="53"/>
      <c r="CD586" s="53"/>
      <c r="CE586" s="53"/>
      <c r="CF586" s="53"/>
      <c r="CG586" s="53"/>
      <c r="CH586" s="53"/>
      <c r="CI586" s="53"/>
      <c r="CJ586" s="53"/>
      <c r="CK586" s="53"/>
      <c r="CL586" s="53"/>
      <c r="CM586" s="53"/>
      <c r="CN586" s="53"/>
      <c r="CO586" s="53"/>
      <c r="CP586" s="53"/>
      <c r="CQ586" s="53"/>
      <c r="CR586" s="53"/>
    </row>
    <row r="587" spans="4:96" x14ac:dyDescent="0.25">
      <c r="D587" s="57" t="s">
        <v>461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  <c r="AF587" s="53"/>
      <c r="AG587" s="53"/>
      <c r="AH587" s="53"/>
      <c r="AI587" s="53"/>
      <c r="AJ587" s="53"/>
      <c r="AK587" s="53"/>
      <c r="AL587" s="53"/>
      <c r="AM587" s="53"/>
      <c r="AN587" s="53"/>
      <c r="AO587" s="53"/>
      <c r="AP587" s="53"/>
      <c r="AQ587" s="53"/>
      <c r="AR587" s="53"/>
      <c r="AS587" s="53"/>
      <c r="AT587" s="53"/>
      <c r="AU587" s="53"/>
      <c r="AV587" s="53"/>
      <c r="AW587" s="53"/>
      <c r="AX587" s="53"/>
      <c r="AY587" s="53"/>
      <c r="AZ587" s="53"/>
      <c r="BA587" s="53"/>
      <c r="BB587" s="53"/>
      <c r="BC587" s="53"/>
      <c r="BD587" s="53"/>
      <c r="BE587" s="53"/>
      <c r="BF587" s="53"/>
      <c r="BG587" s="53"/>
      <c r="BH587" s="53"/>
      <c r="BI587" s="53"/>
      <c r="BJ587" s="53"/>
      <c r="BK587" s="53"/>
      <c r="BL587" s="53"/>
      <c r="BM587" s="53"/>
      <c r="BN587" s="53"/>
      <c r="BO587" s="53"/>
      <c r="BP587" s="53"/>
      <c r="BQ587" s="53"/>
      <c r="BR587" s="53"/>
      <c r="BS587" s="53"/>
      <c r="BT587" s="53"/>
      <c r="BU587" s="53"/>
      <c r="BV587" s="53"/>
      <c r="BW587" s="53"/>
      <c r="BX587" s="53"/>
      <c r="BY587" s="53"/>
      <c r="BZ587" s="53"/>
      <c r="CA587" s="53"/>
      <c r="CB587" s="53"/>
      <c r="CC587" s="53"/>
      <c r="CD587" s="53"/>
      <c r="CE587" s="53"/>
      <c r="CF587" s="53"/>
      <c r="CG587" s="53"/>
      <c r="CH587" s="53"/>
      <c r="CI587" s="53"/>
      <c r="CJ587" s="53"/>
      <c r="CK587" s="53"/>
      <c r="CL587" s="53"/>
      <c r="CM587" s="53"/>
      <c r="CN587" s="53"/>
      <c r="CO587" s="53"/>
      <c r="CP587" s="53"/>
      <c r="CQ587" s="53"/>
      <c r="CR587" s="53"/>
    </row>
    <row r="588" spans="4:96" x14ac:dyDescent="0.25">
      <c r="D588" s="57" t="s">
        <v>353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  <c r="AF588" s="53"/>
      <c r="AG588" s="53"/>
      <c r="AH588" s="53"/>
      <c r="AI588" s="53"/>
      <c r="AJ588" s="53"/>
      <c r="AK588" s="53"/>
      <c r="AL588" s="53"/>
      <c r="AM588" s="53"/>
      <c r="AN588" s="53"/>
      <c r="AO588" s="53"/>
      <c r="AP588" s="53"/>
      <c r="AQ588" s="53"/>
      <c r="AR588" s="53"/>
      <c r="AS588" s="53"/>
      <c r="AT588" s="53"/>
      <c r="AU588" s="53"/>
      <c r="AV588" s="53"/>
      <c r="AW588" s="53"/>
      <c r="AX588" s="53"/>
      <c r="AY588" s="53"/>
      <c r="AZ588" s="53"/>
      <c r="BA588" s="53"/>
      <c r="BB588" s="53"/>
      <c r="BC588" s="53"/>
      <c r="BD588" s="53"/>
      <c r="BE588" s="53"/>
      <c r="BF588" s="53"/>
      <c r="BG588" s="53"/>
      <c r="BH588" s="53"/>
      <c r="BI588" s="53"/>
      <c r="BJ588" s="53"/>
      <c r="BK588" s="53"/>
      <c r="BL588" s="53"/>
      <c r="BM588" s="53"/>
      <c r="BN588" s="53"/>
      <c r="BO588" s="53"/>
      <c r="BP588" s="53"/>
      <c r="BQ588" s="53"/>
      <c r="BR588" s="53"/>
      <c r="BS588" s="53"/>
      <c r="BT588" s="53"/>
      <c r="BU588" s="53"/>
      <c r="BV588" s="53"/>
      <c r="BW588" s="53"/>
      <c r="BX588" s="53"/>
      <c r="BY588" s="53"/>
      <c r="BZ588" s="53"/>
      <c r="CA588" s="53"/>
      <c r="CB588" s="53"/>
      <c r="CC588" s="53"/>
      <c r="CD588" s="53"/>
      <c r="CE588" s="53"/>
      <c r="CF588" s="53"/>
      <c r="CG588" s="53"/>
      <c r="CH588" s="53"/>
      <c r="CI588" s="53"/>
      <c r="CJ588" s="53"/>
      <c r="CK588" s="53"/>
      <c r="CL588" s="53"/>
      <c r="CM588" s="53"/>
      <c r="CN588" s="53"/>
      <c r="CO588" s="53"/>
      <c r="CP588" s="53"/>
      <c r="CQ588" s="53"/>
      <c r="CR588" s="53"/>
    </row>
    <row r="589" spans="4:96" x14ac:dyDescent="0.25">
      <c r="D589" s="57" t="s">
        <v>452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  <c r="AF589" s="53"/>
      <c r="AG589" s="53"/>
      <c r="AH589" s="53"/>
      <c r="AI589" s="53"/>
      <c r="AJ589" s="53"/>
      <c r="AK589" s="53"/>
      <c r="AL589" s="53"/>
      <c r="AM589" s="53"/>
      <c r="AN589" s="53"/>
      <c r="AO589" s="53"/>
      <c r="AP589" s="53"/>
      <c r="AQ589" s="53"/>
      <c r="AR589" s="53"/>
      <c r="AS589" s="53"/>
      <c r="AT589" s="53"/>
      <c r="AU589" s="53"/>
      <c r="AV589" s="53"/>
      <c r="AW589" s="53"/>
      <c r="AX589" s="53"/>
      <c r="AY589" s="53"/>
      <c r="AZ589" s="53"/>
      <c r="BA589" s="53"/>
      <c r="BB589" s="53"/>
      <c r="BC589" s="53"/>
      <c r="BD589" s="53"/>
      <c r="BE589" s="53"/>
      <c r="BF589" s="53"/>
      <c r="BG589" s="53"/>
      <c r="BH589" s="53"/>
      <c r="BI589" s="53"/>
      <c r="BJ589" s="53"/>
      <c r="BK589" s="53"/>
      <c r="BL589" s="53"/>
      <c r="BM589" s="53"/>
      <c r="BN589" s="53"/>
      <c r="BO589" s="53"/>
      <c r="BP589" s="53"/>
      <c r="BQ589" s="53"/>
      <c r="BR589" s="53"/>
      <c r="BS589" s="53"/>
      <c r="BT589" s="53"/>
      <c r="BU589" s="53"/>
      <c r="BV589" s="53"/>
      <c r="BW589" s="53"/>
      <c r="BX589" s="53"/>
      <c r="BY589" s="53"/>
      <c r="BZ589" s="53"/>
      <c r="CA589" s="53"/>
      <c r="CB589" s="53"/>
      <c r="CC589" s="53"/>
      <c r="CD589" s="53"/>
      <c r="CE589" s="53"/>
      <c r="CF589" s="53"/>
      <c r="CG589" s="53"/>
      <c r="CH589" s="53"/>
      <c r="CI589" s="53"/>
      <c r="CJ589" s="53"/>
      <c r="CK589" s="53"/>
      <c r="CL589" s="53"/>
      <c r="CM589" s="53"/>
      <c r="CN589" s="53"/>
      <c r="CO589" s="53"/>
      <c r="CP589" s="53"/>
      <c r="CQ589" s="53"/>
      <c r="CR589" s="53"/>
    </row>
    <row r="590" spans="4:96" x14ac:dyDescent="0.25">
      <c r="D590" s="37" t="s">
        <v>524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  <c r="AF590" s="53"/>
      <c r="AG590" s="53"/>
      <c r="AH590" s="53"/>
      <c r="AI590" s="53"/>
      <c r="AJ590" s="53"/>
      <c r="AK590" s="53"/>
      <c r="AL590" s="53"/>
      <c r="AM590" s="53"/>
      <c r="AN590" s="53"/>
      <c r="AO590" s="53"/>
      <c r="AP590" s="53"/>
      <c r="AQ590" s="53"/>
      <c r="AR590" s="53"/>
      <c r="AS590" s="53"/>
      <c r="AT590" s="53"/>
      <c r="AU590" s="53"/>
      <c r="AV590" s="53"/>
      <c r="AW590" s="53"/>
      <c r="AX590" s="53"/>
      <c r="AY590" s="53"/>
      <c r="AZ590" s="53"/>
      <c r="BA590" s="53"/>
      <c r="BB590" s="53"/>
      <c r="BC590" s="53"/>
      <c r="BD590" s="53"/>
      <c r="BE590" s="53"/>
      <c r="BF590" s="53"/>
      <c r="BG590" s="53"/>
      <c r="BH590" s="53"/>
      <c r="BI590" s="53"/>
      <c r="BJ590" s="53"/>
      <c r="BK590" s="53"/>
      <c r="BL590" s="53"/>
      <c r="BM590" s="53"/>
      <c r="BN590" s="53"/>
      <c r="BO590" s="53"/>
      <c r="BP590" s="53"/>
      <c r="BQ590" s="53"/>
      <c r="BR590" s="53"/>
      <c r="BS590" s="53"/>
      <c r="BT590" s="53"/>
      <c r="BU590" s="53"/>
      <c r="BV590" s="53"/>
      <c r="BW590" s="53"/>
      <c r="BX590" s="53"/>
      <c r="BY590" s="53"/>
      <c r="BZ590" s="53"/>
      <c r="CA590" s="53"/>
      <c r="CB590" s="53"/>
      <c r="CC590" s="53"/>
      <c r="CD590" s="53"/>
      <c r="CE590" s="53"/>
      <c r="CF590" s="53"/>
      <c r="CG590" s="53"/>
      <c r="CH590" s="53"/>
      <c r="CI590" s="53"/>
      <c r="CJ590" s="53"/>
      <c r="CK590" s="53"/>
      <c r="CL590" s="53"/>
      <c r="CM590" s="53"/>
      <c r="CN590" s="53"/>
      <c r="CO590" s="53"/>
      <c r="CP590" s="53"/>
      <c r="CQ590" s="53"/>
      <c r="CR590" s="53"/>
    </row>
    <row r="591" spans="4:96" x14ac:dyDescent="0.25">
      <c r="D591" s="57" t="s">
        <v>257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  <c r="AF591" s="53"/>
      <c r="AG591" s="53"/>
      <c r="AH591" s="53"/>
      <c r="AI591" s="53"/>
      <c r="AJ591" s="53"/>
      <c r="AK591" s="53"/>
      <c r="AL591" s="53"/>
      <c r="AM591" s="53"/>
      <c r="AN591" s="53"/>
      <c r="AO591" s="53"/>
      <c r="AP591" s="53"/>
      <c r="AQ591" s="53"/>
      <c r="AR591" s="53"/>
      <c r="AS591" s="53"/>
      <c r="AT591" s="53"/>
      <c r="AU591" s="53"/>
      <c r="AV591" s="53"/>
      <c r="AW591" s="53"/>
      <c r="AX591" s="53"/>
      <c r="AY591" s="53"/>
      <c r="AZ591" s="53"/>
      <c r="BA591" s="53"/>
      <c r="BB591" s="53"/>
      <c r="BC591" s="53"/>
      <c r="BD591" s="53"/>
      <c r="BE591" s="53"/>
      <c r="BF591" s="53"/>
      <c r="BG591" s="53"/>
      <c r="BH591" s="53"/>
      <c r="BI591" s="53"/>
      <c r="BJ591" s="53"/>
      <c r="BK591" s="53"/>
      <c r="BL591" s="53"/>
      <c r="BM591" s="53"/>
      <c r="BN591" s="53"/>
      <c r="BO591" s="53"/>
      <c r="BP591" s="53"/>
      <c r="BQ591" s="53"/>
      <c r="BR591" s="53"/>
      <c r="BS591" s="53"/>
      <c r="BT591" s="53"/>
      <c r="BU591" s="53"/>
      <c r="BV591" s="53"/>
      <c r="BW591" s="53"/>
      <c r="BX591" s="53"/>
      <c r="BY591" s="53"/>
      <c r="BZ591" s="53"/>
      <c r="CA591" s="53"/>
      <c r="CB591" s="53"/>
      <c r="CC591" s="53"/>
      <c r="CD591" s="53"/>
      <c r="CE591" s="53"/>
      <c r="CF591" s="53"/>
      <c r="CG591" s="53"/>
      <c r="CH591" s="53"/>
      <c r="CI591" s="53"/>
      <c r="CJ591" s="53"/>
      <c r="CK591" s="53"/>
      <c r="CL591" s="53"/>
      <c r="CM591" s="53"/>
      <c r="CN591" s="53"/>
      <c r="CO591" s="53"/>
      <c r="CP591" s="53"/>
      <c r="CQ591" s="53"/>
      <c r="CR591" s="53"/>
    </row>
    <row r="592" spans="4:96" x14ac:dyDescent="0.25">
      <c r="D592" s="57" t="s">
        <v>329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  <c r="AF592" s="53"/>
      <c r="AG592" s="53"/>
      <c r="AH592" s="53"/>
      <c r="AI592" s="53"/>
      <c r="AJ592" s="53"/>
      <c r="AK592" s="53"/>
      <c r="AL592" s="53"/>
      <c r="AM592" s="53"/>
      <c r="AN592" s="53"/>
      <c r="AO592" s="53"/>
      <c r="AP592" s="53"/>
      <c r="AQ592" s="53"/>
      <c r="AR592" s="53"/>
      <c r="AS592" s="53"/>
      <c r="AT592" s="53"/>
      <c r="AU592" s="53"/>
      <c r="AV592" s="53"/>
      <c r="AW592" s="53"/>
      <c r="AX592" s="53"/>
      <c r="AY592" s="53"/>
      <c r="AZ592" s="53"/>
      <c r="BA592" s="53"/>
      <c r="BB592" s="53"/>
      <c r="BC592" s="53"/>
      <c r="BD592" s="53"/>
      <c r="BE592" s="53"/>
      <c r="BF592" s="53"/>
      <c r="BG592" s="53"/>
      <c r="BH592" s="53"/>
      <c r="BI592" s="53"/>
      <c r="BJ592" s="53"/>
      <c r="BK592" s="53"/>
      <c r="BL592" s="53"/>
      <c r="BM592" s="53"/>
      <c r="BN592" s="53"/>
      <c r="BO592" s="53"/>
      <c r="BP592" s="53"/>
      <c r="BQ592" s="53"/>
      <c r="BR592" s="53"/>
      <c r="BS592" s="53"/>
      <c r="BT592" s="53"/>
      <c r="BU592" s="53"/>
      <c r="BV592" s="53"/>
      <c r="BW592" s="53"/>
      <c r="BX592" s="53"/>
      <c r="BY592" s="53"/>
      <c r="BZ592" s="53"/>
      <c r="CA592" s="53"/>
      <c r="CB592" s="53"/>
      <c r="CC592" s="53"/>
      <c r="CD592" s="53"/>
      <c r="CE592" s="53"/>
      <c r="CF592" s="53"/>
      <c r="CG592" s="53"/>
      <c r="CH592" s="53"/>
      <c r="CI592" s="53"/>
      <c r="CJ592" s="53"/>
      <c r="CK592" s="53"/>
      <c r="CL592" s="53"/>
      <c r="CM592" s="53"/>
      <c r="CN592" s="53"/>
      <c r="CO592" s="53"/>
      <c r="CP592" s="53"/>
      <c r="CQ592" s="53"/>
      <c r="CR592" s="53"/>
    </row>
    <row r="593" spans="4:96" x14ac:dyDescent="0.25">
      <c r="D593" s="57" t="s">
        <v>279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  <c r="AF593" s="53"/>
      <c r="AG593" s="53"/>
      <c r="AH593" s="53"/>
      <c r="AI593" s="53"/>
      <c r="AJ593" s="53"/>
      <c r="AK593" s="53"/>
      <c r="AL593" s="53"/>
      <c r="AM593" s="53"/>
      <c r="AN593" s="53"/>
      <c r="AO593" s="53"/>
      <c r="AP593" s="53"/>
      <c r="AQ593" s="53"/>
      <c r="AR593" s="53"/>
      <c r="AS593" s="53"/>
      <c r="AT593" s="53"/>
      <c r="AU593" s="53"/>
      <c r="AV593" s="53"/>
      <c r="AW593" s="53"/>
      <c r="AX593" s="53"/>
      <c r="AY593" s="53"/>
      <c r="AZ593" s="53"/>
      <c r="BA593" s="53"/>
      <c r="BB593" s="53"/>
      <c r="BC593" s="53"/>
      <c r="BD593" s="53"/>
      <c r="BE593" s="53"/>
      <c r="BF593" s="53"/>
      <c r="BG593" s="53"/>
      <c r="BH593" s="53"/>
      <c r="BI593" s="53"/>
      <c r="BJ593" s="53"/>
      <c r="BK593" s="53"/>
      <c r="BL593" s="53"/>
      <c r="BM593" s="53"/>
      <c r="BN593" s="53"/>
      <c r="BO593" s="53"/>
      <c r="BP593" s="53"/>
      <c r="BQ593" s="53"/>
      <c r="BR593" s="53"/>
      <c r="BS593" s="53"/>
      <c r="BT593" s="53"/>
      <c r="BU593" s="53"/>
      <c r="BV593" s="53"/>
      <c r="BW593" s="53"/>
      <c r="BX593" s="53"/>
      <c r="BY593" s="53"/>
      <c r="BZ593" s="53"/>
      <c r="CA593" s="53"/>
      <c r="CB593" s="53"/>
      <c r="CC593" s="53"/>
      <c r="CD593" s="53"/>
      <c r="CE593" s="53"/>
      <c r="CF593" s="53"/>
      <c r="CG593" s="53"/>
      <c r="CH593" s="53"/>
      <c r="CI593" s="53"/>
      <c r="CJ593" s="53"/>
      <c r="CK593" s="53"/>
      <c r="CL593" s="53"/>
      <c r="CM593" s="53"/>
      <c r="CN593" s="53"/>
      <c r="CO593" s="53"/>
      <c r="CP593" s="53"/>
      <c r="CQ593" s="53"/>
      <c r="CR593" s="53"/>
    </row>
    <row r="594" spans="4:96" x14ac:dyDescent="0.25">
      <c r="D594" s="57" t="s">
        <v>332</v>
      </c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  <c r="AF594" s="53"/>
      <c r="AG594" s="53"/>
      <c r="AH594" s="53"/>
      <c r="AI594" s="53"/>
      <c r="AJ594" s="53"/>
      <c r="AK594" s="53"/>
      <c r="AL594" s="53"/>
      <c r="AM594" s="53"/>
      <c r="AN594" s="53"/>
      <c r="AO594" s="53"/>
      <c r="AP594" s="53"/>
      <c r="AQ594" s="53"/>
      <c r="AR594" s="53"/>
      <c r="AS594" s="53"/>
      <c r="AT594" s="53"/>
      <c r="AU594" s="53"/>
      <c r="AV594" s="53"/>
      <c r="AW594" s="53"/>
      <c r="AX594" s="53"/>
      <c r="AY594" s="53"/>
      <c r="AZ594" s="53"/>
      <c r="BA594" s="53"/>
      <c r="BB594" s="53"/>
      <c r="BC594" s="53"/>
      <c r="BD594" s="53"/>
      <c r="BE594" s="53"/>
      <c r="BF594" s="53"/>
      <c r="BG594" s="53"/>
      <c r="BH594" s="53"/>
      <c r="BI594" s="53"/>
      <c r="BJ594" s="53"/>
      <c r="BK594" s="53"/>
      <c r="BL594" s="53"/>
      <c r="BM594" s="53"/>
      <c r="BN594" s="53"/>
      <c r="BO594" s="53"/>
      <c r="BP594" s="53"/>
      <c r="BQ594" s="53"/>
      <c r="BR594" s="53"/>
      <c r="BS594" s="53"/>
      <c r="BT594" s="53"/>
      <c r="BU594" s="53"/>
      <c r="BV594" s="53"/>
      <c r="BW594" s="53"/>
      <c r="BX594" s="53"/>
      <c r="BY594" s="53"/>
      <c r="BZ594" s="53"/>
      <c r="CA594" s="53"/>
      <c r="CB594" s="53"/>
      <c r="CC594" s="53"/>
      <c r="CD594" s="53"/>
      <c r="CE594" s="53"/>
      <c r="CF594" s="53"/>
      <c r="CG594" s="53"/>
      <c r="CH594" s="53"/>
      <c r="CI594" s="53"/>
      <c r="CJ594" s="53"/>
      <c r="CK594" s="53"/>
      <c r="CL594" s="53"/>
      <c r="CM594" s="53"/>
      <c r="CN594" s="53"/>
      <c r="CO594" s="53"/>
      <c r="CP594" s="53"/>
      <c r="CQ594" s="53"/>
      <c r="CR594" s="53"/>
    </row>
    <row r="595" spans="4:96" x14ac:dyDescent="0.25">
      <c r="D595" s="57" t="s">
        <v>333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  <c r="AF595" s="53"/>
      <c r="AG595" s="53"/>
      <c r="AH595" s="53"/>
      <c r="AI595" s="53"/>
      <c r="AJ595" s="53"/>
      <c r="AK595" s="53"/>
      <c r="AL595" s="53"/>
      <c r="AM595" s="53"/>
      <c r="AN595" s="53"/>
      <c r="AO595" s="53"/>
      <c r="AP595" s="53"/>
      <c r="AQ595" s="53"/>
      <c r="AR595" s="53"/>
      <c r="AS595" s="53"/>
      <c r="AT595" s="53"/>
      <c r="AU595" s="53"/>
      <c r="AV595" s="53"/>
      <c r="AW595" s="53"/>
      <c r="AX595" s="53"/>
      <c r="AY595" s="53"/>
      <c r="AZ595" s="53"/>
      <c r="BA595" s="53"/>
      <c r="BB595" s="53"/>
      <c r="BC595" s="53"/>
      <c r="BD595" s="53"/>
      <c r="BE595" s="53"/>
      <c r="BF595" s="53"/>
      <c r="BG595" s="53"/>
      <c r="BH595" s="53"/>
      <c r="BI595" s="53"/>
      <c r="BJ595" s="53"/>
      <c r="BK595" s="53"/>
      <c r="BL595" s="53"/>
      <c r="BM595" s="53"/>
      <c r="BN595" s="53"/>
      <c r="BO595" s="53"/>
      <c r="BP595" s="53"/>
      <c r="BQ595" s="53"/>
      <c r="BR595" s="53"/>
      <c r="BS595" s="53"/>
      <c r="BT595" s="53"/>
      <c r="BU595" s="53"/>
      <c r="BV595" s="53"/>
      <c r="BW595" s="53"/>
      <c r="BX595" s="53"/>
      <c r="BY595" s="53"/>
      <c r="BZ595" s="53"/>
      <c r="CA595" s="53"/>
      <c r="CB595" s="53"/>
      <c r="CC595" s="53"/>
      <c r="CD595" s="53"/>
      <c r="CE595" s="53"/>
      <c r="CF595" s="53"/>
      <c r="CG595" s="53"/>
      <c r="CH595" s="53"/>
      <c r="CI595" s="53"/>
      <c r="CJ595" s="53"/>
      <c r="CK595" s="53"/>
      <c r="CL595" s="53"/>
      <c r="CM595" s="53"/>
      <c r="CN595" s="53"/>
      <c r="CO595" s="53"/>
      <c r="CP595" s="53"/>
      <c r="CQ595" s="53"/>
      <c r="CR595" s="53"/>
    </row>
    <row r="596" spans="4:96" x14ac:dyDescent="0.25">
      <c r="D596" s="56" t="s">
        <v>368</v>
      </c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  <c r="AA596" s="52"/>
      <c r="AB596" s="52"/>
      <c r="AC596" s="52"/>
      <c r="AD596" s="52"/>
      <c r="AE596" s="52"/>
      <c r="AF596" s="52"/>
      <c r="AG596" s="52"/>
      <c r="AH596" s="52"/>
      <c r="AI596" s="52"/>
      <c r="AJ596" s="52"/>
      <c r="AK596" s="52"/>
      <c r="AL596" s="52"/>
      <c r="AM596" s="52"/>
      <c r="AN596" s="52"/>
      <c r="AO596" s="52"/>
      <c r="AP596" s="52"/>
      <c r="AQ596" s="52"/>
      <c r="AR596" s="52"/>
      <c r="AS596" s="52"/>
      <c r="AT596" s="52"/>
      <c r="AU596" s="52"/>
      <c r="AV596" s="52"/>
      <c r="AW596" s="52"/>
      <c r="AX596" s="52"/>
      <c r="AY596" s="52"/>
      <c r="AZ596" s="52"/>
      <c r="BA596" s="52"/>
      <c r="BB596" s="52"/>
      <c r="BC596" s="52"/>
      <c r="BD596" s="52"/>
      <c r="BE596" s="52"/>
      <c r="BF596" s="52"/>
      <c r="BG596" s="52"/>
      <c r="BH596" s="52"/>
      <c r="BI596" s="52"/>
      <c r="BJ596" s="52"/>
      <c r="BK596" s="52"/>
      <c r="BL596" s="52"/>
      <c r="BM596" s="52"/>
      <c r="BN596" s="52"/>
      <c r="BO596" s="52"/>
      <c r="BP596" s="52"/>
      <c r="BQ596" s="52"/>
      <c r="BR596" s="52"/>
      <c r="BS596" s="52"/>
      <c r="BT596" s="52"/>
      <c r="BU596" s="52"/>
      <c r="BV596" s="52"/>
      <c r="BW596" s="52"/>
      <c r="BX596" s="52"/>
      <c r="BY596" s="52"/>
      <c r="BZ596" s="52"/>
      <c r="CA596" s="52"/>
      <c r="CB596" s="52"/>
      <c r="CC596" s="52"/>
      <c r="CD596" s="52"/>
      <c r="CE596" s="52"/>
      <c r="CF596" s="52"/>
      <c r="CG596" s="52"/>
      <c r="CH596" s="52"/>
      <c r="CI596" s="52"/>
      <c r="CJ596" s="52"/>
      <c r="CK596" s="52"/>
      <c r="CL596" s="52"/>
      <c r="CM596" s="52"/>
      <c r="CN596" s="52"/>
      <c r="CO596" s="52"/>
      <c r="CP596" s="52"/>
      <c r="CQ596" s="52"/>
      <c r="CR596" s="52"/>
    </row>
    <row r="597" spans="4:96" x14ac:dyDescent="0.25">
      <c r="D597" s="56" t="s">
        <v>508</v>
      </c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  <c r="AA597" s="52"/>
      <c r="AB597" s="52"/>
      <c r="AC597" s="52"/>
      <c r="AD597" s="52"/>
      <c r="AE597" s="52"/>
      <c r="AF597" s="52"/>
      <c r="AG597" s="52"/>
      <c r="AH597" s="52"/>
      <c r="AI597" s="52"/>
      <c r="AJ597" s="52"/>
      <c r="AK597" s="52"/>
      <c r="AL597" s="52"/>
      <c r="AM597" s="52"/>
      <c r="AN597" s="52"/>
      <c r="AO597" s="52"/>
      <c r="AP597" s="52"/>
      <c r="AQ597" s="52"/>
      <c r="AR597" s="52"/>
      <c r="AS597" s="52"/>
      <c r="AT597" s="52"/>
      <c r="AU597" s="52"/>
      <c r="AV597" s="52"/>
      <c r="AW597" s="52"/>
      <c r="AX597" s="52"/>
      <c r="AY597" s="52"/>
      <c r="AZ597" s="52"/>
      <c r="BA597" s="52"/>
      <c r="BB597" s="52"/>
      <c r="BC597" s="52"/>
      <c r="BD597" s="52"/>
      <c r="BE597" s="52"/>
      <c r="BF597" s="52"/>
      <c r="BG597" s="52"/>
      <c r="BH597" s="52"/>
      <c r="BI597" s="52"/>
      <c r="BJ597" s="52"/>
      <c r="BK597" s="52"/>
      <c r="BL597" s="52"/>
      <c r="BM597" s="52"/>
      <c r="BN597" s="52"/>
      <c r="BO597" s="52"/>
      <c r="BP597" s="52"/>
      <c r="BQ597" s="52"/>
      <c r="BR597" s="52"/>
      <c r="BS597" s="52"/>
      <c r="BT597" s="52"/>
      <c r="BU597" s="52"/>
      <c r="BV597" s="52"/>
      <c r="BW597" s="52"/>
      <c r="BX597" s="52"/>
      <c r="BY597" s="52"/>
      <c r="BZ597" s="52"/>
      <c r="CA597" s="52"/>
      <c r="CB597" s="52"/>
      <c r="CC597" s="52"/>
      <c r="CD597" s="52"/>
      <c r="CE597" s="52"/>
      <c r="CF597" s="52"/>
      <c r="CG597" s="52"/>
      <c r="CH597" s="52"/>
      <c r="CI597" s="52"/>
      <c r="CJ597" s="52"/>
      <c r="CK597" s="52"/>
      <c r="CL597" s="52"/>
      <c r="CM597" s="52"/>
      <c r="CN597" s="52"/>
      <c r="CO597" s="52"/>
      <c r="CP597" s="52"/>
      <c r="CQ597" s="52"/>
      <c r="CR597" s="52"/>
    </row>
    <row r="598" spans="4:96" x14ac:dyDescent="0.25">
      <c r="D598" s="56" t="s">
        <v>509</v>
      </c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  <c r="AA598" s="52"/>
      <c r="AB598" s="52"/>
      <c r="AC598" s="52"/>
      <c r="AD598" s="52"/>
      <c r="AE598" s="52"/>
      <c r="AF598" s="52"/>
      <c r="AG598" s="52"/>
      <c r="AH598" s="52"/>
      <c r="AI598" s="52"/>
      <c r="AJ598" s="52"/>
      <c r="AK598" s="52"/>
      <c r="AL598" s="52"/>
      <c r="AM598" s="52"/>
      <c r="AN598" s="52"/>
      <c r="AO598" s="52"/>
      <c r="AP598" s="52"/>
      <c r="AQ598" s="52"/>
      <c r="AR598" s="52"/>
      <c r="AS598" s="52"/>
      <c r="AT598" s="52"/>
      <c r="AU598" s="52"/>
      <c r="AV598" s="52"/>
      <c r="AW598" s="52"/>
      <c r="AX598" s="52"/>
      <c r="AY598" s="52"/>
      <c r="AZ598" s="52"/>
      <c r="BA598" s="52"/>
      <c r="BB598" s="52"/>
      <c r="BC598" s="52"/>
      <c r="BD598" s="52"/>
      <c r="BE598" s="52"/>
      <c r="BF598" s="52"/>
      <c r="BG598" s="52"/>
      <c r="BH598" s="52"/>
      <c r="BI598" s="52"/>
      <c r="BJ598" s="52"/>
      <c r="BK598" s="52"/>
      <c r="BL598" s="52"/>
      <c r="BM598" s="52"/>
      <c r="BN598" s="52"/>
      <c r="BO598" s="52"/>
      <c r="BP598" s="52"/>
      <c r="BQ598" s="52"/>
      <c r="BR598" s="52"/>
      <c r="BS598" s="52"/>
      <c r="BT598" s="52"/>
      <c r="BU598" s="52"/>
      <c r="BV598" s="52"/>
      <c r="BW598" s="52"/>
      <c r="BX598" s="52"/>
      <c r="BY598" s="52"/>
      <c r="BZ598" s="52"/>
      <c r="CA598" s="52"/>
      <c r="CB598" s="52"/>
      <c r="CC598" s="52"/>
      <c r="CD598" s="52"/>
      <c r="CE598" s="52"/>
      <c r="CF598" s="52"/>
      <c r="CG598" s="52"/>
      <c r="CH598" s="52"/>
      <c r="CI598" s="52"/>
      <c r="CJ598" s="52"/>
      <c r="CK598" s="52"/>
      <c r="CL598" s="52"/>
      <c r="CM598" s="52"/>
      <c r="CN598" s="52"/>
      <c r="CO598" s="52"/>
      <c r="CP598" s="52"/>
      <c r="CQ598" s="52"/>
      <c r="CR598" s="52"/>
    </row>
    <row r="599" spans="4:96" x14ac:dyDescent="0.25">
      <c r="D599" s="56" t="s">
        <v>510</v>
      </c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  <c r="AA599" s="52"/>
      <c r="AB599" s="52"/>
      <c r="AC599" s="52"/>
      <c r="AD599" s="52"/>
      <c r="AE599" s="52"/>
      <c r="AF599" s="52"/>
      <c r="AG599" s="52"/>
      <c r="AH599" s="52"/>
      <c r="AI599" s="52"/>
      <c r="AJ599" s="52"/>
      <c r="AK599" s="52"/>
      <c r="AL599" s="52"/>
      <c r="AM599" s="52"/>
      <c r="AN599" s="52"/>
      <c r="AO599" s="52"/>
      <c r="AP599" s="52"/>
      <c r="AQ599" s="52"/>
      <c r="AR599" s="52"/>
      <c r="AS599" s="52"/>
      <c r="AT599" s="52"/>
      <c r="AU599" s="52"/>
      <c r="AV599" s="52"/>
      <c r="AW599" s="52"/>
      <c r="AX599" s="52"/>
      <c r="AY599" s="52"/>
      <c r="AZ599" s="52"/>
      <c r="BA599" s="52"/>
      <c r="BB599" s="52"/>
      <c r="BC599" s="52"/>
      <c r="BD599" s="52"/>
      <c r="BE599" s="52"/>
      <c r="BF599" s="52"/>
      <c r="BG599" s="52"/>
      <c r="BH599" s="52"/>
      <c r="BI599" s="52"/>
      <c r="BJ599" s="52"/>
      <c r="BK599" s="52"/>
      <c r="BL599" s="52"/>
      <c r="BM599" s="52"/>
      <c r="BN599" s="52"/>
      <c r="BO599" s="52"/>
      <c r="BP599" s="52"/>
      <c r="BQ599" s="52"/>
      <c r="BR599" s="52"/>
      <c r="BS599" s="52"/>
      <c r="BT599" s="52"/>
      <c r="BU599" s="52"/>
      <c r="BV599" s="52"/>
      <c r="BW599" s="52"/>
      <c r="BX599" s="52"/>
      <c r="BY599" s="52"/>
      <c r="BZ599" s="52"/>
      <c r="CA599" s="52"/>
      <c r="CB599" s="52"/>
      <c r="CC599" s="52"/>
      <c r="CD599" s="52"/>
      <c r="CE599" s="52"/>
      <c r="CF599" s="52"/>
      <c r="CG599" s="52"/>
      <c r="CH599" s="52"/>
      <c r="CI599" s="52"/>
      <c r="CJ599" s="52"/>
      <c r="CK599" s="52"/>
      <c r="CL599" s="52"/>
      <c r="CM599" s="52"/>
      <c r="CN599" s="52"/>
      <c r="CO599" s="52"/>
      <c r="CP599" s="52"/>
      <c r="CQ599" s="52"/>
      <c r="CR599" s="52"/>
    </row>
    <row r="601" spans="4:96" x14ac:dyDescent="0.25">
      <c r="D601" s="51" t="s">
        <v>309</v>
      </c>
      <c r="E601" s="51" t="s">
        <v>561</v>
      </c>
      <c r="F601" s="51" t="s">
        <v>562</v>
      </c>
      <c r="G601" s="51" t="s">
        <v>564</v>
      </c>
      <c r="H601" s="51" t="s">
        <v>565</v>
      </c>
      <c r="I601" s="51" t="s">
        <v>309</v>
      </c>
      <c r="J601" s="51" t="s">
        <v>567</v>
      </c>
      <c r="K601" s="51" t="s">
        <v>568</v>
      </c>
      <c r="L601" s="51" t="s">
        <v>569</v>
      </c>
      <c r="M601" s="51" t="s">
        <v>570</v>
      </c>
      <c r="N601" s="51" t="s">
        <v>571</v>
      </c>
      <c r="O601" s="51" t="s">
        <v>572</v>
      </c>
      <c r="P601" s="51">
        <v>1</v>
      </c>
    </row>
    <row r="602" spans="4:96" x14ac:dyDescent="0.25">
      <c r="D602" s="285" t="s">
        <v>4285</v>
      </c>
      <c r="E602" s="285" t="s">
        <v>4286</v>
      </c>
      <c r="F602" s="285" t="s">
        <v>4287</v>
      </c>
      <c r="G602" s="285" t="s">
        <v>4289</v>
      </c>
      <c r="H602" s="285" t="s">
        <v>4290</v>
      </c>
      <c r="I602" s="285" t="s">
        <v>4292</v>
      </c>
      <c r="J602" s="285">
        <v>19884</v>
      </c>
      <c r="K602" s="285" t="s">
        <v>4286</v>
      </c>
      <c r="L602" s="285" t="s">
        <v>4287</v>
      </c>
      <c r="M602" s="285">
        <v>19213</v>
      </c>
      <c r="N602" s="285" t="s">
        <v>4286</v>
      </c>
      <c r="O602" s="285" t="s">
        <v>4287</v>
      </c>
      <c r="P602" s="285">
        <v>1</v>
      </c>
    </row>
    <row r="604" spans="4:96" x14ac:dyDescent="0.25">
      <c r="D604" s="57" t="s">
        <v>357</v>
      </c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H604" s="53"/>
      <c r="AI604" s="53"/>
      <c r="AJ604" s="53"/>
      <c r="AK604" s="53"/>
      <c r="AL604" s="53"/>
      <c r="AM604" s="53"/>
      <c r="AN604" s="53"/>
      <c r="AO604" s="53"/>
      <c r="AP604" s="53"/>
      <c r="AQ604" s="53"/>
      <c r="AR604" s="53"/>
      <c r="AS604" s="53"/>
      <c r="AT604" s="53"/>
      <c r="AU604" s="53"/>
      <c r="AV604" s="53"/>
      <c r="AW604" s="53"/>
      <c r="AX604" s="53"/>
    </row>
    <row r="605" spans="4:96" x14ac:dyDescent="0.25">
      <c r="D605" s="57" t="s">
        <v>322</v>
      </c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H605" s="53"/>
      <c r="AI605" s="53"/>
      <c r="AJ605" s="53"/>
      <c r="AK605" s="53"/>
      <c r="AL605" s="53"/>
      <c r="AM605" s="53"/>
      <c r="AN605" s="53"/>
      <c r="AO605" s="53"/>
      <c r="AP605" s="53"/>
      <c r="AQ605" s="53"/>
      <c r="AR605" s="53"/>
      <c r="AS605" s="53"/>
      <c r="AT605" s="53"/>
      <c r="AU605" s="53"/>
      <c r="AV605" s="53"/>
      <c r="AW605" s="53"/>
      <c r="AX605" s="53"/>
    </row>
    <row r="606" spans="4:96" x14ac:dyDescent="0.25">
      <c r="D606" s="57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H606" s="53"/>
      <c r="AI606" s="53"/>
      <c r="AJ606" s="53"/>
      <c r="AK606" s="53"/>
      <c r="AL606" s="53"/>
      <c r="AM606" s="53"/>
      <c r="AN606" s="53"/>
      <c r="AO606" s="53"/>
      <c r="AP606" s="53"/>
      <c r="AQ606" s="53"/>
      <c r="AR606" s="53"/>
      <c r="AS606" s="53"/>
      <c r="AT606" s="53"/>
      <c r="AU606" s="53"/>
      <c r="AV606" s="53"/>
      <c r="AW606" s="53"/>
      <c r="AX606" s="53"/>
    </row>
    <row r="607" spans="4:96" x14ac:dyDescent="0.25">
      <c r="D607" s="56" t="str">
        <f>"update Tb_OPL_Unit set ChassisNumber = '" &amp; TRIM(G602) &amp; "', EngineNumber = '" &amp; TRIM(H602) &amp; "' where IdTb_OPL_Unit = " &amp; M602 &amp; ";"</f>
        <v>update Tb_OPL_Unit set ChassisNumber = 'MHKP3BA1JNK180670', EngineNumber = 'K3MJ30651' where IdTb_OPL_Unit = 19213;</v>
      </c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  <c r="AA607" s="52"/>
      <c r="AB607" s="52"/>
      <c r="AC607" s="52"/>
      <c r="AD607" s="52"/>
      <c r="AE607" s="52"/>
      <c r="AF607" s="52"/>
      <c r="AG607" s="52"/>
      <c r="AH607" s="52"/>
      <c r="AI607" s="52"/>
      <c r="AJ607" s="52"/>
      <c r="AK607" s="52"/>
      <c r="AL607" s="52"/>
      <c r="AM607" s="52"/>
      <c r="AN607" s="52"/>
      <c r="AO607" s="52"/>
      <c r="AP607" s="52"/>
      <c r="AQ607" s="52"/>
      <c r="AR607" s="52"/>
      <c r="AS607" s="52"/>
      <c r="AT607" s="52"/>
      <c r="AU607" s="52"/>
      <c r="AV607" s="52"/>
      <c r="AW607" s="52"/>
      <c r="AX607" s="52"/>
    </row>
    <row r="608" spans="4:96" x14ac:dyDescent="0.25">
      <c r="D608" s="57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H608" s="53"/>
      <c r="AI608" s="53"/>
      <c r="AJ608" s="53"/>
      <c r="AK608" s="53"/>
      <c r="AL608" s="53"/>
      <c r="AM608" s="53"/>
      <c r="AN608" s="53"/>
      <c r="AO608" s="53"/>
      <c r="AP608" s="53"/>
      <c r="AQ608" s="53"/>
      <c r="AR608" s="53"/>
      <c r="AS608" s="53"/>
      <c r="AT608" s="53"/>
      <c r="AU608" s="53"/>
      <c r="AV608" s="53"/>
      <c r="AW608" s="53"/>
      <c r="AX608" s="53"/>
    </row>
    <row r="609" spans="4:86" x14ac:dyDescent="0.25">
      <c r="D609" s="56" t="str">
        <f>"update OPLUObjectLease set Remarks = '" &amp; TRIM(G602) &amp; "', EngineNumber = '" &amp; TRIM(H602) &amp; "' where IdUObjLease = " &amp; J602 &amp; ";"</f>
        <v>update OPLUObjectLease set Remarks = 'MHKP3BA1JNK180670', EngineNumber = 'K3MJ30651' where IdUObjLease = 19884;</v>
      </c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/>
      <c r="AU609" s="52"/>
      <c r="AV609" s="52"/>
      <c r="AW609" s="52"/>
      <c r="AX609" s="52"/>
    </row>
    <row r="610" spans="4:86" x14ac:dyDescent="0.25">
      <c r="D610" s="57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  <c r="AF610" s="53"/>
      <c r="AG610" s="53"/>
      <c r="AH610" s="53"/>
      <c r="AI610" s="53"/>
      <c r="AJ610" s="53"/>
      <c r="AK610" s="53"/>
      <c r="AL610" s="53"/>
      <c r="AM610" s="53"/>
      <c r="AN610" s="53"/>
      <c r="AO610" s="53"/>
      <c r="AP610" s="53"/>
      <c r="AQ610" s="53"/>
      <c r="AR610" s="53"/>
      <c r="AS610" s="53"/>
      <c r="AT610" s="53"/>
      <c r="AU610" s="53"/>
      <c r="AV610" s="53"/>
      <c r="AW610" s="53"/>
      <c r="AX610" s="53"/>
    </row>
    <row r="611" spans="4:86" x14ac:dyDescent="0.25">
      <c r="D611" s="57" t="s">
        <v>263</v>
      </c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  <c r="AJ611" s="53"/>
      <c r="AK611" s="53"/>
      <c r="AL611" s="53"/>
      <c r="AM611" s="53"/>
      <c r="AN611" s="53"/>
      <c r="AO611" s="53"/>
      <c r="AP611" s="53"/>
      <c r="AQ611" s="53"/>
      <c r="AR611" s="53"/>
      <c r="AS611" s="53"/>
      <c r="AT611" s="53"/>
      <c r="AU611" s="53"/>
      <c r="AV611" s="53"/>
      <c r="AW611" s="53"/>
      <c r="AX611" s="53"/>
    </row>
    <row r="612" spans="4:86" x14ac:dyDescent="0.25">
      <c r="D612" s="57" t="s">
        <v>264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  <c r="AF612" s="53"/>
      <c r="AG612" s="53"/>
      <c r="AH612" s="53"/>
      <c r="AI612" s="53"/>
      <c r="AJ612" s="53"/>
      <c r="AK612" s="53"/>
      <c r="AL612" s="53"/>
      <c r="AM612" s="53"/>
      <c r="AN612" s="53"/>
      <c r="AO612" s="53"/>
      <c r="AP612" s="53"/>
      <c r="AQ612" s="53"/>
      <c r="AR612" s="53"/>
      <c r="AS612" s="53"/>
      <c r="AT612" s="53"/>
      <c r="AU612" s="53"/>
      <c r="AV612" s="53"/>
      <c r="AW612" s="53"/>
      <c r="AX612" s="53"/>
    </row>
    <row r="613" spans="4:86" x14ac:dyDescent="0.25">
      <c r="D613" s="57" t="s">
        <v>358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  <c r="AF613" s="53"/>
      <c r="AG613" s="53"/>
      <c r="AH613" s="53"/>
      <c r="AI613" s="53"/>
      <c r="AJ613" s="53"/>
      <c r="AK613" s="53"/>
      <c r="AL613" s="53"/>
      <c r="AM613" s="53"/>
      <c r="AN613" s="53"/>
      <c r="AO613" s="53"/>
      <c r="AP613" s="53"/>
      <c r="AQ613" s="53"/>
      <c r="AR613" s="53"/>
      <c r="AS613" s="53"/>
      <c r="AT613" s="53"/>
      <c r="AU613" s="53"/>
      <c r="AV613" s="53"/>
      <c r="AW613" s="53"/>
      <c r="AX613" s="53"/>
    </row>
    <row r="615" spans="4:86" x14ac:dyDescent="0.25">
      <c r="D615" s="285" t="s">
        <v>4293</v>
      </c>
      <c r="AN615" s="57" t="s">
        <v>357</v>
      </c>
      <c r="AO615" s="53"/>
      <c r="AP615" s="53"/>
      <c r="AQ615" s="53"/>
      <c r="AR615" s="53"/>
      <c r="AS615" s="53"/>
      <c r="AT615" s="53"/>
      <c r="AU615" s="53"/>
      <c r="AV615" s="53"/>
      <c r="AW615" s="53"/>
      <c r="AX615" s="53"/>
      <c r="AY615" s="53"/>
      <c r="AZ615" s="53"/>
      <c r="BA615" s="53"/>
      <c r="BB615" s="53"/>
      <c r="BC615" s="53"/>
      <c r="BD615" s="53"/>
      <c r="BE615" s="53"/>
      <c r="BF615" s="53"/>
      <c r="BG615" s="53"/>
      <c r="BH615" s="53"/>
      <c r="BI615" s="53"/>
      <c r="BJ615" s="53"/>
      <c r="BK615" s="53"/>
      <c r="BL615" s="53"/>
      <c r="BM615" s="53"/>
      <c r="BN615" s="53"/>
      <c r="BO615" s="53"/>
      <c r="BP615" s="53"/>
      <c r="BQ615" s="53"/>
      <c r="BR615" s="53"/>
      <c r="BS615" s="53"/>
      <c r="BT615" s="53"/>
      <c r="BU615" s="53"/>
      <c r="BV615" s="53"/>
      <c r="BW615" s="53"/>
      <c r="BX615" s="53"/>
      <c r="BY615" s="53"/>
      <c r="BZ615" s="53"/>
      <c r="CA615" s="53"/>
      <c r="CB615" s="53"/>
      <c r="CC615" s="53"/>
      <c r="CD615" s="53"/>
      <c r="CE615" s="53"/>
      <c r="CF615" s="53"/>
      <c r="CG615" s="53"/>
      <c r="CH615" s="53"/>
    </row>
    <row r="616" spans="4:86" x14ac:dyDescent="0.25">
      <c r="AN616" s="57" t="s">
        <v>322</v>
      </c>
      <c r="AO616" s="53"/>
      <c r="AP616" s="53"/>
      <c r="AQ616" s="53"/>
      <c r="AR616" s="53"/>
      <c r="AS616" s="53"/>
      <c r="AT616" s="53"/>
      <c r="AU616" s="53"/>
      <c r="AV616" s="53"/>
      <c r="AW616" s="53"/>
      <c r="AX616" s="53"/>
      <c r="AY616" s="53"/>
      <c r="AZ616" s="53"/>
      <c r="BA616" s="53"/>
      <c r="BB616" s="53"/>
      <c r="BC616" s="53"/>
      <c r="BD616" s="53"/>
      <c r="BE616" s="53"/>
      <c r="BF616" s="53"/>
      <c r="BG616" s="53"/>
      <c r="BH616" s="53"/>
      <c r="BI616" s="53"/>
      <c r="BJ616" s="53"/>
      <c r="BK616" s="53"/>
      <c r="BL616" s="53"/>
      <c r="BM616" s="53"/>
      <c r="BN616" s="53"/>
      <c r="BO616" s="53"/>
      <c r="BP616" s="53"/>
      <c r="BQ616" s="53"/>
      <c r="BR616" s="53"/>
      <c r="BS616" s="53"/>
      <c r="BT616" s="53"/>
      <c r="BU616" s="53"/>
      <c r="BV616" s="53"/>
      <c r="BW616" s="53"/>
      <c r="BX616" s="53"/>
      <c r="BY616" s="53"/>
      <c r="BZ616" s="53"/>
      <c r="CA616" s="53"/>
      <c r="CB616" s="53"/>
      <c r="CC616" s="53"/>
      <c r="CD616" s="53"/>
      <c r="CE616" s="53"/>
      <c r="CF616" s="53"/>
      <c r="CG616" s="53"/>
      <c r="CH616" s="53"/>
    </row>
    <row r="617" spans="4:86" x14ac:dyDescent="0.25">
      <c r="AN617" s="57"/>
      <c r="AO617" s="53"/>
      <c r="AP617" s="53"/>
      <c r="AQ617" s="53"/>
      <c r="AR617" s="53"/>
      <c r="AS617" s="53"/>
      <c r="AT617" s="53"/>
      <c r="AU617" s="53"/>
      <c r="AV617" s="53"/>
      <c r="AW617" s="53"/>
      <c r="AX617" s="53"/>
      <c r="AY617" s="53"/>
      <c r="AZ617" s="53"/>
      <c r="BA617" s="53"/>
      <c r="BB617" s="53"/>
      <c r="BC617" s="53"/>
      <c r="BD617" s="53"/>
      <c r="BE617" s="53"/>
      <c r="BF617" s="53"/>
      <c r="BG617" s="53"/>
      <c r="BH617" s="53"/>
      <c r="BI617" s="53"/>
      <c r="BJ617" s="53"/>
      <c r="BK617" s="53"/>
      <c r="BL617" s="53"/>
      <c r="BM617" s="53"/>
      <c r="BN617" s="53"/>
      <c r="BO617" s="53"/>
      <c r="BP617" s="53"/>
      <c r="BQ617" s="53"/>
      <c r="BR617" s="53"/>
      <c r="BS617" s="53"/>
      <c r="BT617" s="53"/>
      <c r="BU617" s="53"/>
      <c r="BV617" s="53"/>
      <c r="BW617" s="53"/>
      <c r="BX617" s="53"/>
      <c r="BY617" s="53"/>
      <c r="BZ617" s="53"/>
      <c r="CA617" s="53"/>
      <c r="CB617" s="53"/>
      <c r="CC617" s="53"/>
      <c r="CD617" s="53"/>
      <c r="CE617" s="53"/>
      <c r="CF617" s="53"/>
      <c r="CG617" s="53"/>
      <c r="CH617" s="53"/>
    </row>
    <row r="618" spans="4:86" x14ac:dyDescent="0.25">
      <c r="AN618" s="57" t="s">
        <v>4455</v>
      </c>
      <c r="AO618" s="53"/>
      <c r="AP618" s="53"/>
      <c r="AQ618" s="53"/>
      <c r="AR618" s="53"/>
      <c r="AS618" s="53"/>
      <c r="AT618" s="53"/>
      <c r="AU618" s="53"/>
      <c r="AV618" s="53"/>
      <c r="AW618" s="53"/>
      <c r="AX618" s="53"/>
      <c r="AY618" s="53"/>
      <c r="AZ618" s="53"/>
      <c r="BA618" s="53"/>
      <c r="BB618" s="53"/>
      <c r="BC618" s="53"/>
      <c r="BD618" s="53"/>
      <c r="BE618" s="53"/>
      <c r="BF618" s="53"/>
      <c r="BG618" s="53"/>
      <c r="BH618" s="53"/>
      <c r="BI618" s="53"/>
      <c r="BJ618" s="53"/>
      <c r="BK618" s="53"/>
      <c r="BL618" s="53"/>
      <c r="BM618" s="53"/>
      <c r="BN618" s="53"/>
      <c r="BO618" s="53"/>
      <c r="BP618" s="53"/>
      <c r="BQ618" s="53"/>
      <c r="BR618" s="53"/>
      <c r="BS618" s="53"/>
      <c r="BT618" s="53"/>
      <c r="BU618" s="53"/>
      <c r="BV618" s="53"/>
      <c r="BW618" s="53"/>
      <c r="BX618" s="53"/>
      <c r="BY618" s="53"/>
      <c r="BZ618" s="53"/>
      <c r="CA618" s="53"/>
      <c r="CB618" s="53"/>
      <c r="CC618" s="53"/>
      <c r="CD618" s="53"/>
      <c r="CE618" s="53"/>
      <c r="CF618" s="53"/>
      <c r="CG618" s="53"/>
      <c r="CH618" s="53"/>
    </row>
    <row r="619" spans="4:86" x14ac:dyDescent="0.25">
      <c r="AN619" s="57"/>
      <c r="AO619" s="53"/>
      <c r="AP619" s="53"/>
      <c r="AQ619" s="53"/>
      <c r="AR619" s="53"/>
      <c r="AS619" s="53"/>
      <c r="AT619" s="53"/>
      <c r="AU619" s="53"/>
      <c r="AV619" s="53"/>
      <c r="AW619" s="53"/>
      <c r="AX619" s="53"/>
      <c r="AY619" s="53"/>
      <c r="AZ619" s="53"/>
      <c r="BA619" s="53"/>
      <c r="BB619" s="53"/>
      <c r="BC619" s="53"/>
      <c r="BD619" s="53"/>
      <c r="BE619" s="53"/>
      <c r="BF619" s="53"/>
      <c r="BG619" s="53"/>
      <c r="BH619" s="53"/>
      <c r="BI619" s="53"/>
      <c r="BJ619" s="53"/>
      <c r="BK619" s="53"/>
      <c r="BL619" s="53"/>
      <c r="BM619" s="53"/>
      <c r="BN619" s="53"/>
      <c r="BO619" s="53"/>
      <c r="BP619" s="53"/>
      <c r="BQ619" s="53"/>
      <c r="BR619" s="53"/>
      <c r="BS619" s="53"/>
      <c r="BT619" s="53"/>
      <c r="BU619" s="53"/>
      <c r="BV619" s="53"/>
      <c r="BW619" s="53"/>
      <c r="BX619" s="53"/>
      <c r="BY619" s="53"/>
      <c r="BZ619" s="53"/>
      <c r="CA619" s="53"/>
      <c r="CB619" s="53"/>
      <c r="CC619" s="53"/>
      <c r="CD619" s="53"/>
      <c r="CE619" s="53"/>
      <c r="CF619" s="53"/>
      <c r="CG619" s="53"/>
      <c r="CH619" s="53"/>
    </row>
    <row r="620" spans="4:86" x14ac:dyDescent="0.25">
      <c r="AN620" s="57" t="s">
        <v>4456</v>
      </c>
      <c r="AO620" s="53"/>
      <c r="AP620" s="53"/>
      <c r="AQ620" s="53"/>
      <c r="AR620" s="53"/>
      <c r="AS620" s="53"/>
      <c r="AT620" s="53"/>
      <c r="AU620" s="53"/>
      <c r="AV620" s="53"/>
      <c r="AW620" s="53"/>
      <c r="AX620" s="53"/>
      <c r="AY620" s="53"/>
      <c r="AZ620" s="53"/>
      <c r="BA620" s="53"/>
      <c r="BB620" s="53"/>
      <c r="BC620" s="53"/>
      <c r="BD620" s="53"/>
      <c r="BE620" s="53"/>
      <c r="BF620" s="53"/>
      <c r="BG620" s="53"/>
      <c r="BH620" s="53"/>
      <c r="BI620" s="53"/>
      <c r="BJ620" s="53"/>
      <c r="BK620" s="53"/>
      <c r="BL620" s="53"/>
      <c r="BM620" s="53"/>
      <c r="BN620" s="53"/>
      <c r="BO620" s="53"/>
      <c r="BP620" s="53"/>
      <c r="BQ620" s="53"/>
      <c r="BR620" s="53"/>
      <c r="BS620" s="53"/>
      <c r="BT620" s="53"/>
      <c r="BU620" s="53"/>
      <c r="BV620" s="53"/>
      <c r="BW620" s="53"/>
      <c r="BX620" s="53"/>
      <c r="BY620" s="53"/>
      <c r="BZ620" s="53"/>
      <c r="CA620" s="53"/>
      <c r="CB620" s="53"/>
      <c r="CC620" s="53"/>
      <c r="CD620" s="53"/>
      <c r="CE620" s="53"/>
      <c r="CF620" s="53"/>
      <c r="CG620" s="53"/>
      <c r="CH620" s="53"/>
    </row>
    <row r="621" spans="4:86" x14ac:dyDescent="0.25">
      <c r="AN621" s="57"/>
      <c r="AO621" s="53"/>
      <c r="AP621" s="53"/>
      <c r="AQ621" s="53"/>
      <c r="AR621" s="53"/>
      <c r="AS621" s="53"/>
      <c r="AT621" s="53"/>
      <c r="AU621" s="53"/>
      <c r="AV621" s="53"/>
      <c r="AW621" s="53"/>
      <c r="AX621" s="53"/>
      <c r="AY621" s="53"/>
      <c r="AZ621" s="53"/>
      <c r="BA621" s="53"/>
      <c r="BB621" s="53"/>
      <c r="BC621" s="53"/>
      <c r="BD621" s="53"/>
      <c r="BE621" s="53"/>
      <c r="BF621" s="53"/>
      <c r="BG621" s="53"/>
      <c r="BH621" s="53"/>
      <c r="BI621" s="53"/>
      <c r="BJ621" s="53"/>
      <c r="BK621" s="53"/>
      <c r="BL621" s="53"/>
      <c r="BM621" s="53"/>
      <c r="BN621" s="53"/>
      <c r="BO621" s="53"/>
      <c r="BP621" s="53"/>
      <c r="BQ621" s="53"/>
      <c r="BR621" s="53"/>
      <c r="BS621" s="53"/>
      <c r="BT621" s="53"/>
      <c r="BU621" s="53"/>
      <c r="BV621" s="53"/>
      <c r="BW621" s="53"/>
      <c r="BX621" s="53"/>
      <c r="BY621" s="53"/>
      <c r="BZ621" s="53"/>
      <c r="CA621" s="53"/>
      <c r="CB621" s="53"/>
      <c r="CC621" s="53"/>
      <c r="CD621" s="53"/>
      <c r="CE621" s="53"/>
      <c r="CF621" s="53"/>
      <c r="CG621" s="53"/>
      <c r="CH621" s="53"/>
    </row>
    <row r="622" spans="4:86" x14ac:dyDescent="0.25">
      <c r="AN622" s="57" t="s">
        <v>263</v>
      </c>
      <c r="AO622" s="53"/>
      <c r="AP622" s="53"/>
      <c r="AQ622" s="53"/>
      <c r="AR622" s="53"/>
      <c r="AS622" s="53"/>
      <c r="AT622" s="53"/>
      <c r="AU622" s="53"/>
      <c r="AV622" s="53"/>
      <c r="AW622" s="53"/>
      <c r="AX622" s="53"/>
      <c r="AY622" s="53"/>
      <c r="AZ622" s="53"/>
      <c r="BA622" s="53"/>
      <c r="BB622" s="53"/>
      <c r="BC622" s="53"/>
      <c r="BD622" s="53"/>
      <c r="BE622" s="53"/>
      <c r="BF622" s="53"/>
      <c r="BG622" s="53"/>
      <c r="BH622" s="53"/>
      <c r="BI622" s="53"/>
      <c r="BJ622" s="53"/>
      <c r="BK622" s="53"/>
      <c r="BL622" s="53"/>
      <c r="BM622" s="53"/>
      <c r="BN622" s="53"/>
      <c r="BO622" s="53"/>
      <c r="BP622" s="53"/>
      <c r="BQ622" s="53"/>
      <c r="BR622" s="53"/>
      <c r="BS622" s="53"/>
      <c r="BT622" s="53"/>
      <c r="BU622" s="53"/>
      <c r="BV622" s="53"/>
      <c r="BW622" s="53"/>
      <c r="BX622" s="53"/>
      <c r="BY622" s="53"/>
      <c r="BZ622" s="53"/>
      <c r="CA622" s="53"/>
      <c r="CB622" s="53"/>
      <c r="CC622" s="53"/>
      <c r="CD622" s="53"/>
      <c r="CE622" s="53"/>
      <c r="CF622" s="53"/>
      <c r="CG622" s="53"/>
      <c r="CH622" s="53"/>
    </row>
    <row r="623" spans="4:86" x14ac:dyDescent="0.25">
      <c r="AN623" s="57" t="s">
        <v>264</v>
      </c>
      <c r="AO623" s="53"/>
      <c r="AP623" s="53"/>
      <c r="AQ623" s="53"/>
      <c r="AR623" s="53"/>
      <c r="AS623" s="53"/>
      <c r="AT623" s="53"/>
      <c r="AU623" s="53"/>
      <c r="AV623" s="53"/>
      <c r="AW623" s="53"/>
      <c r="AX623" s="53"/>
      <c r="AY623" s="53"/>
      <c r="AZ623" s="53"/>
      <c r="BA623" s="53"/>
      <c r="BB623" s="53"/>
      <c r="BC623" s="53"/>
      <c r="BD623" s="53"/>
      <c r="BE623" s="53"/>
      <c r="BF623" s="53"/>
      <c r="BG623" s="53"/>
      <c r="BH623" s="53"/>
      <c r="BI623" s="53"/>
      <c r="BJ623" s="53"/>
      <c r="BK623" s="53"/>
      <c r="BL623" s="53"/>
      <c r="BM623" s="53"/>
      <c r="BN623" s="53"/>
      <c r="BO623" s="53"/>
      <c r="BP623" s="53"/>
      <c r="BQ623" s="53"/>
      <c r="BR623" s="53"/>
      <c r="BS623" s="53"/>
      <c r="BT623" s="53"/>
      <c r="BU623" s="53"/>
      <c r="BV623" s="53"/>
      <c r="BW623" s="53"/>
      <c r="BX623" s="53"/>
      <c r="BY623" s="53"/>
      <c r="BZ623" s="53"/>
      <c r="CA623" s="53"/>
      <c r="CB623" s="53"/>
      <c r="CC623" s="53"/>
      <c r="CD623" s="53"/>
      <c r="CE623" s="53"/>
      <c r="CF623" s="53"/>
      <c r="CG623" s="53"/>
      <c r="CH623" s="53"/>
    </row>
    <row r="624" spans="4:86" x14ac:dyDescent="0.25">
      <c r="AN624" s="57" t="s">
        <v>358</v>
      </c>
      <c r="AO624" s="53"/>
      <c r="AP624" s="53"/>
      <c r="AQ624" s="53"/>
      <c r="AR624" s="53"/>
      <c r="AS624" s="53"/>
      <c r="AT624" s="53"/>
      <c r="AU624" s="53"/>
      <c r="AV624" s="53"/>
      <c r="AW624" s="53"/>
      <c r="AX624" s="53"/>
      <c r="AY624" s="53"/>
      <c r="AZ624" s="53"/>
      <c r="BA624" s="53"/>
      <c r="BB624" s="53"/>
      <c r="BC624" s="53"/>
      <c r="BD624" s="53"/>
      <c r="BE624" s="53"/>
      <c r="BF624" s="53"/>
      <c r="BG624" s="53"/>
      <c r="BH624" s="53"/>
      <c r="BI624" s="53"/>
      <c r="BJ624" s="53"/>
      <c r="BK624" s="53"/>
      <c r="BL624" s="53"/>
      <c r="BM624" s="53"/>
      <c r="BN624" s="53"/>
      <c r="BO624" s="53"/>
      <c r="BP624" s="53"/>
      <c r="BQ624" s="53"/>
      <c r="BR624" s="53"/>
      <c r="BS624" s="53"/>
      <c r="BT624" s="53"/>
      <c r="BU624" s="53"/>
      <c r="BV624" s="53"/>
      <c r="BW624" s="53"/>
      <c r="BX624" s="53"/>
      <c r="BY624" s="53"/>
      <c r="BZ624" s="53"/>
      <c r="CA624" s="53"/>
      <c r="CB624" s="53"/>
      <c r="CC624" s="53"/>
      <c r="CD624" s="53"/>
      <c r="CE624" s="53"/>
      <c r="CF624" s="53"/>
      <c r="CG624" s="53"/>
      <c r="CH624" s="53"/>
    </row>
    <row r="661" spans="4:4" x14ac:dyDescent="0.25">
      <c r="D661" s="51" t="s">
        <v>4797</v>
      </c>
    </row>
    <row r="663" spans="4:4" x14ac:dyDescent="0.25">
      <c r="D663" s="285" t="s">
        <v>4293</v>
      </c>
    </row>
    <row r="689" spans="2:4" x14ac:dyDescent="0.25">
      <c r="B689" s="50">
        <v>0</v>
      </c>
      <c r="D689" s="51" t="s">
        <v>4305</v>
      </c>
    </row>
    <row r="690" spans="2:4" x14ac:dyDescent="0.25">
      <c r="D690" s="59" t="s">
        <v>304</v>
      </c>
    </row>
    <row r="692" spans="2:4" x14ac:dyDescent="0.25">
      <c r="D692" s="285" t="s">
        <v>36</v>
      </c>
    </row>
    <row r="693" spans="2:4" x14ac:dyDescent="0.25">
      <c r="D693" s="54" t="s">
        <v>4308</v>
      </c>
    </row>
    <row r="695" spans="2:4" x14ac:dyDescent="0.25">
      <c r="D695" s="285" t="s">
        <v>4302</v>
      </c>
    </row>
    <row r="720" spans="4:20" x14ac:dyDescent="0.25">
      <c r="D720" s="285" t="s">
        <v>309</v>
      </c>
      <c r="M720" s="285" t="s">
        <v>1160</v>
      </c>
      <c r="T720" s="285" t="s">
        <v>646</v>
      </c>
    </row>
    <row r="721" spans="4:23" x14ac:dyDescent="0.25">
      <c r="D721" s="51" t="s">
        <v>3280</v>
      </c>
      <c r="M721" s="58" t="s">
        <v>1501</v>
      </c>
      <c r="T721" s="58" t="s">
        <v>3700</v>
      </c>
    </row>
    <row r="722" spans="4:23" x14ac:dyDescent="0.25">
      <c r="M722" s="28" t="s">
        <v>4312</v>
      </c>
      <c r="T722" s="28" t="s">
        <v>4316</v>
      </c>
    </row>
    <row r="724" spans="4:23" x14ac:dyDescent="0.25">
      <c r="D724" s="56" t="s">
        <v>33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</row>
    <row r="725" spans="4:23" x14ac:dyDescent="0.25">
      <c r="D725" s="56" t="s">
        <v>382</v>
      </c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</row>
    <row r="726" spans="4:23" x14ac:dyDescent="0.25">
      <c r="D726" s="56" t="s">
        <v>838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</row>
    <row r="727" spans="4:23" x14ac:dyDescent="0.25">
      <c r="D727" s="56" t="s">
        <v>3720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</row>
    <row r="728" spans="4:23" x14ac:dyDescent="0.25">
      <c r="D728" s="56" t="s">
        <v>3870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</row>
    <row r="729" spans="4:23" x14ac:dyDescent="0.25">
      <c r="D729" s="56" t="s">
        <v>3871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</row>
    <row r="730" spans="4:23" x14ac:dyDescent="0.25">
      <c r="D730" s="56" t="s">
        <v>3872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</row>
    <row r="731" spans="4:23" x14ac:dyDescent="0.25">
      <c r="D731" s="56" t="s">
        <v>3873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</row>
    <row r="732" spans="4:23" x14ac:dyDescent="0.25">
      <c r="D732" s="56" t="s">
        <v>524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</row>
    <row r="733" spans="4:23" x14ac:dyDescent="0.25">
      <c r="D733" s="56" t="s">
        <v>257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</row>
    <row r="734" spans="4:23" x14ac:dyDescent="0.25">
      <c r="D734" s="56" t="s">
        <v>789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</row>
    <row r="735" spans="4:23" x14ac:dyDescent="0.25">
      <c r="D735" s="56" t="s">
        <v>279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</row>
    <row r="736" spans="4:23" x14ac:dyDescent="0.25">
      <c r="D736" s="56" t="s">
        <v>4313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</row>
    <row r="738" spans="4:40" x14ac:dyDescent="0.25">
      <c r="D738" s="57" t="s">
        <v>357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  <c r="AE738" s="53"/>
      <c r="AF738" s="53"/>
      <c r="AG738" s="53"/>
      <c r="AH738" s="53"/>
      <c r="AI738" s="53"/>
      <c r="AJ738" s="53"/>
      <c r="AK738" s="53"/>
      <c r="AL738" s="53"/>
      <c r="AM738" s="53"/>
      <c r="AN738" s="53"/>
    </row>
    <row r="739" spans="4:40" x14ac:dyDescent="0.25">
      <c r="D739" s="57" t="s">
        <v>322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  <c r="AE739" s="53"/>
      <c r="AF739" s="53"/>
      <c r="AG739" s="53"/>
      <c r="AH739" s="53"/>
      <c r="AI739" s="53"/>
      <c r="AJ739" s="53"/>
      <c r="AK739" s="53"/>
      <c r="AL739" s="53"/>
      <c r="AM739" s="53"/>
      <c r="AN739" s="53"/>
    </row>
    <row r="740" spans="4:40" x14ac:dyDescent="0.25">
      <c r="D740" s="57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  <c r="AE740" s="53"/>
      <c r="AF740" s="53"/>
      <c r="AG740" s="53"/>
      <c r="AH740" s="53"/>
      <c r="AI740" s="53"/>
      <c r="AJ740" s="53"/>
      <c r="AK740" s="53"/>
      <c r="AL740" s="53"/>
      <c r="AM740" s="53"/>
      <c r="AN740" s="53"/>
    </row>
    <row r="741" spans="4:40" x14ac:dyDescent="0.25">
      <c r="D741" s="57" t="s">
        <v>280</v>
      </c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  <c r="AE741" s="53"/>
      <c r="AF741" s="53"/>
      <c r="AG741" s="53"/>
      <c r="AH741" s="53"/>
      <c r="AI741" s="53"/>
      <c r="AJ741" s="53"/>
      <c r="AK741" s="53"/>
      <c r="AL741" s="53"/>
      <c r="AM741" s="53"/>
      <c r="AN741" s="53"/>
    </row>
    <row r="742" spans="4:40" x14ac:dyDescent="0.25">
      <c r="D742" s="57" t="s">
        <v>282</v>
      </c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  <c r="AE742" s="53"/>
      <c r="AF742" s="53"/>
      <c r="AG742" s="53"/>
      <c r="AH742" s="53"/>
      <c r="AI742" s="53"/>
      <c r="AJ742" s="53"/>
      <c r="AK742" s="53"/>
      <c r="AL742" s="53"/>
      <c r="AM742" s="53"/>
      <c r="AN742" s="53"/>
    </row>
    <row r="743" spans="4:40" x14ac:dyDescent="0.25">
      <c r="D743" s="37" t="s">
        <v>4315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</row>
    <row r="744" spans="4:40" x14ac:dyDescent="0.25">
      <c r="D744" s="37" t="s">
        <v>4318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53"/>
      <c r="AL744" s="53"/>
      <c r="AM744" s="53"/>
      <c r="AN744" s="53"/>
    </row>
    <row r="745" spans="4:40" x14ac:dyDescent="0.25">
      <c r="D745" s="57" t="s">
        <v>4320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53"/>
      <c r="AL745" s="53"/>
      <c r="AM745" s="53"/>
      <c r="AN745" s="53"/>
    </row>
    <row r="746" spans="4:40" x14ac:dyDescent="0.25">
      <c r="D746" s="57" t="s">
        <v>4314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53"/>
      <c r="AL746" s="53"/>
      <c r="AM746" s="53"/>
      <c r="AN746" s="53"/>
    </row>
    <row r="747" spans="4:40" x14ac:dyDescent="0.25">
      <c r="D747" s="57" t="s">
        <v>4319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53"/>
      <c r="AL747" s="53"/>
      <c r="AM747" s="53"/>
      <c r="AN747" s="53"/>
    </row>
    <row r="748" spans="4:40" x14ac:dyDescent="0.25">
      <c r="D748" s="57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3"/>
      <c r="AM748" s="53"/>
      <c r="AN748" s="53"/>
    </row>
    <row r="749" spans="4:40" x14ac:dyDescent="0.25">
      <c r="D749" s="57" t="s">
        <v>507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</row>
    <row r="750" spans="4:40" x14ac:dyDescent="0.25">
      <c r="D750" s="57" t="s">
        <v>282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53"/>
      <c r="AL750" s="53"/>
      <c r="AM750" s="53"/>
      <c r="AN750" s="53"/>
    </row>
    <row r="751" spans="4:40" x14ac:dyDescent="0.25">
      <c r="D751" s="57" t="s">
        <v>4317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53"/>
      <c r="AL751" s="53"/>
      <c r="AM751" s="53"/>
      <c r="AN751" s="53"/>
    </row>
    <row r="752" spans="4:40" x14ac:dyDescent="0.25">
      <c r="D752" s="57" t="s">
        <v>4314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53"/>
      <c r="AL752" s="53"/>
      <c r="AM752" s="53"/>
      <c r="AN752" s="53"/>
    </row>
    <row r="753" spans="4:40" x14ac:dyDescent="0.25">
      <c r="D753" s="57" t="s">
        <v>4321</v>
      </c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  <c r="AF753" s="53"/>
      <c r="AG753" s="53"/>
      <c r="AH753" s="53"/>
      <c r="AI753" s="53"/>
      <c r="AJ753" s="53"/>
      <c r="AK753" s="53"/>
      <c r="AL753" s="53"/>
      <c r="AM753" s="53"/>
      <c r="AN753" s="53"/>
    </row>
    <row r="754" spans="4:40" x14ac:dyDescent="0.25">
      <c r="D754" s="57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53"/>
      <c r="AH754" s="53"/>
      <c r="AI754" s="53"/>
      <c r="AJ754" s="53"/>
      <c r="AK754" s="53"/>
      <c r="AL754" s="53"/>
      <c r="AM754" s="53"/>
      <c r="AN754" s="53"/>
    </row>
    <row r="755" spans="4:40" x14ac:dyDescent="0.25">
      <c r="D755" s="57" t="s">
        <v>263</v>
      </c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</row>
    <row r="756" spans="4:40" x14ac:dyDescent="0.25">
      <c r="D756" s="57" t="s">
        <v>264</v>
      </c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</row>
    <row r="757" spans="4:40" x14ac:dyDescent="0.25">
      <c r="D757" s="57" t="s">
        <v>358</v>
      </c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</row>
    <row r="759" spans="4:40" x14ac:dyDescent="0.25">
      <c r="D759" s="285" t="s">
        <v>4322</v>
      </c>
    </row>
    <row r="801" spans="2:4" x14ac:dyDescent="0.25">
      <c r="B801" s="50">
        <v>0</v>
      </c>
      <c r="D801" s="51" t="s">
        <v>4311</v>
      </c>
    </row>
    <row r="802" spans="2:4" x14ac:dyDescent="0.25">
      <c r="D802" s="59" t="s">
        <v>303</v>
      </c>
    </row>
    <row r="803" spans="2:4" x14ac:dyDescent="0.25">
      <c r="D803" s="55" t="s">
        <v>35</v>
      </c>
    </row>
    <row r="875" spans="2:29" x14ac:dyDescent="0.25">
      <c r="B875" s="48">
        <v>0</v>
      </c>
      <c r="D875" s="51" t="s">
        <v>4327</v>
      </c>
    </row>
    <row r="877" spans="2:29" x14ac:dyDescent="0.25">
      <c r="D877" s="56" t="s">
        <v>4328</v>
      </c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  <c r="Z877" s="52"/>
      <c r="AA877" s="52"/>
      <c r="AB877" s="52"/>
      <c r="AC877" s="52"/>
    </row>
    <row r="878" spans="2:29" x14ac:dyDescent="0.25">
      <c r="D878" s="56" t="s">
        <v>4329</v>
      </c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  <c r="Z878" s="52"/>
      <c r="AA878" s="52"/>
      <c r="AB878" s="52"/>
      <c r="AC878" s="52"/>
    </row>
    <row r="879" spans="2:29" x14ac:dyDescent="0.25">
      <c r="D879" s="56" t="s">
        <v>4330</v>
      </c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  <c r="Z879" s="52"/>
      <c r="AA879" s="52"/>
      <c r="AB879" s="52"/>
      <c r="AC879" s="52"/>
    </row>
    <row r="881" spans="4:16" x14ac:dyDescent="0.25">
      <c r="D881" s="57" t="s">
        <v>357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</row>
    <row r="882" spans="4:16" x14ac:dyDescent="0.25">
      <c r="D882" s="57" t="s">
        <v>322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</row>
    <row r="883" spans="4:16" x14ac:dyDescent="0.25">
      <c r="D883" s="57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</row>
    <row r="884" spans="4:16" x14ac:dyDescent="0.25">
      <c r="D884" s="57" t="s">
        <v>4331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</row>
    <row r="885" spans="4:16" x14ac:dyDescent="0.25">
      <c r="D885" s="57" t="s">
        <v>282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</row>
    <row r="886" spans="4:16" x14ac:dyDescent="0.25">
      <c r="D886" s="57" t="s">
        <v>4332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</row>
    <row r="887" spans="4:16" x14ac:dyDescent="0.25">
      <c r="D887" s="57" t="s">
        <v>4333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</row>
    <row r="888" spans="4:16" x14ac:dyDescent="0.25">
      <c r="D888" s="57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</row>
    <row r="889" spans="4:16" x14ac:dyDescent="0.25">
      <c r="D889" s="57" t="s">
        <v>263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</row>
    <row r="890" spans="4:16" x14ac:dyDescent="0.25">
      <c r="D890" s="57" t="s">
        <v>264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</row>
    <row r="891" spans="4:16" x14ac:dyDescent="0.25">
      <c r="D891" s="57" t="s">
        <v>358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</row>
    <row r="918" spans="2:4" x14ac:dyDescent="0.25">
      <c r="B918" s="48">
        <v>0</v>
      </c>
      <c r="D918" s="51" t="s">
        <v>2226</v>
      </c>
    </row>
    <row r="919" spans="2:4" x14ac:dyDescent="0.25">
      <c r="D919" s="59" t="s">
        <v>305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7A92D-AB04-4AC2-8EF7-E8E6E6B5B0D6}">
  <dimension ref="A2:J33"/>
  <sheetViews>
    <sheetView topLeftCell="A11" workbookViewId="0">
      <selection activeCell="A18" sqref="A18"/>
    </sheetView>
  </sheetViews>
  <sheetFormatPr defaultColWidth="2.85546875" defaultRowHeight="15" x14ac:dyDescent="0.25"/>
  <cols>
    <col min="1" max="1" width="9.140625" style="382" bestFit="1" customWidth="1"/>
    <col min="2" max="2" width="39.85546875" style="382" bestFit="1" customWidth="1"/>
    <col min="3" max="3" width="18" style="382" bestFit="1" customWidth="1"/>
    <col min="4" max="4" width="17" style="382" bestFit="1" customWidth="1"/>
    <col min="5" max="5" width="17.5703125" style="382" bestFit="1" customWidth="1"/>
    <col min="6" max="7" width="10.7109375" style="382" bestFit="1" customWidth="1"/>
    <col min="8" max="8" width="8.5703125" style="382" bestFit="1" customWidth="1"/>
    <col min="9" max="9" width="7.5703125" style="382" bestFit="1" customWidth="1"/>
    <col min="10" max="10" width="10.7109375" style="382" bestFit="1" customWidth="1"/>
    <col min="11" max="16384" width="2.85546875" style="382"/>
  </cols>
  <sheetData>
    <row r="2" spans="1:10" ht="18.75" x14ac:dyDescent="0.25">
      <c r="A2" s="447" t="s">
        <v>4270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4269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3" t="s">
        <v>921</v>
      </c>
      <c r="B6" s="63" t="s">
        <v>924</v>
      </c>
      <c r="C6" s="63" t="s">
        <v>459</v>
      </c>
      <c r="D6" s="63" t="s">
        <v>330</v>
      </c>
      <c r="E6" s="63" t="s">
        <v>276</v>
      </c>
      <c r="F6" s="76">
        <v>44903.420833333003</v>
      </c>
      <c r="G6" s="76">
        <v>45336.661805556003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67" t="s">
        <v>1735</v>
      </c>
      <c r="B7" s="67" t="s">
        <v>1727</v>
      </c>
      <c r="C7" s="67" t="s">
        <v>697</v>
      </c>
      <c r="D7" s="67" t="s">
        <v>330</v>
      </c>
      <c r="E7" s="67" t="s">
        <v>276</v>
      </c>
      <c r="F7" s="75">
        <v>44930.588194443997</v>
      </c>
      <c r="G7" s="75">
        <v>45366.546527778002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3667</v>
      </c>
      <c r="B8" s="63" t="s">
        <v>3668</v>
      </c>
      <c r="C8" s="63" t="s">
        <v>356</v>
      </c>
      <c r="D8" s="63" t="s">
        <v>330</v>
      </c>
      <c r="E8" s="63" t="s">
        <v>276</v>
      </c>
      <c r="F8" s="76">
        <v>44960.685416667002</v>
      </c>
      <c r="G8" s="76">
        <v>45399.643750000003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3731</v>
      </c>
      <c r="B9" s="67" t="s">
        <v>3732</v>
      </c>
      <c r="C9" s="67" t="s">
        <v>356</v>
      </c>
      <c r="D9" s="67" t="s">
        <v>330</v>
      </c>
      <c r="E9" s="67" t="s">
        <v>276</v>
      </c>
      <c r="F9" s="75">
        <v>44963.472222222001</v>
      </c>
      <c r="G9" s="75">
        <v>45400.430555555999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3761</v>
      </c>
      <c r="B10" s="63" t="s">
        <v>3769</v>
      </c>
      <c r="C10" s="63" t="s">
        <v>1182</v>
      </c>
      <c r="D10" s="63" t="s">
        <v>330</v>
      </c>
      <c r="E10" s="63" t="s">
        <v>276</v>
      </c>
      <c r="F10" s="76">
        <v>44963.631944444001</v>
      </c>
      <c r="G10" s="76">
        <v>45400.590277777999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3763</v>
      </c>
      <c r="B11" s="67" t="s">
        <v>3772</v>
      </c>
      <c r="C11" s="67" t="s">
        <v>1182</v>
      </c>
      <c r="D11" s="67" t="s">
        <v>330</v>
      </c>
      <c r="E11" s="67" t="s">
        <v>276</v>
      </c>
      <c r="F11" s="75">
        <v>44963.634027777996</v>
      </c>
      <c r="G11" s="75">
        <v>45400.592361110997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3845</v>
      </c>
      <c r="B12" s="63" t="s">
        <v>3846</v>
      </c>
      <c r="C12" s="63" t="s">
        <v>356</v>
      </c>
      <c r="D12" s="63" t="s">
        <v>330</v>
      </c>
      <c r="E12" s="63" t="s">
        <v>276</v>
      </c>
      <c r="F12" s="76">
        <v>44964.596527777998</v>
      </c>
      <c r="G12" s="76">
        <v>45401.554861110999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3962</v>
      </c>
      <c r="B13" s="67" t="s">
        <v>3961</v>
      </c>
      <c r="C13" s="67" t="s">
        <v>850</v>
      </c>
      <c r="D13" s="67" t="s">
        <v>330</v>
      </c>
      <c r="E13" s="67" t="s">
        <v>276</v>
      </c>
      <c r="F13" s="75">
        <v>44966.407638889003</v>
      </c>
      <c r="G13" s="75">
        <v>45405.370833333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3985</v>
      </c>
      <c r="B14" s="63" t="s">
        <v>3986</v>
      </c>
      <c r="C14" s="63" t="s">
        <v>850</v>
      </c>
      <c r="D14" s="63" t="s">
        <v>330</v>
      </c>
      <c r="E14" s="63" t="s">
        <v>276</v>
      </c>
      <c r="F14" s="76">
        <v>44966.409027777998</v>
      </c>
      <c r="G14" s="76">
        <v>45405.367361110999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3969</v>
      </c>
      <c r="B15" s="67" t="s">
        <v>3955</v>
      </c>
      <c r="C15" s="67" t="s">
        <v>335</v>
      </c>
      <c r="D15" s="67" t="s">
        <v>330</v>
      </c>
      <c r="E15" s="67" t="s">
        <v>276</v>
      </c>
      <c r="F15" s="75">
        <v>44966.422916666997</v>
      </c>
      <c r="G15" s="75">
        <v>45405.381249999999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3971</v>
      </c>
      <c r="B16" s="63" t="s">
        <v>3972</v>
      </c>
      <c r="C16" s="63" t="s">
        <v>356</v>
      </c>
      <c r="D16" s="63" t="s">
        <v>330</v>
      </c>
      <c r="E16" s="63" t="s">
        <v>276</v>
      </c>
      <c r="F16" s="76">
        <v>44966.4375</v>
      </c>
      <c r="G16" s="76">
        <v>45405.395833333001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3996</v>
      </c>
      <c r="B17" s="67" t="s">
        <v>3998</v>
      </c>
      <c r="C17" s="67" t="s">
        <v>356</v>
      </c>
      <c r="D17" s="67" t="s">
        <v>330</v>
      </c>
      <c r="E17" s="67" t="s">
        <v>276</v>
      </c>
      <c r="F17" s="75">
        <v>44966.655555555997</v>
      </c>
      <c r="G17" s="75">
        <v>45405.613888888998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4020</v>
      </c>
      <c r="B18" s="63" t="s">
        <v>4019</v>
      </c>
      <c r="C18" s="63" t="s">
        <v>1669</v>
      </c>
      <c r="D18" s="63" t="s">
        <v>330</v>
      </c>
      <c r="E18" s="63" t="s">
        <v>276</v>
      </c>
      <c r="F18" s="76">
        <v>44967.365277778001</v>
      </c>
      <c r="G18" s="76">
        <v>45405.656944444003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5" t="s">
        <v>4028</v>
      </c>
      <c r="B19" s="65" t="s">
        <v>4022</v>
      </c>
      <c r="C19" s="65" t="s">
        <v>433</v>
      </c>
      <c r="D19" s="65" t="s">
        <v>330</v>
      </c>
      <c r="E19" s="65" t="s">
        <v>276</v>
      </c>
      <c r="F19" s="77">
        <v>44967.389583333003</v>
      </c>
      <c r="G19" s="77">
        <v>45408.347916667</v>
      </c>
      <c r="H19" s="65" t="s">
        <v>23</v>
      </c>
      <c r="I19" s="65" t="s">
        <v>18</v>
      </c>
      <c r="J19" s="65" t="s">
        <v>255</v>
      </c>
    </row>
    <row r="20" spans="1:10" ht="45" x14ac:dyDescent="0.25">
      <c r="A20" s="63" t="s">
        <v>4048</v>
      </c>
      <c r="B20" s="63" t="s">
        <v>4049</v>
      </c>
      <c r="C20" s="63" t="s">
        <v>361</v>
      </c>
      <c r="D20" s="63" t="s">
        <v>330</v>
      </c>
      <c r="E20" s="63" t="s">
        <v>276</v>
      </c>
      <c r="F20" s="76">
        <v>44967.584027778001</v>
      </c>
      <c r="G20" s="76">
        <v>45408.542361111002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4051</v>
      </c>
      <c r="B21" s="67" t="s">
        <v>4059</v>
      </c>
      <c r="C21" s="67" t="s">
        <v>361</v>
      </c>
      <c r="D21" s="67" t="s">
        <v>330</v>
      </c>
      <c r="E21" s="67" t="s">
        <v>276</v>
      </c>
      <c r="F21" s="75">
        <v>44967.584722222004</v>
      </c>
      <c r="G21" s="75">
        <v>45408.543055556001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4096</v>
      </c>
      <c r="B22" s="63" t="s">
        <v>4097</v>
      </c>
      <c r="C22" s="63" t="s">
        <v>356</v>
      </c>
      <c r="D22" s="63" t="s">
        <v>330</v>
      </c>
      <c r="E22" s="63" t="s">
        <v>276</v>
      </c>
      <c r="F22" s="76">
        <v>44970.4375</v>
      </c>
      <c r="G22" s="76">
        <v>45411.395833333001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4135</v>
      </c>
      <c r="B23" s="67" t="s">
        <v>4140</v>
      </c>
      <c r="C23" s="67" t="s">
        <v>356</v>
      </c>
      <c r="D23" s="67" t="s">
        <v>330</v>
      </c>
      <c r="E23" s="67" t="s">
        <v>276</v>
      </c>
      <c r="F23" s="75">
        <v>44970.604861111002</v>
      </c>
      <c r="G23" s="75">
        <v>45411.563194444003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1" t="s">
        <v>4192</v>
      </c>
      <c r="B24" s="61" t="s">
        <v>4194</v>
      </c>
      <c r="C24" s="61" t="s">
        <v>4268</v>
      </c>
      <c r="D24" s="61" t="s">
        <v>330</v>
      </c>
      <c r="E24" s="61" t="s">
        <v>276</v>
      </c>
      <c r="F24" s="78">
        <v>44971.336805555999</v>
      </c>
      <c r="G24" s="78">
        <v>45411.628472222001</v>
      </c>
      <c r="H24" s="61" t="s">
        <v>23</v>
      </c>
      <c r="I24" s="61" t="s">
        <v>18</v>
      </c>
      <c r="J24" s="61" t="s">
        <v>255</v>
      </c>
    </row>
    <row r="25" spans="1:10" ht="45" x14ac:dyDescent="0.25">
      <c r="A25" s="67" t="s">
        <v>4198</v>
      </c>
      <c r="B25" s="67" t="s">
        <v>4200</v>
      </c>
      <c r="C25" s="67" t="s">
        <v>361</v>
      </c>
      <c r="D25" s="67" t="s">
        <v>330</v>
      </c>
      <c r="E25" s="67" t="s">
        <v>276</v>
      </c>
      <c r="F25" s="75">
        <v>44971.338888888997</v>
      </c>
      <c r="G25" s="75">
        <v>45411.630555556003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86" t="s">
        <v>4238</v>
      </c>
      <c r="B26" s="86" t="s">
        <v>4239</v>
      </c>
      <c r="C26" s="86" t="s">
        <v>356</v>
      </c>
      <c r="D26" s="86" t="s">
        <v>330</v>
      </c>
      <c r="E26" s="86" t="s">
        <v>276</v>
      </c>
      <c r="F26" s="87">
        <v>44971.443055556003</v>
      </c>
      <c r="G26" s="87">
        <v>45412.401388888997</v>
      </c>
      <c r="H26" s="86" t="s">
        <v>23</v>
      </c>
      <c r="I26" s="86" t="s">
        <v>18</v>
      </c>
      <c r="J26" s="86" t="s">
        <v>255</v>
      </c>
    </row>
    <row r="27" spans="1:10" ht="45" x14ac:dyDescent="0.25">
      <c r="A27" s="66" t="s">
        <v>4241</v>
      </c>
      <c r="B27" s="66" t="s">
        <v>4242</v>
      </c>
      <c r="C27" s="66" t="s">
        <v>356</v>
      </c>
      <c r="D27" s="66" t="s">
        <v>330</v>
      </c>
      <c r="E27" s="66" t="s">
        <v>276</v>
      </c>
      <c r="F27" s="83">
        <v>44971.446527777996</v>
      </c>
      <c r="G27" s="83">
        <v>45412.404861110997</v>
      </c>
      <c r="H27" s="66" t="s">
        <v>23</v>
      </c>
      <c r="I27" s="66" t="s">
        <v>18</v>
      </c>
      <c r="J27" s="66" t="s">
        <v>255</v>
      </c>
    </row>
    <row r="29" spans="1:10" ht="30" x14ac:dyDescent="0.25">
      <c r="A29" s="62" t="s">
        <v>4271</v>
      </c>
      <c r="B29" s="62" t="s">
        <v>4272</v>
      </c>
      <c r="C29" s="62"/>
      <c r="D29" s="62"/>
      <c r="E29" s="62"/>
      <c r="F29" s="81"/>
      <c r="G29" s="81"/>
      <c r="H29" s="62"/>
      <c r="I29" s="62"/>
      <c r="J29" s="62" t="s">
        <v>346</v>
      </c>
    </row>
    <row r="30" spans="1:10" ht="30" x14ac:dyDescent="0.25">
      <c r="A30" s="86" t="s">
        <v>4303</v>
      </c>
      <c r="B30" s="86" t="s">
        <v>4304</v>
      </c>
      <c r="C30" s="86"/>
      <c r="D30" s="62"/>
      <c r="E30" s="62"/>
      <c r="F30" s="81"/>
      <c r="G30" s="81"/>
      <c r="H30" s="62"/>
      <c r="I30" s="62"/>
      <c r="J30" s="62" t="s">
        <v>346</v>
      </c>
    </row>
    <row r="31" spans="1:10" ht="30" x14ac:dyDescent="0.25">
      <c r="A31" s="60" t="s">
        <v>4309</v>
      </c>
      <c r="B31" s="60" t="s">
        <v>4310</v>
      </c>
      <c r="C31" s="60"/>
      <c r="D31" s="60"/>
      <c r="E31" s="60"/>
      <c r="F31" s="79"/>
      <c r="G31" s="79"/>
      <c r="H31" s="60"/>
      <c r="I31" s="60"/>
      <c r="J31" s="60" t="s">
        <v>346</v>
      </c>
    </row>
    <row r="32" spans="1:10" x14ac:dyDescent="0.25">
      <c r="A32" s="60"/>
      <c r="B32" s="60"/>
      <c r="C32" s="60"/>
      <c r="D32" s="60"/>
      <c r="E32" s="60"/>
      <c r="F32" s="79"/>
      <c r="G32" s="79"/>
      <c r="H32" s="60"/>
      <c r="I32" s="60"/>
      <c r="J32" s="60" t="s">
        <v>346</v>
      </c>
    </row>
    <row r="33" spans="1:10" x14ac:dyDescent="0.25">
      <c r="A33" s="60"/>
      <c r="B33" s="60"/>
      <c r="C33" s="60"/>
      <c r="D33" s="60"/>
      <c r="E33" s="60"/>
      <c r="F33" s="79"/>
      <c r="G33" s="79"/>
      <c r="H33" s="60"/>
      <c r="I33" s="60"/>
      <c r="J33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4F920-1925-4DB7-AE70-6ECF4AB839FA}">
  <dimension ref="B2:CR1269"/>
  <sheetViews>
    <sheetView topLeftCell="A945" zoomScaleNormal="100" workbookViewId="0">
      <selection activeCell="D987" sqref="D987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4083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4084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4085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4086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3970</v>
      </c>
    </row>
    <row r="56" spans="2:4" x14ac:dyDescent="0.25">
      <c r="D56" s="59" t="s">
        <v>306</v>
      </c>
    </row>
    <row r="57" spans="2:4" x14ac:dyDescent="0.25">
      <c r="D57" s="55" t="s">
        <v>35</v>
      </c>
    </row>
    <row r="319" spans="2:4" x14ac:dyDescent="0.25">
      <c r="B319" s="50">
        <v>0</v>
      </c>
      <c r="D319" s="51" t="s">
        <v>4311</v>
      </c>
    </row>
    <row r="320" spans="2:4" x14ac:dyDescent="0.25">
      <c r="D320" s="59" t="s">
        <v>304</v>
      </c>
    </row>
    <row r="322" spans="4:4" x14ac:dyDescent="0.25">
      <c r="D322" s="285" t="s">
        <v>36</v>
      </c>
    </row>
    <row r="323" spans="4:4" x14ac:dyDescent="0.25">
      <c r="D323" s="54" t="s">
        <v>4340</v>
      </c>
    </row>
    <row r="325" spans="4:4" x14ac:dyDescent="0.25">
      <c r="D325" s="285" t="s">
        <v>4306</v>
      </c>
    </row>
    <row r="347" spans="4:4" x14ac:dyDescent="0.25">
      <c r="D347" s="285" t="s">
        <v>4307</v>
      </c>
    </row>
    <row r="370" spans="4:96" x14ac:dyDescent="0.25">
      <c r="D370" s="51" t="s">
        <v>4083</v>
      </c>
    </row>
    <row r="372" spans="4:96" x14ac:dyDescent="0.25">
      <c r="M372" s="285" t="s">
        <v>274</v>
      </c>
      <c r="AH372" s="285" t="s">
        <v>275</v>
      </c>
    </row>
    <row r="373" spans="4:96" x14ac:dyDescent="0.25">
      <c r="D373" s="51" t="s">
        <v>309</v>
      </c>
      <c r="M373" s="51" t="s">
        <v>495</v>
      </c>
      <c r="V373" s="51" t="s">
        <v>496</v>
      </c>
      <c r="AB373" s="51" t="s">
        <v>316</v>
      </c>
      <c r="AH373" s="51" t="s">
        <v>495</v>
      </c>
      <c r="AP373" s="51" t="s">
        <v>496</v>
      </c>
      <c r="AV373" s="51" t="s">
        <v>316</v>
      </c>
    </row>
    <row r="374" spans="4:96" x14ac:dyDescent="0.25">
      <c r="D374" s="285" t="s">
        <v>4341</v>
      </c>
      <c r="M374" s="285" t="s">
        <v>4343</v>
      </c>
      <c r="V374" s="285" t="s">
        <v>4349</v>
      </c>
      <c r="AB374" s="285" t="s">
        <v>4355</v>
      </c>
      <c r="AH374" s="285" t="s">
        <v>4343</v>
      </c>
      <c r="AP374" s="285" t="s">
        <v>4349</v>
      </c>
      <c r="AV374" s="285" t="s">
        <v>4355</v>
      </c>
    </row>
    <row r="375" spans="4:96" x14ac:dyDescent="0.25">
      <c r="D375" s="55" t="s">
        <v>4342</v>
      </c>
      <c r="M375" s="285" t="s">
        <v>4344</v>
      </c>
      <c r="V375" s="285" t="s">
        <v>4350</v>
      </c>
      <c r="AB375" s="285" t="s">
        <v>4356</v>
      </c>
      <c r="AH375" s="285" t="s">
        <v>4344</v>
      </c>
      <c r="AP375" s="285" t="s">
        <v>4350</v>
      </c>
      <c r="AV375" s="285" t="s">
        <v>4356</v>
      </c>
      <c r="BB375" s="55" t="s">
        <v>4370</v>
      </c>
    </row>
    <row r="376" spans="4:96" x14ac:dyDescent="0.25">
      <c r="D376" s="285" t="s">
        <v>4341</v>
      </c>
      <c r="M376" s="285" t="s">
        <v>4345</v>
      </c>
      <c r="V376" s="285" t="s">
        <v>4351</v>
      </c>
      <c r="AB376" s="285" t="s">
        <v>4357</v>
      </c>
      <c r="AH376" s="285" t="s">
        <v>4361</v>
      </c>
      <c r="AP376" s="285" t="s">
        <v>4363</v>
      </c>
      <c r="AV376" s="285" t="s">
        <v>4365</v>
      </c>
    </row>
    <row r="377" spans="4:96" x14ac:dyDescent="0.25">
      <c r="D377" s="285" t="s">
        <v>4342</v>
      </c>
      <c r="M377" s="285" t="s">
        <v>4346</v>
      </c>
      <c r="V377" s="285" t="s">
        <v>4352</v>
      </c>
      <c r="AB377" s="285" t="s">
        <v>4358</v>
      </c>
      <c r="AH377" s="285" t="s">
        <v>4346</v>
      </c>
      <c r="AP377" s="285" t="s">
        <v>4352</v>
      </c>
      <c r="AV377" s="285" t="s">
        <v>4358</v>
      </c>
    </row>
    <row r="378" spans="4:96" x14ac:dyDescent="0.25">
      <c r="D378" s="285" t="s">
        <v>4342</v>
      </c>
      <c r="M378" s="285" t="s">
        <v>4347</v>
      </c>
      <c r="V378" s="285" t="s">
        <v>4353</v>
      </c>
      <c r="AB378" s="285" t="s">
        <v>4359</v>
      </c>
      <c r="AH378" s="285" t="s">
        <v>4347</v>
      </c>
      <c r="AP378" s="285" t="s">
        <v>4353</v>
      </c>
      <c r="AV378" s="285" t="s">
        <v>4359</v>
      </c>
    </row>
    <row r="379" spans="4:96" x14ac:dyDescent="0.25">
      <c r="D379" s="285" t="s">
        <v>4342</v>
      </c>
      <c r="M379" s="285" t="s">
        <v>4348</v>
      </c>
      <c r="V379" s="285" t="s">
        <v>4354</v>
      </c>
      <c r="AB379" s="285" t="s">
        <v>4360</v>
      </c>
      <c r="AH379" s="285" t="s">
        <v>4348</v>
      </c>
      <c r="AP379" s="285" t="s">
        <v>4354</v>
      </c>
      <c r="AV379" s="285" t="s">
        <v>4360</v>
      </c>
    </row>
    <row r="380" spans="4:96" x14ac:dyDescent="0.25">
      <c r="D380" s="285" t="s">
        <v>4342</v>
      </c>
      <c r="M380" s="285" t="s">
        <v>4344</v>
      </c>
      <c r="V380" s="285" t="s">
        <v>4350</v>
      </c>
      <c r="AB380" s="285" t="s">
        <v>4356</v>
      </c>
      <c r="AH380" s="285" t="s">
        <v>4362</v>
      </c>
      <c r="AP380" s="285" t="s">
        <v>4364</v>
      </c>
      <c r="AV380" s="285" t="s">
        <v>4366</v>
      </c>
    </row>
    <row r="382" spans="4:96" x14ac:dyDescent="0.25">
      <c r="D382" s="56" t="s">
        <v>380</v>
      </c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  <c r="Z382" s="52"/>
      <c r="AA382" s="52"/>
      <c r="AB382" s="52"/>
      <c r="AC382" s="52"/>
      <c r="AD382" s="52"/>
      <c r="AE382" s="52"/>
      <c r="AF382" s="52"/>
      <c r="AG382" s="52"/>
      <c r="AH382" s="52"/>
      <c r="AI382" s="52"/>
      <c r="AJ382" s="52"/>
      <c r="AK382" s="52"/>
      <c r="AL382" s="52"/>
      <c r="AM382" s="52"/>
      <c r="AN382" s="52"/>
      <c r="AO382" s="52"/>
      <c r="AP382" s="52"/>
      <c r="AQ382" s="52"/>
      <c r="AR382" s="52"/>
      <c r="AS382" s="52"/>
      <c r="AT382" s="52"/>
      <c r="AU382" s="52"/>
      <c r="AV382" s="52"/>
      <c r="AW382" s="52"/>
      <c r="AX382" s="52"/>
      <c r="AY382" s="52"/>
      <c r="AZ382" s="52"/>
      <c r="BA382" s="52"/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52"/>
      <c r="BM382" s="52"/>
      <c r="BN382" s="52"/>
      <c r="BO382" s="52"/>
      <c r="BP382" s="52"/>
      <c r="BQ382" s="52"/>
      <c r="BR382" s="52"/>
      <c r="BS382" s="52"/>
      <c r="BT382" s="52"/>
      <c r="BU382" s="52"/>
      <c r="BV382" s="52"/>
      <c r="BW382" s="52"/>
      <c r="BX382" s="52"/>
      <c r="BY382" s="52"/>
      <c r="BZ382" s="52"/>
      <c r="CA382" s="52"/>
      <c r="CB382" s="52"/>
      <c r="CC382" s="52"/>
      <c r="CD382" s="52"/>
      <c r="CE382" s="52"/>
      <c r="CF382" s="52"/>
      <c r="CG382" s="52"/>
      <c r="CH382" s="52"/>
      <c r="CI382" s="52"/>
      <c r="CJ382" s="52"/>
      <c r="CK382" s="52"/>
      <c r="CL382" s="52"/>
      <c r="CM382" s="52"/>
      <c r="CN382" s="52"/>
      <c r="CO382" s="52"/>
      <c r="CP382" s="52"/>
      <c r="CQ382" s="52"/>
      <c r="CR382" s="52"/>
    </row>
    <row r="383" spans="4:96" x14ac:dyDescent="0.25">
      <c r="D383" s="56" t="s">
        <v>350</v>
      </c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  <c r="Z383" s="52"/>
      <c r="AA383" s="52"/>
      <c r="AB383" s="52"/>
      <c r="AC383" s="52"/>
      <c r="AD383" s="52"/>
      <c r="AE383" s="52"/>
      <c r="AF383" s="52"/>
      <c r="AG383" s="52"/>
      <c r="AH383" s="52"/>
      <c r="AI383" s="52"/>
      <c r="AJ383" s="52"/>
      <c r="AK383" s="52"/>
      <c r="AL383" s="52"/>
      <c r="AM383" s="52"/>
      <c r="AN383" s="52"/>
      <c r="AO383" s="52"/>
      <c r="AP383" s="52"/>
      <c r="AQ383" s="52"/>
      <c r="AR383" s="52"/>
      <c r="AS383" s="52"/>
      <c r="AT383" s="52"/>
      <c r="AU383" s="52"/>
      <c r="AV383" s="52"/>
      <c r="AW383" s="52"/>
      <c r="AX383" s="52"/>
      <c r="AY383" s="52"/>
      <c r="AZ383" s="52"/>
      <c r="BA383" s="52"/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2"/>
      <c r="BR383" s="52"/>
      <c r="BS383" s="52"/>
      <c r="BT383" s="52"/>
      <c r="BU383" s="52"/>
      <c r="BV383" s="52"/>
      <c r="BW383" s="52"/>
      <c r="BX383" s="52"/>
      <c r="BY383" s="52"/>
      <c r="BZ383" s="52"/>
      <c r="CA383" s="52"/>
      <c r="CB383" s="52"/>
      <c r="CC383" s="52"/>
      <c r="CD383" s="52"/>
      <c r="CE383" s="52"/>
      <c r="CF383" s="52"/>
      <c r="CG383" s="52"/>
      <c r="CH383" s="52"/>
      <c r="CI383" s="52"/>
      <c r="CJ383" s="52"/>
      <c r="CK383" s="52"/>
      <c r="CL383" s="52"/>
      <c r="CM383" s="52"/>
      <c r="CN383" s="52"/>
      <c r="CO383" s="52"/>
      <c r="CP383" s="52"/>
      <c r="CQ383" s="52"/>
      <c r="CR383" s="52"/>
    </row>
    <row r="384" spans="4:96" x14ac:dyDescent="0.25">
      <c r="D384" s="57" t="str">
        <f t="shared" ref="D384:D390" si="0">"select '" &amp; TRIM(D374) &amp; "' AgreementNumber, '" &amp; TRIM(M374) &amp; "' bChassisNumber, '" &amp; TRIM(V374) &amp; "' bEngineNumber, '" &amp; TRIM(AH374) &amp; "' aChassisNumber, '" &amp; TRIM(AP374) &amp; "' aEngineNumber, '" &amp; TRIM(SUBSTITUTE(AB374, " ", "")) &amp; "' bPoliceNumber, '" &amp; TRIM(SUBSTITUTE(AV374, " ", "")) &amp; "' aPoliceNumber union all"</f>
        <v>select '0001141/4/01/09/2022' AgreementNumber, 'MHMFE71P1DK044048GS' bChassisNumber, '4D34TJ73146GS' bEngineNumber, 'MHMFE71P1DK044048GS' aChassisNumber, '4D34TJ73146GS' aEngineNumber, 'B9086PCHGS' bPoliceNumber, 'B9086PCHGS' aPoliceNumber union all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  <c r="AE384" s="53"/>
      <c r="AF384" s="53"/>
      <c r="AG384" s="53"/>
      <c r="AH384" s="53"/>
      <c r="AI384" s="53"/>
      <c r="AJ384" s="53"/>
      <c r="AK384" s="53"/>
      <c r="AL384" s="53"/>
      <c r="AM384" s="53"/>
      <c r="AN384" s="53"/>
      <c r="AO384" s="53"/>
      <c r="AP384" s="53"/>
      <c r="AQ384" s="53"/>
      <c r="AR384" s="53"/>
      <c r="AS384" s="53"/>
      <c r="AT384" s="53"/>
      <c r="AU384" s="53"/>
      <c r="AV384" s="53"/>
      <c r="AW384" s="53"/>
      <c r="AX384" s="53"/>
      <c r="AY384" s="53"/>
      <c r="AZ384" s="53"/>
      <c r="BA384" s="53"/>
      <c r="BB384" s="53"/>
      <c r="BC384" s="53"/>
      <c r="BD384" s="53"/>
      <c r="BE384" s="53"/>
      <c r="BF384" s="53"/>
      <c r="BG384" s="53"/>
      <c r="BH384" s="53"/>
      <c r="BI384" s="53"/>
      <c r="BJ384" s="53"/>
      <c r="BK384" s="53"/>
      <c r="BL384" s="53"/>
      <c r="BM384" s="53"/>
      <c r="BN384" s="53"/>
      <c r="BO384" s="53"/>
      <c r="BP384" s="53"/>
      <c r="BQ384" s="53"/>
      <c r="BR384" s="53"/>
      <c r="BS384" s="53"/>
      <c r="BT384" s="53"/>
      <c r="BU384" s="53"/>
      <c r="BV384" s="53"/>
      <c r="BW384" s="53"/>
      <c r="BX384" s="53"/>
      <c r="BY384" s="53"/>
      <c r="BZ384" s="53"/>
      <c r="CA384" s="53"/>
      <c r="CB384" s="53"/>
      <c r="CC384" s="53"/>
      <c r="CD384" s="53"/>
      <c r="CE384" s="53"/>
      <c r="CF384" s="53"/>
      <c r="CG384" s="53"/>
      <c r="CH384" s="53"/>
      <c r="CI384" s="53"/>
      <c r="CJ384" s="53"/>
      <c r="CK384" s="53"/>
      <c r="CL384" s="53"/>
      <c r="CM384" s="53"/>
      <c r="CN384" s="53"/>
      <c r="CO384" s="53"/>
      <c r="CP384" s="53"/>
      <c r="CQ384" s="53"/>
      <c r="CR384" s="53"/>
    </row>
    <row r="385" spans="4:96" x14ac:dyDescent="0.25">
      <c r="D385" s="57" t="str">
        <f t="shared" si="0"/>
        <v>select '0001142/4/01/09/2022' AgreementNumber, 'MHCNHR55EEJ061077' bChassisNumber, 'M061077' bEngineNumber, 'MHCNHR55EEJ061077' aChassisNumber, 'M061077' aEngineNumber, 'L9980BW' bPoliceNumber, 'L9980BW' aPoliceNumber union all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  <c r="AE385" s="53"/>
      <c r="AF385" s="53"/>
      <c r="AG385" s="53"/>
      <c r="AH385" s="53"/>
      <c r="AI385" s="53"/>
      <c r="AJ385" s="53"/>
      <c r="AK385" s="53"/>
      <c r="AL385" s="53"/>
      <c r="AM385" s="53"/>
      <c r="AN385" s="53"/>
      <c r="AO385" s="53"/>
      <c r="AP385" s="53"/>
      <c r="AQ385" s="53"/>
      <c r="AR385" s="53"/>
      <c r="AS385" s="53"/>
      <c r="AT385" s="53"/>
      <c r="AU385" s="53"/>
      <c r="AV385" s="53"/>
      <c r="AW385" s="53"/>
      <c r="AX385" s="53"/>
      <c r="AY385" s="53"/>
      <c r="AZ385" s="53"/>
      <c r="BA385" s="53"/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53"/>
      <c r="BR385" s="53"/>
      <c r="BS385" s="53"/>
      <c r="BT385" s="53"/>
      <c r="BU385" s="53"/>
      <c r="BV385" s="53"/>
      <c r="BW385" s="53"/>
      <c r="BX385" s="53"/>
      <c r="BY385" s="53"/>
      <c r="BZ385" s="53"/>
      <c r="CA385" s="53"/>
      <c r="CB385" s="53"/>
      <c r="CC385" s="53"/>
      <c r="CD385" s="53"/>
      <c r="CE385" s="53"/>
      <c r="CF385" s="53"/>
      <c r="CG385" s="53"/>
      <c r="CH385" s="53"/>
      <c r="CI385" s="53"/>
      <c r="CJ385" s="53"/>
      <c r="CK385" s="53"/>
      <c r="CL385" s="53"/>
      <c r="CM385" s="53"/>
      <c r="CN385" s="53"/>
      <c r="CO385" s="53"/>
      <c r="CP385" s="53"/>
      <c r="CQ385" s="53"/>
      <c r="CR385" s="53"/>
    </row>
    <row r="386" spans="4:96" x14ac:dyDescent="0.25">
      <c r="D386" s="57" t="str">
        <f t="shared" si="0"/>
        <v>select '0001141/4/01/09/2022' AgreementNumber, 'MHCNHR55EGJ068713' bChassisNumber, 'M068713' bEngineNumber, 'TRUCK E-2 ELF NHR55 CC' aChassisNumber, 'M061069' aEngineNumber, 'L9749CH' bPoliceNumber, 'L8003BX' aPoliceNumber union all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  <c r="AE386" s="53"/>
      <c r="AF386" s="53"/>
      <c r="AG386" s="53"/>
      <c r="AH386" s="53"/>
      <c r="AI386" s="53"/>
      <c r="AJ386" s="53"/>
      <c r="AK386" s="53"/>
      <c r="AL386" s="53"/>
      <c r="AM386" s="53"/>
      <c r="AN386" s="53"/>
      <c r="AO386" s="53"/>
      <c r="AP386" s="53"/>
      <c r="AQ386" s="53"/>
      <c r="AR386" s="53"/>
      <c r="AS386" s="53"/>
      <c r="AT386" s="53"/>
      <c r="AU386" s="53"/>
      <c r="AV386" s="53"/>
      <c r="AW386" s="53"/>
      <c r="AX386" s="53"/>
      <c r="AY386" s="53"/>
      <c r="AZ386" s="53"/>
      <c r="BA386" s="53"/>
      <c r="BB386" s="53"/>
      <c r="BC386" s="53"/>
      <c r="BD386" s="53"/>
      <c r="BE386" s="53"/>
      <c r="BF386" s="53"/>
      <c r="BG386" s="53"/>
      <c r="BH386" s="53"/>
      <c r="BI386" s="53"/>
      <c r="BJ386" s="53"/>
      <c r="BK386" s="53"/>
      <c r="BL386" s="53"/>
      <c r="BM386" s="53"/>
      <c r="BN386" s="53"/>
      <c r="BO386" s="53"/>
      <c r="BP386" s="53"/>
      <c r="BQ386" s="53"/>
      <c r="BR386" s="53"/>
      <c r="BS386" s="53"/>
      <c r="BT386" s="53"/>
      <c r="BU386" s="53"/>
      <c r="BV386" s="53"/>
      <c r="BW386" s="53"/>
      <c r="BX386" s="53"/>
      <c r="BY386" s="53"/>
      <c r="BZ386" s="53"/>
      <c r="CA386" s="53"/>
      <c r="CB386" s="53"/>
      <c r="CC386" s="53"/>
      <c r="CD386" s="53"/>
      <c r="CE386" s="53"/>
      <c r="CF386" s="53"/>
      <c r="CG386" s="53"/>
      <c r="CH386" s="53"/>
      <c r="CI386" s="53"/>
      <c r="CJ386" s="53"/>
      <c r="CK386" s="53"/>
      <c r="CL386" s="53"/>
      <c r="CM386" s="53"/>
      <c r="CN386" s="53"/>
      <c r="CO386" s="53"/>
      <c r="CP386" s="53"/>
      <c r="CQ386" s="53"/>
      <c r="CR386" s="53"/>
    </row>
    <row r="387" spans="4:96" x14ac:dyDescent="0.25">
      <c r="D387" s="57" t="str">
        <f t="shared" si="0"/>
        <v>select '0001142/4/01/09/2022' AgreementNumber, 'MHCNHR55EEJ061071' bChassisNumber, 'M061071' bEngineNumber, 'MHCNHR55EEJ061071' aChassisNumber, 'M061071' aEngineNumber, 'L9974BW' bPoliceNumber, 'L9974BW' aPoliceNumber union all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  <c r="AK387" s="53"/>
      <c r="AL387" s="53"/>
      <c r="AM387" s="53"/>
      <c r="AN387" s="53"/>
      <c r="AO387" s="53"/>
      <c r="AP387" s="53"/>
      <c r="AQ387" s="53"/>
      <c r="AR387" s="53"/>
      <c r="AS387" s="53"/>
      <c r="AT387" s="53"/>
      <c r="AU387" s="53"/>
      <c r="AV387" s="53"/>
      <c r="AW387" s="53"/>
      <c r="AX387" s="53"/>
      <c r="AY387" s="53"/>
      <c r="AZ387" s="53"/>
      <c r="BA387" s="53"/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3"/>
      <c r="BR387" s="53"/>
      <c r="BS387" s="53"/>
      <c r="BT387" s="53"/>
      <c r="BU387" s="53"/>
      <c r="BV387" s="53"/>
      <c r="BW387" s="53"/>
      <c r="BX387" s="53"/>
      <c r="BY387" s="53"/>
      <c r="BZ387" s="53"/>
      <c r="CA387" s="53"/>
      <c r="CB387" s="53"/>
      <c r="CC387" s="53"/>
      <c r="CD387" s="53"/>
      <c r="CE387" s="53"/>
      <c r="CF387" s="53"/>
      <c r="CG387" s="53"/>
      <c r="CH387" s="53"/>
      <c r="CI387" s="53"/>
      <c r="CJ387" s="53"/>
      <c r="CK387" s="53"/>
      <c r="CL387" s="53"/>
      <c r="CM387" s="53"/>
      <c r="CN387" s="53"/>
      <c r="CO387" s="53"/>
      <c r="CP387" s="53"/>
      <c r="CQ387" s="53"/>
      <c r="CR387" s="53"/>
    </row>
    <row r="388" spans="4:96" x14ac:dyDescent="0.25">
      <c r="D388" s="57" t="str">
        <f t="shared" si="0"/>
        <v>select '0001142/4/01/09/2022' AgreementNumber, 'MHCNHR55EEJ061226' bChassisNumber, 'M061226' bEngineNumber, 'MHCNHR55EEJ061226' aChassisNumber, 'M061226' aEngineNumber, 'L9985BW' bPoliceNumber, 'L9985BW' aPoliceNumber union all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53"/>
      <c r="BR388" s="53"/>
      <c r="BS388" s="53"/>
      <c r="BT388" s="53"/>
      <c r="BU388" s="53"/>
      <c r="BV388" s="53"/>
      <c r="BW388" s="53"/>
      <c r="BX388" s="53"/>
      <c r="BY388" s="53"/>
      <c r="BZ388" s="53"/>
      <c r="CA388" s="53"/>
      <c r="CB388" s="53"/>
      <c r="CC388" s="53"/>
      <c r="CD388" s="53"/>
      <c r="CE388" s="53"/>
      <c r="CF388" s="53"/>
      <c r="CG388" s="53"/>
      <c r="CH388" s="53"/>
      <c r="CI388" s="53"/>
      <c r="CJ388" s="53"/>
      <c r="CK388" s="53"/>
      <c r="CL388" s="53"/>
      <c r="CM388" s="53"/>
      <c r="CN388" s="53"/>
      <c r="CO388" s="53"/>
      <c r="CP388" s="53"/>
      <c r="CQ388" s="53"/>
      <c r="CR388" s="53"/>
    </row>
    <row r="389" spans="4:96" x14ac:dyDescent="0.25">
      <c r="D389" s="57" t="str">
        <f t="shared" si="0"/>
        <v>select '0001142/4/01/09/2022' AgreementNumber, 'MHCNHR55EEJ061233' bChassisNumber, 'M061233' bEngineNumber, 'MHCNHR55EEJ061233' aChassisNumber, 'M061233' aEngineNumber, 'L9986BW' bPoliceNumber, 'L9986BW' aPoliceNumber union all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3"/>
      <c r="BR389" s="53"/>
      <c r="BS389" s="53"/>
      <c r="BT389" s="53"/>
      <c r="BU389" s="53"/>
      <c r="BV389" s="53"/>
      <c r="BW389" s="53"/>
      <c r="BX389" s="53"/>
      <c r="BY389" s="53"/>
      <c r="BZ389" s="53"/>
      <c r="CA389" s="53"/>
      <c r="CB389" s="53"/>
      <c r="CC389" s="53"/>
      <c r="CD389" s="53"/>
      <c r="CE389" s="53"/>
      <c r="CF389" s="53"/>
      <c r="CG389" s="53"/>
      <c r="CH389" s="53"/>
      <c r="CI389" s="53"/>
      <c r="CJ389" s="53"/>
      <c r="CK389" s="53"/>
      <c r="CL389" s="53"/>
      <c r="CM389" s="53"/>
      <c r="CN389" s="53"/>
      <c r="CO389" s="53"/>
      <c r="CP389" s="53"/>
      <c r="CQ389" s="53"/>
      <c r="CR389" s="53"/>
    </row>
    <row r="390" spans="4:96" x14ac:dyDescent="0.25">
      <c r="D390" s="57" t="str">
        <f t="shared" si="0"/>
        <v>select '0001142/4/01/09/2022' AgreementNumber, 'MHCNHR55EEJ061077' bChassisNumber, 'M061077' bEngineNumber, 'MHCNHR55EGJ068712' aChassisNumber, 'M068712' aEngineNumber, 'L9980BW' bPoliceNumber, 'L9745CH' aPoliceNumber union all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53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3"/>
      <c r="BR390" s="53"/>
      <c r="BS390" s="53"/>
      <c r="BT390" s="53"/>
      <c r="BU390" s="53"/>
      <c r="BV390" s="53"/>
      <c r="BW390" s="53"/>
      <c r="BX390" s="53"/>
      <c r="BY390" s="53"/>
      <c r="BZ390" s="53"/>
      <c r="CA390" s="53"/>
      <c r="CB390" s="53"/>
      <c r="CC390" s="53"/>
      <c r="CD390" s="53"/>
      <c r="CE390" s="53"/>
      <c r="CF390" s="53"/>
      <c r="CG390" s="53"/>
      <c r="CH390" s="53"/>
      <c r="CI390" s="53"/>
      <c r="CJ390" s="53"/>
      <c r="CK390" s="53"/>
      <c r="CL390" s="53"/>
      <c r="CM390" s="53"/>
      <c r="CN390" s="53"/>
      <c r="CO390" s="53"/>
      <c r="CP390" s="53"/>
      <c r="CQ390" s="53"/>
      <c r="CR390" s="53"/>
    </row>
    <row r="391" spans="4:96" x14ac:dyDescent="0.25">
      <c r="D391" s="56" t="s">
        <v>351</v>
      </c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  <c r="AA391" s="52"/>
      <c r="AB391" s="52"/>
      <c r="AC391" s="52"/>
      <c r="AD391" s="52"/>
      <c r="AE391" s="52"/>
      <c r="AF391" s="52"/>
      <c r="AG391" s="52"/>
      <c r="AH391" s="52"/>
      <c r="AI391" s="52"/>
      <c r="AJ391" s="52"/>
      <c r="AK391" s="52"/>
      <c r="AL391" s="52"/>
      <c r="AM391" s="52"/>
      <c r="AN391" s="52"/>
      <c r="AO391" s="52"/>
      <c r="AP391" s="52"/>
      <c r="AQ391" s="52"/>
      <c r="AR391" s="52"/>
      <c r="AS391" s="52"/>
      <c r="AT391" s="52"/>
      <c r="AU391" s="52"/>
      <c r="AV391" s="52"/>
      <c r="AW391" s="52"/>
      <c r="AX391" s="52"/>
      <c r="AY391" s="52"/>
      <c r="AZ391" s="52"/>
      <c r="BA391" s="52"/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2"/>
      <c r="BR391" s="52"/>
      <c r="BS391" s="52"/>
      <c r="BT391" s="52"/>
      <c r="BU391" s="52"/>
      <c r="BV391" s="52"/>
      <c r="BW391" s="52"/>
      <c r="BX391" s="52"/>
      <c r="BY391" s="52"/>
      <c r="BZ391" s="52"/>
      <c r="CA391" s="52"/>
      <c r="CB391" s="52"/>
      <c r="CC391" s="52"/>
      <c r="CD391" s="52"/>
      <c r="CE391" s="52"/>
      <c r="CF391" s="52"/>
      <c r="CG391" s="52"/>
      <c r="CH391" s="52"/>
      <c r="CI391" s="52"/>
      <c r="CJ391" s="52"/>
      <c r="CK391" s="52"/>
      <c r="CL391" s="52"/>
      <c r="CM391" s="52"/>
      <c r="CN391" s="52"/>
      <c r="CO391" s="52"/>
      <c r="CP391" s="52"/>
      <c r="CQ391" s="52"/>
      <c r="CR391" s="52"/>
    </row>
    <row r="392" spans="4:96" x14ac:dyDescent="0.25">
      <c r="D392" s="56" t="s">
        <v>367</v>
      </c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  <c r="AA392" s="52"/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  <c r="AN392" s="52"/>
      <c r="AO392" s="52"/>
      <c r="AP392" s="52"/>
      <c r="AQ392" s="52"/>
      <c r="AR392" s="52"/>
      <c r="AS392" s="52"/>
      <c r="AT392" s="52"/>
      <c r="AU392" s="52"/>
      <c r="AV392" s="52"/>
      <c r="AW392" s="52"/>
      <c r="AX392" s="52"/>
      <c r="AY392" s="52"/>
      <c r="AZ392" s="52"/>
      <c r="BA392" s="52"/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2"/>
      <c r="BR392" s="52"/>
      <c r="BS392" s="52"/>
      <c r="BT392" s="52"/>
      <c r="BU392" s="52"/>
      <c r="BV392" s="52"/>
      <c r="BW392" s="52"/>
      <c r="BX392" s="52"/>
      <c r="BY392" s="52"/>
      <c r="BZ392" s="52"/>
      <c r="CA392" s="52"/>
      <c r="CB392" s="52"/>
      <c r="CC392" s="52"/>
      <c r="CD392" s="52"/>
      <c r="CE392" s="52"/>
      <c r="CF392" s="52"/>
      <c r="CG392" s="52"/>
      <c r="CH392" s="52"/>
      <c r="CI392" s="52"/>
      <c r="CJ392" s="52"/>
      <c r="CK392" s="52"/>
      <c r="CL392" s="52"/>
      <c r="CM392" s="52"/>
      <c r="CN392" s="52"/>
      <c r="CO392" s="52"/>
      <c r="CP392" s="52"/>
      <c r="CQ392" s="52"/>
      <c r="CR392" s="52"/>
    </row>
    <row r="393" spans="4:96" x14ac:dyDescent="0.25">
      <c r="D393" s="57" t="s">
        <v>354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  <c r="BD393" s="53"/>
      <c r="BE393" s="53"/>
      <c r="BF393" s="53"/>
      <c r="BG393" s="53"/>
      <c r="BH393" s="53"/>
      <c r="BI393" s="53"/>
      <c r="BJ393" s="53"/>
      <c r="BK393" s="53"/>
      <c r="BL393" s="53"/>
      <c r="BM393" s="53"/>
      <c r="BN393" s="53"/>
      <c r="BO393" s="53"/>
      <c r="BP393" s="53"/>
      <c r="BQ393" s="53"/>
      <c r="BR393" s="53"/>
      <c r="BS393" s="53"/>
      <c r="BT393" s="53"/>
      <c r="BU393" s="53"/>
      <c r="BV393" s="53"/>
      <c r="BW393" s="53"/>
      <c r="BX393" s="53"/>
      <c r="BY393" s="53"/>
      <c r="BZ393" s="53"/>
      <c r="CA393" s="53"/>
      <c r="CB393" s="53"/>
      <c r="CC393" s="53"/>
      <c r="CD393" s="53"/>
      <c r="CE393" s="53"/>
      <c r="CF393" s="53"/>
      <c r="CG393" s="53"/>
      <c r="CH393" s="53"/>
      <c r="CI393" s="53"/>
      <c r="CJ393" s="53"/>
      <c r="CK393" s="53"/>
      <c r="CL393" s="53"/>
      <c r="CM393" s="53"/>
      <c r="CN393" s="53"/>
      <c r="CO393" s="53"/>
      <c r="CP393" s="53"/>
      <c r="CQ393" s="53"/>
      <c r="CR393" s="53"/>
    </row>
    <row r="394" spans="4:96" x14ac:dyDescent="0.25">
      <c r="D394" s="57" t="s">
        <v>445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3"/>
      <c r="BR394" s="53"/>
      <c r="BS394" s="53"/>
      <c r="BT394" s="53"/>
      <c r="BU394" s="53"/>
      <c r="BV394" s="53"/>
      <c r="BW394" s="53"/>
      <c r="BX394" s="53"/>
      <c r="BY394" s="53"/>
      <c r="BZ394" s="53"/>
      <c r="CA394" s="53"/>
      <c r="CB394" s="53"/>
      <c r="CC394" s="53"/>
      <c r="CD394" s="53"/>
      <c r="CE394" s="53"/>
      <c r="CF394" s="53"/>
      <c r="CG394" s="53"/>
      <c r="CH394" s="53"/>
      <c r="CI394" s="53"/>
      <c r="CJ394" s="53"/>
      <c r="CK394" s="53"/>
      <c r="CL394" s="53"/>
      <c r="CM394" s="53"/>
      <c r="CN394" s="53"/>
      <c r="CO394" s="53"/>
      <c r="CP394" s="53"/>
      <c r="CQ394" s="53"/>
      <c r="CR394" s="53"/>
    </row>
    <row r="395" spans="4:96" x14ac:dyDescent="0.25">
      <c r="D395" s="57" t="s">
        <v>461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  <c r="AN395" s="53"/>
      <c r="AO395" s="53"/>
      <c r="AP395" s="53"/>
      <c r="AQ395" s="53"/>
      <c r="AR395" s="53"/>
      <c r="AS395" s="53"/>
      <c r="AT395" s="53"/>
      <c r="AU395" s="53"/>
      <c r="AV395" s="53"/>
      <c r="AW395" s="53"/>
      <c r="AX395" s="53"/>
      <c r="AY395" s="53"/>
      <c r="AZ395" s="53"/>
      <c r="BA395" s="53"/>
      <c r="BB395" s="53"/>
      <c r="BC395" s="53"/>
      <c r="BD395" s="53"/>
      <c r="BE395" s="53"/>
      <c r="BF395" s="53"/>
      <c r="BG395" s="53"/>
      <c r="BH395" s="53"/>
      <c r="BI395" s="53"/>
      <c r="BJ395" s="53"/>
      <c r="BK395" s="53"/>
      <c r="BL395" s="53"/>
      <c r="BM395" s="53"/>
      <c r="BN395" s="53"/>
      <c r="BO395" s="53"/>
      <c r="BP395" s="53"/>
      <c r="BQ395" s="53"/>
      <c r="BR395" s="53"/>
      <c r="BS395" s="53"/>
      <c r="BT395" s="53"/>
      <c r="BU395" s="53"/>
      <c r="BV395" s="53"/>
      <c r="BW395" s="53"/>
      <c r="BX395" s="53"/>
      <c r="BY395" s="53"/>
      <c r="BZ395" s="53"/>
      <c r="CA395" s="53"/>
      <c r="CB395" s="53"/>
      <c r="CC395" s="53"/>
      <c r="CD395" s="53"/>
      <c r="CE395" s="53"/>
      <c r="CF395" s="53"/>
      <c r="CG395" s="53"/>
      <c r="CH395" s="53"/>
      <c r="CI395" s="53"/>
      <c r="CJ395" s="53"/>
      <c r="CK395" s="53"/>
      <c r="CL395" s="53"/>
      <c r="CM395" s="53"/>
      <c r="CN395" s="53"/>
      <c r="CO395" s="53"/>
      <c r="CP395" s="53"/>
      <c r="CQ395" s="53"/>
      <c r="CR395" s="53"/>
    </row>
    <row r="396" spans="4:96" x14ac:dyDescent="0.25">
      <c r="D396" s="57" t="s">
        <v>353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  <c r="BD396" s="53"/>
      <c r="BE396" s="53"/>
      <c r="BF396" s="53"/>
      <c r="BG396" s="53"/>
      <c r="BH396" s="53"/>
      <c r="BI396" s="53"/>
      <c r="BJ396" s="53"/>
      <c r="BK396" s="53"/>
      <c r="BL396" s="53"/>
      <c r="BM396" s="53"/>
      <c r="BN396" s="53"/>
      <c r="BO396" s="53"/>
      <c r="BP396" s="53"/>
      <c r="BQ396" s="53"/>
      <c r="BR396" s="53"/>
      <c r="BS396" s="53"/>
      <c r="BT396" s="53"/>
      <c r="BU396" s="53"/>
      <c r="BV396" s="53"/>
      <c r="BW396" s="53"/>
      <c r="BX396" s="53"/>
      <c r="BY396" s="53"/>
      <c r="BZ396" s="53"/>
      <c r="CA396" s="53"/>
      <c r="CB396" s="53"/>
      <c r="CC396" s="53"/>
      <c r="CD396" s="53"/>
      <c r="CE396" s="53"/>
      <c r="CF396" s="53"/>
      <c r="CG396" s="53"/>
      <c r="CH396" s="53"/>
      <c r="CI396" s="53"/>
      <c r="CJ396" s="53"/>
      <c r="CK396" s="53"/>
      <c r="CL396" s="53"/>
      <c r="CM396" s="53"/>
      <c r="CN396" s="53"/>
      <c r="CO396" s="53"/>
      <c r="CP396" s="53"/>
      <c r="CQ396" s="53"/>
      <c r="CR396" s="53"/>
    </row>
    <row r="397" spans="4:96" x14ac:dyDescent="0.25">
      <c r="D397" s="57" t="s">
        <v>452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3"/>
      <c r="BR397" s="53"/>
      <c r="BS397" s="53"/>
      <c r="BT397" s="53"/>
      <c r="BU397" s="53"/>
      <c r="BV397" s="53"/>
      <c r="BW397" s="53"/>
      <c r="BX397" s="53"/>
      <c r="BY397" s="53"/>
      <c r="BZ397" s="53"/>
      <c r="CA397" s="53"/>
      <c r="CB397" s="53"/>
      <c r="CC397" s="53"/>
      <c r="CD397" s="53"/>
      <c r="CE397" s="53"/>
      <c r="CF397" s="53"/>
      <c r="CG397" s="53"/>
      <c r="CH397" s="53"/>
      <c r="CI397" s="53"/>
      <c r="CJ397" s="53"/>
      <c r="CK397" s="53"/>
      <c r="CL397" s="53"/>
      <c r="CM397" s="53"/>
      <c r="CN397" s="53"/>
      <c r="CO397" s="53"/>
      <c r="CP397" s="53"/>
      <c r="CQ397" s="53"/>
      <c r="CR397" s="53"/>
    </row>
    <row r="398" spans="4:96" x14ac:dyDescent="0.25">
      <c r="D398" s="37" t="s">
        <v>524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  <c r="AN398" s="53"/>
      <c r="AO398" s="53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  <c r="BD398" s="53"/>
      <c r="BE398" s="53"/>
      <c r="BF398" s="53"/>
      <c r="BG398" s="53"/>
      <c r="BH398" s="53"/>
      <c r="BI398" s="53"/>
      <c r="BJ398" s="53"/>
      <c r="BK398" s="53"/>
      <c r="BL398" s="53"/>
      <c r="BM398" s="53"/>
      <c r="BN398" s="53"/>
      <c r="BO398" s="53"/>
      <c r="BP398" s="53"/>
      <c r="BQ398" s="53"/>
      <c r="BR398" s="53"/>
      <c r="BS398" s="53"/>
      <c r="BT398" s="53"/>
      <c r="BU398" s="53"/>
      <c r="BV398" s="53"/>
      <c r="BW398" s="53"/>
      <c r="BX398" s="53"/>
      <c r="BY398" s="53"/>
      <c r="BZ398" s="53"/>
      <c r="CA398" s="53"/>
      <c r="CB398" s="53"/>
      <c r="CC398" s="53"/>
      <c r="CD398" s="53"/>
      <c r="CE398" s="53"/>
      <c r="CF398" s="53"/>
      <c r="CG398" s="53"/>
      <c r="CH398" s="53"/>
      <c r="CI398" s="53"/>
      <c r="CJ398" s="53"/>
      <c r="CK398" s="53"/>
      <c r="CL398" s="53"/>
      <c r="CM398" s="53"/>
      <c r="CN398" s="53"/>
      <c r="CO398" s="53"/>
      <c r="CP398" s="53"/>
      <c r="CQ398" s="53"/>
      <c r="CR398" s="53"/>
    </row>
    <row r="399" spans="4:96" x14ac:dyDescent="0.25">
      <c r="D399" s="57" t="s">
        <v>257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  <c r="AN399" s="53"/>
      <c r="AO399" s="53"/>
      <c r="AP399" s="53"/>
      <c r="AQ399" s="53"/>
      <c r="AR399" s="53"/>
      <c r="AS399" s="53"/>
      <c r="AT399" s="53"/>
      <c r="AU399" s="53"/>
      <c r="AV399" s="53"/>
      <c r="AW399" s="53"/>
      <c r="AX399" s="53"/>
      <c r="AY399" s="53"/>
      <c r="AZ399" s="53"/>
      <c r="BA399" s="53"/>
      <c r="BB399" s="53"/>
      <c r="BC399" s="53"/>
      <c r="BD399" s="53"/>
      <c r="BE399" s="53"/>
      <c r="BF399" s="53"/>
      <c r="BG399" s="53"/>
      <c r="BH399" s="53"/>
      <c r="BI399" s="53"/>
      <c r="BJ399" s="53"/>
      <c r="BK399" s="53"/>
      <c r="BL399" s="53"/>
      <c r="BM399" s="53"/>
      <c r="BN399" s="53"/>
      <c r="BO399" s="53"/>
      <c r="BP399" s="53"/>
      <c r="BQ399" s="53"/>
      <c r="BR399" s="53"/>
      <c r="BS399" s="53"/>
      <c r="BT399" s="53"/>
      <c r="BU399" s="53"/>
      <c r="BV399" s="53"/>
      <c r="BW399" s="53"/>
      <c r="BX399" s="53"/>
      <c r="BY399" s="53"/>
      <c r="BZ399" s="53"/>
      <c r="CA399" s="53"/>
      <c r="CB399" s="53"/>
      <c r="CC399" s="53"/>
      <c r="CD399" s="53"/>
      <c r="CE399" s="53"/>
      <c r="CF399" s="53"/>
      <c r="CG399" s="53"/>
      <c r="CH399" s="53"/>
      <c r="CI399" s="53"/>
      <c r="CJ399" s="53"/>
      <c r="CK399" s="53"/>
      <c r="CL399" s="53"/>
      <c r="CM399" s="53"/>
      <c r="CN399" s="53"/>
      <c r="CO399" s="53"/>
      <c r="CP399" s="53"/>
      <c r="CQ399" s="53"/>
      <c r="CR399" s="53"/>
    </row>
    <row r="400" spans="4:96" x14ac:dyDescent="0.25">
      <c r="D400" s="57" t="s">
        <v>329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53"/>
      <c r="BR400" s="53"/>
      <c r="BS400" s="53"/>
      <c r="BT400" s="53"/>
      <c r="BU400" s="53"/>
      <c r="BV400" s="53"/>
      <c r="BW400" s="53"/>
      <c r="BX400" s="53"/>
      <c r="BY400" s="53"/>
      <c r="BZ400" s="53"/>
      <c r="CA400" s="53"/>
      <c r="CB400" s="53"/>
      <c r="CC400" s="53"/>
      <c r="CD400" s="53"/>
      <c r="CE400" s="53"/>
      <c r="CF400" s="53"/>
      <c r="CG400" s="53"/>
      <c r="CH400" s="53"/>
      <c r="CI400" s="53"/>
      <c r="CJ400" s="53"/>
      <c r="CK400" s="53"/>
      <c r="CL400" s="53"/>
      <c r="CM400" s="53"/>
      <c r="CN400" s="53"/>
      <c r="CO400" s="53"/>
      <c r="CP400" s="53"/>
      <c r="CQ400" s="53"/>
      <c r="CR400" s="53"/>
    </row>
    <row r="401" spans="4:96" x14ac:dyDescent="0.25">
      <c r="D401" s="57" t="s">
        <v>279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53"/>
      <c r="BR401" s="53"/>
      <c r="BS401" s="53"/>
      <c r="BT401" s="53"/>
      <c r="BU401" s="53"/>
      <c r="BV401" s="53"/>
      <c r="BW401" s="53"/>
      <c r="BX401" s="53"/>
      <c r="BY401" s="53"/>
      <c r="BZ401" s="53"/>
      <c r="CA401" s="53"/>
      <c r="CB401" s="53"/>
      <c r="CC401" s="53"/>
      <c r="CD401" s="53"/>
      <c r="CE401" s="53"/>
      <c r="CF401" s="53"/>
      <c r="CG401" s="53"/>
      <c r="CH401" s="53"/>
      <c r="CI401" s="53"/>
      <c r="CJ401" s="53"/>
      <c r="CK401" s="53"/>
      <c r="CL401" s="53"/>
      <c r="CM401" s="53"/>
      <c r="CN401" s="53"/>
      <c r="CO401" s="53"/>
      <c r="CP401" s="53"/>
      <c r="CQ401" s="53"/>
      <c r="CR401" s="53"/>
    </row>
    <row r="402" spans="4:96" x14ac:dyDescent="0.25">
      <c r="D402" s="57" t="s">
        <v>332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  <c r="BI402" s="53"/>
      <c r="BJ402" s="53"/>
      <c r="BK402" s="53"/>
      <c r="BL402" s="53"/>
      <c r="BM402" s="53"/>
      <c r="BN402" s="53"/>
      <c r="BO402" s="53"/>
      <c r="BP402" s="53"/>
      <c r="BQ402" s="53"/>
      <c r="BR402" s="53"/>
      <c r="BS402" s="53"/>
      <c r="BT402" s="53"/>
      <c r="BU402" s="53"/>
      <c r="BV402" s="53"/>
      <c r="BW402" s="53"/>
      <c r="BX402" s="53"/>
      <c r="BY402" s="53"/>
      <c r="BZ402" s="53"/>
      <c r="CA402" s="53"/>
      <c r="CB402" s="53"/>
      <c r="CC402" s="53"/>
      <c r="CD402" s="53"/>
      <c r="CE402" s="53"/>
      <c r="CF402" s="53"/>
      <c r="CG402" s="53"/>
      <c r="CH402" s="53"/>
      <c r="CI402" s="53"/>
      <c r="CJ402" s="53"/>
      <c r="CK402" s="53"/>
      <c r="CL402" s="53"/>
      <c r="CM402" s="53"/>
      <c r="CN402" s="53"/>
      <c r="CO402" s="53"/>
      <c r="CP402" s="53"/>
      <c r="CQ402" s="53"/>
      <c r="CR402" s="53"/>
    </row>
    <row r="403" spans="4:96" x14ac:dyDescent="0.25">
      <c r="D403" s="57" t="s">
        <v>333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</row>
    <row r="404" spans="4:96" x14ac:dyDescent="0.25">
      <c r="D404" s="56" t="s">
        <v>368</v>
      </c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  <c r="AA404" s="52"/>
      <c r="AB404" s="52"/>
      <c r="AC404" s="52"/>
      <c r="AD404" s="52"/>
      <c r="AE404" s="52"/>
      <c r="AF404" s="52"/>
      <c r="AG404" s="52"/>
      <c r="AH404" s="52"/>
      <c r="AI404" s="52"/>
      <c r="AJ404" s="52"/>
      <c r="AK404" s="52"/>
      <c r="AL404" s="52"/>
      <c r="AM404" s="52"/>
      <c r="AN404" s="52"/>
      <c r="AO404" s="52"/>
      <c r="AP404" s="52"/>
      <c r="AQ404" s="52"/>
      <c r="AR404" s="52"/>
      <c r="AS404" s="52"/>
      <c r="AT404" s="52"/>
      <c r="AU404" s="52"/>
      <c r="AV404" s="52"/>
      <c r="AW404" s="52"/>
      <c r="AX404" s="52"/>
      <c r="AY404" s="52"/>
      <c r="AZ404" s="52"/>
      <c r="BA404" s="52"/>
      <c r="BB404" s="52"/>
      <c r="BC404" s="52"/>
      <c r="BD404" s="52"/>
      <c r="BE404" s="52"/>
      <c r="BF404" s="52"/>
      <c r="BG404" s="52"/>
      <c r="BH404" s="52"/>
      <c r="BI404" s="52"/>
      <c r="BJ404" s="52"/>
      <c r="BK404" s="52"/>
      <c r="BL404" s="52"/>
      <c r="BM404" s="52"/>
      <c r="BN404" s="52"/>
      <c r="BO404" s="52"/>
      <c r="BP404" s="52"/>
      <c r="BQ404" s="52"/>
      <c r="BR404" s="52"/>
      <c r="BS404" s="52"/>
      <c r="BT404" s="52"/>
      <c r="BU404" s="52"/>
      <c r="BV404" s="52"/>
      <c r="BW404" s="52"/>
      <c r="BX404" s="52"/>
      <c r="BY404" s="52"/>
      <c r="BZ404" s="52"/>
      <c r="CA404" s="52"/>
      <c r="CB404" s="52"/>
      <c r="CC404" s="52"/>
      <c r="CD404" s="52"/>
      <c r="CE404" s="52"/>
      <c r="CF404" s="52"/>
      <c r="CG404" s="52"/>
      <c r="CH404" s="52"/>
      <c r="CI404" s="52"/>
      <c r="CJ404" s="52"/>
      <c r="CK404" s="52"/>
      <c r="CL404" s="52"/>
      <c r="CM404" s="52"/>
      <c r="CN404" s="52"/>
      <c r="CO404" s="52"/>
      <c r="CP404" s="52"/>
      <c r="CQ404" s="52"/>
      <c r="CR404" s="52"/>
    </row>
    <row r="405" spans="4:96" x14ac:dyDescent="0.25">
      <c r="D405" s="56" t="s">
        <v>508</v>
      </c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  <c r="AA405" s="52"/>
      <c r="AB405" s="52"/>
      <c r="AC405" s="52"/>
      <c r="AD405" s="52"/>
      <c r="AE405" s="52"/>
      <c r="AF405" s="52"/>
      <c r="AG405" s="52"/>
      <c r="AH405" s="52"/>
      <c r="AI405" s="52"/>
      <c r="AJ405" s="52"/>
      <c r="AK405" s="52"/>
      <c r="AL405" s="52"/>
      <c r="AM405" s="52"/>
      <c r="AN405" s="52"/>
      <c r="AO405" s="52"/>
      <c r="AP405" s="52"/>
      <c r="AQ405" s="52"/>
      <c r="AR405" s="52"/>
      <c r="AS405" s="52"/>
      <c r="AT405" s="52"/>
      <c r="AU405" s="52"/>
      <c r="AV405" s="52"/>
      <c r="AW405" s="52"/>
      <c r="AX405" s="52"/>
      <c r="AY405" s="52"/>
      <c r="AZ405" s="52"/>
      <c r="BA405" s="52"/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2"/>
      <c r="BR405" s="52"/>
      <c r="BS405" s="52"/>
      <c r="BT405" s="52"/>
      <c r="BU405" s="52"/>
      <c r="BV405" s="52"/>
      <c r="BW405" s="52"/>
      <c r="BX405" s="52"/>
      <c r="BY405" s="52"/>
      <c r="BZ405" s="52"/>
      <c r="CA405" s="52"/>
      <c r="CB405" s="52"/>
      <c r="CC405" s="52"/>
      <c r="CD405" s="52"/>
      <c r="CE405" s="52"/>
      <c r="CF405" s="52"/>
      <c r="CG405" s="52"/>
      <c r="CH405" s="52"/>
      <c r="CI405" s="52"/>
      <c r="CJ405" s="52"/>
      <c r="CK405" s="52"/>
      <c r="CL405" s="52"/>
      <c r="CM405" s="52"/>
      <c r="CN405" s="52"/>
      <c r="CO405" s="52"/>
      <c r="CP405" s="52"/>
      <c r="CQ405" s="52"/>
      <c r="CR405" s="52"/>
    </row>
    <row r="406" spans="4:96" x14ac:dyDescent="0.25">
      <c r="D406" s="56" t="s">
        <v>509</v>
      </c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  <c r="AA406" s="52"/>
      <c r="AB406" s="52"/>
      <c r="AC406" s="52"/>
      <c r="AD406" s="52"/>
      <c r="AE406" s="52"/>
      <c r="AF406" s="52"/>
      <c r="AG406" s="52"/>
      <c r="AH406" s="52"/>
      <c r="AI406" s="52"/>
      <c r="AJ406" s="52"/>
      <c r="AK406" s="52"/>
      <c r="AL406" s="52"/>
      <c r="AM406" s="52"/>
      <c r="AN406" s="52"/>
      <c r="AO406" s="52"/>
      <c r="AP406" s="52"/>
      <c r="AQ406" s="52"/>
      <c r="AR406" s="52"/>
      <c r="AS406" s="52"/>
      <c r="AT406" s="52"/>
      <c r="AU406" s="52"/>
      <c r="AV406" s="52"/>
      <c r="AW406" s="52"/>
      <c r="AX406" s="52"/>
      <c r="AY406" s="52"/>
      <c r="AZ406" s="52"/>
      <c r="BA406" s="52"/>
      <c r="BB406" s="52"/>
      <c r="BC406" s="52"/>
      <c r="BD406" s="52"/>
      <c r="BE406" s="52"/>
      <c r="BF406" s="52"/>
      <c r="BG406" s="52"/>
      <c r="BH406" s="52"/>
      <c r="BI406" s="52"/>
      <c r="BJ406" s="52"/>
      <c r="BK406" s="52"/>
      <c r="BL406" s="52"/>
      <c r="BM406" s="52"/>
      <c r="BN406" s="52"/>
      <c r="BO406" s="52"/>
      <c r="BP406" s="52"/>
      <c r="BQ406" s="52"/>
      <c r="BR406" s="52"/>
      <c r="BS406" s="52"/>
      <c r="BT406" s="52"/>
      <c r="BU406" s="52"/>
      <c r="BV406" s="52"/>
      <c r="BW406" s="52"/>
      <c r="BX406" s="52"/>
      <c r="BY406" s="52"/>
      <c r="BZ406" s="52"/>
      <c r="CA406" s="52"/>
      <c r="CB406" s="52"/>
      <c r="CC406" s="52"/>
      <c r="CD406" s="52"/>
      <c r="CE406" s="52"/>
      <c r="CF406" s="52"/>
      <c r="CG406" s="52"/>
      <c r="CH406" s="52"/>
      <c r="CI406" s="52"/>
      <c r="CJ406" s="52"/>
      <c r="CK406" s="52"/>
      <c r="CL406" s="52"/>
      <c r="CM406" s="52"/>
      <c r="CN406" s="52"/>
      <c r="CO406" s="52"/>
      <c r="CP406" s="52"/>
      <c r="CQ406" s="52"/>
      <c r="CR406" s="52"/>
    </row>
    <row r="407" spans="4:96" x14ac:dyDescent="0.25">
      <c r="D407" s="56" t="s">
        <v>510</v>
      </c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  <c r="AA407" s="52"/>
      <c r="AB407" s="52"/>
      <c r="AC407" s="52"/>
      <c r="AD407" s="52"/>
      <c r="AE407" s="52"/>
      <c r="AF407" s="52"/>
      <c r="AG407" s="52"/>
      <c r="AH407" s="52"/>
      <c r="AI407" s="52"/>
      <c r="AJ407" s="52"/>
      <c r="AK407" s="52"/>
      <c r="AL407" s="52"/>
      <c r="AM407" s="52"/>
      <c r="AN407" s="52"/>
      <c r="AO407" s="52"/>
      <c r="AP407" s="52"/>
      <c r="AQ407" s="52"/>
      <c r="AR407" s="52"/>
      <c r="AS407" s="52"/>
      <c r="AT407" s="52"/>
      <c r="AU407" s="52"/>
      <c r="AV407" s="52"/>
      <c r="AW407" s="52"/>
      <c r="AX407" s="52"/>
      <c r="AY407" s="52"/>
      <c r="AZ407" s="52"/>
      <c r="BA407" s="52"/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2"/>
      <c r="BR407" s="52"/>
      <c r="BS407" s="52"/>
      <c r="BT407" s="52"/>
      <c r="BU407" s="52"/>
      <c r="BV407" s="52"/>
      <c r="BW407" s="52"/>
      <c r="BX407" s="52"/>
      <c r="BY407" s="52"/>
      <c r="BZ407" s="52"/>
      <c r="CA407" s="52"/>
      <c r="CB407" s="52"/>
      <c r="CC407" s="52"/>
      <c r="CD407" s="52"/>
      <c r="CE407" s="52"/>
      <c r="CF407" s="52"/>
      <c r="CG407" s="52"/>
      <c r="CH407" s="52"/>
      <c r="CI407" s="52"/>
      <c r="CJ407" s="52"/>
      <c r="CK407" s="52"/>
      <c r="CL407" s="52"/>
      <c r="CM407" s="52"/>
      <c r="CN407" s="52"/>
      <c r="CO407" s="52"/>
      <c r="CP407" s="52"/>
      <c r="CQ407" s="52"/>
      <c r="CR407" s="52"/>
    </row>
    <row r="409" spans="4:96" x14ac:dyDescent="0.25">
      <c r="D409" s="51" t="s">
        <v>309</v>
      </c>
      <c r="E409" s="51" t="s">
        <v>561</v>
      </c>
      <c r="F409" s="51" t="s">
        <v>562</v>
      </c>
      <c r="G409" s="51" t="s">
        <v>564</v>
      </c>
      <c r="H409" s="51" t="s">
        <v>565</v>
      </c>
      <c r="I409" s="51" t="s">
        <v>309</v>
      </c>
      <c r="J409" s="51" t="s">
        <v>567</v>
      </c>
      <c r="K409" s="51" t="s">
        <v>568</v>
      </c>
      <c r="L409" s="51" t="s">
        <v>569</v>
      </c>
      <c r="M409" s="51" t="s">
        <v>570</v>
      </c>
      <c r="N409" s="51" t="s">
        <v>571</v>
      </c>
      <c r="O409" s="51" t="s">
        <v>572</v>
      </c>
      <c r="P409" s="51">
        <v>1</v>
      </c>
    </row>
    <row r="410" spans="4:96" x14ac:dyDescent="0.25">
      <c r="D410" s="285" t="s">
        <v>4341</v>
      </c>
      <c r="E410" s="285" t="s">
        <v>4343</v>
      </c>
      <c r="F410" s="285" t="s">
        <v>4349</v>
      </c>
      <c r="G410" s="285" t="s">
        <v>4343</v>
      </c>
      <c r="H410" s="285" t="s">
        <v>4349</v>
      </c>
      <c r="I410" s="285" t="s">
        <v>4341</v>
      </c>
      <c r="J410" s="285">
        <v>16881</v>
      </c>
      <c r="K410" s="285" t="s">
        <v>4343</v>
      </c>
      <c r="L410" s="285" t="s">
        <v>4349</v>
      </c>
      <c r="M410" s="285">
        <v>14968</v>
      </c>
      <c r="N410" s="285" t="s">
        <v>4343</v>
      </c>
      <c r="O410" s="285" t="s">
        <v>4349</v>
      </c>
      <c r="P410" s="285">
        <v>1</v>
      </c>
    </row>
    <row r="411" spans="4:96" x14ac:dyDescent="0.25">
      <c r="D411" s="285" t="s">
        <v>4342</v>
      </c>
      <c r="E411" s="285" t="s">
        <v>4344</v>
      </c>
      <c r="F411" s="285" t="s">
        <v>4350</v>
      </c>
      <c r="G411" s="285" t="s">
        <v>4344</v>
      </c>
      <c r="H411" s="285" t="s">
        <v>4350</v>
      </c>
      <c r="I411" s="285" t="s">
        <v>4342</v>
      </c>
      <c r="J411" s="285">
        <v>16878</v>
      </c>
      <c r="K411" s="285" t="s">
        <v>4344</v>
      </c>
      <c r="L411" s="285" t="s">
        <v>4350</v>
      </c>
      <c r="M411" s="285">
        <v>14965</v>
      </c>
      <c r="N411" s="285" t="s">
        <v>4344</v>
      </c>
      <c r="O411" s="285" t="s">
        <v>4350</v>
      </c>
      <c r="P411" s="285">
        <v>1</v>
      </c>
    </row>
    <row r="412" spans="4:96" x14ac:dyDescent="0.25">
      <c r="D412" s="285" t="s">
        <v>4341</v>
      </c>
      <c r="E412" s="285" t="s">
        <v>4345</v>
      </c>
      <c r="F412" s="285" t="s">
        <v>4351</v>
      </c>
      <c r="G412" s="285" t="s">
        <v>4361</v>
      </c>
      <c r="H412" s="285" t="s">
        <v>4363</v>
      </c>
      <c r="I412" s="285" t="s">
        <v>4341</v>
      </c>
      <c r="J412" s="285">
        <v>16883</v>
      </c>
      <c r="K412" s="285" t="s">
        <v>4345</v>
      </c>
      <c r="L412" s="285" t="s">
        <v>4351</v>
      </c>
      <c r="M412" s="285">
        <v>14970</v>
      </c>
      <c r="N412" s="285" t="s">
        <v>4345</v>
      </c>
      <c r="O412" s="285" t="s">
        <v>4351</v>
      </c>
      <c r="P412" s="285">
        <v>1</v>
      </c>
    </row>
    <row r="413" spans="4:96" x14ac:dyDescent="0.25">
      <c r="D413" s="285" t="s">
        <v>4342</v>
      </c>
      <c r="E413" s="285" t="s">
        <v>4346</v>
      </c>
      <c r="F413" s="285" t="s">
        <v>4352</v>
      </c>
      <c r="G413" s="285" t="s">
        <v>4346</v>
      </c>
      <c r="H413" s="285" t="s">
        <v>4352</v>
      </c>
      <c r="I413" s="285" t="s">
        <v>4342</v>
      </c>
      <c r="J413" s="285">
        <v>16877</v>
      </c>
      <c r="K413" s="285" t="s">
        <v>4346</v>
      </c>
      <c r="L413" s="285" t="s">
        <v>4352</v>
      </c>
      <c r="M413" s="285">
        <v>14964</v>
      </c>
      <c r="N413" s="285" t="s">
        <v>4346</v>
      </c>
      <c r="O413" s="285" t="s">
        <v>4352</v>
      </c>
      <c r="P413" s="285">
        <v>1</v>
      </c>
    </row>
    <row r="414" spans="4:96" x14ac:dyDescent="0.25">
      <c r="D414" s="285" t="s">
        <v>4342</v>
      </c>
      <c r="E414" s="285" t="s">
        <v>4347</v>
      </c>
      <c r="F414" s="285" t="s">
        <v>4353</v>
      </c>
      <c r="G414" s="285" t="s">
        <v>4347</v>
      </c>
      <c r="H414" s="285" t="s">
        <v>4353</v>
      </c>
      <c r="I414" s="285" t="s">
        <v>4342</v>
      </c>
      <c r="J414" s="285">
        <v>16880</v>
      </c>
      <c r="K414" s="285" t="s">
        <v>4347</v>
      </c>
      <c r="L414" s="285" t="s">
        <v>4353</v>
      </c>
      <c r="M414" s="285">
        <v>14967</v>
      </c>
      <c r="N414" s="285" t="s">
        <v>4347</v>
      </c>
      <c r="O414" s="285" t="s">
        <v>4353</v>
      </c>
      <c r="P414" s="285">
        <v>1</v>
      </c>
    </row>
    <row r="415" spans="4:96" x14ac:dyDescent="0.25">
      <c r="D415" s="285" t="s">
        <v>4342</v>
      </c>
      <c r="E415" s="285" t="s">
        <v>4348</v>
      </c>
      <c r="F415" s="285" t="s">
        <v>4354</v>
      </c>
      <c r="G415" s="285" t="s">
        <v>4348</v>
      </c>
      <c r="H415" s="285" t="s">
        <v>4354</v>
      </c>
      <c r="I415" s="285" t="s">
        <v>4342</v>
      </c>
      <c r="J415" s="285">
        <v>16879</v>
      </c>
      <c r="K415" s="285" t="s">
        <v>4348</v>
      </c>
      <c r="L415" s="285" t="s">
        <v>4354</v>
      </c>
      <c r="M415" s="285">
        <v>14966</v>
      </c>
      <c r="N415" s="285" t="s">
        <v>4348</v>
      </c>
      <c r="O415" s="285" t="s">
        <v>4354</v>
      </c>
      <c r="P415" s="285">
        <v>1</v>
      </c>
    </row>
    <row r="416" spans="4:96" x14ac:dyDescent="0.25">
      <c r="D416" s="285" t="s">
        <v>4342</v>
      </c>
      <c r="E416" s="285" t="s">
        <v>4344</v>
      </c>
      <c r="F416" s="285" t="s">
        <v>4350</v>
      </c>
      <c r="G416" s="285" t="s">
        <v>4362</v>
      </c>
      <c r="H416" s="285" t="s">
        <v>4364</v>
      </c>
      <c r="I416" s="285" t="s">
        <v>4342</v>
      </c>
      <c r="J416" s="285">
        <v>16878</v>
      </c>
      <c r="K416" s="285" t="s">
        <v>4344</v>
      </c>
      <c r="L416" s="285" t="s">
        <v>4350</v>
      </c>
      <c r="M416" s="285">
        <v>14965</v>
      </c>
      <c r="N416" s="285" t="s">
        <v>4344</v>
      </c>
      <c r="O416" s="285" t="s">
        <v>4350</v>
      </c>
      <c r="P416" s="285">
        <v>1</v>
      </c>
    </row>
    <row r="418" spans="4:50" x14ac:dyDescent="0.25">
      <c r="D418" s="57" t="s">
        <v>357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</row>
    <row r="419" spans="4:50" x14ac:dyDescent="0.25">
      <c r="D419" s="57" t="s">
        <v>322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</row>
    <row r="420" spans="4:50" x14ac:dyDescent="0.25">
      <c r="D420" s="57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</row>
    <row r="421" spans="4:50" x14ac:dyDescent="0.25">
      <c r="D421" s="56" t="str">
        <f t="shared" ref="D421:D427" si="1">"update Tb_OPL_Unit set ChassisNumber = '" &amp; TRIM(G410) &amp; "', EngineNumber = '" &amp; TRIM(H410) &amp; "' where IdTb_OPL_Unit = " &amp; M410 &amp; ";"</f>
        <v>update Tb_OPL_Unit set ChassisNumber = 'MHMFE71P1DK044048GS', EngineNumber = '4D34TJ73146GS' where IdTb_OPL_Unit = 14968;</v>
      </c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Z421" s="52"/>
      <c r="AA421" s="52"/>
      <c r="AB421" s="52"/>
      <c r="AC421" s="52"/>
      <c r="AD421" s="52"/>
      <c r="AE421" s="52"/>
      <c r="AF421" s="52"/>
      <c r="AG421" s="52"/>
      <c r="AH421" s="52"/>
      <c r="AI421" s="52"/>
      <c r="AJ421" s="52"/>
      <c r="AK421" s="52"/>
      <c r="AL421" s="52"/>
      <c r="AM421" s="52"/>
      <c r="AN421" s="52"/>
      <c r="AO421" s="52"/>
      <c r="AP421" s="52"/>
      <c r="AQ421" s="52"/>
      <c r="AR421" s="52"/>
      <c r="AS421" s="52"/>
      <c r="AT421" s="52"/>
      <c r="AU421" s="52"/>
      <c r="AV421" s="52"/>
      <c r="AW421" s="52"/>
      <c r="AX421" s="52"/>
    </row>
    <row r="422" spans="4:50" x14ac:dyDescent="0.25">
      <c r="D422" s="56" t="str">
        <f t="shared" si="1"/>
        <v>update Tb_OPL_Unit set ChassisNumber = 'MHCNHR55EEJ061077', EngineNumber = 'M061077' where IdTb_OPL_Unit = 14965;</v>
      </c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  <c r="AA422" s="52"/>
      <c r="AB422" s="52"/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/>
      <c r="AT422" s="52"/>
      <c r="AU422" s="52"/>
      <c r="AV422" s="52"/>
      <c r="AW422" s="52"/>
      <c r="AX422" s="52"/>
    </row>
    <row r="423" spans="4:50" x14ac:dyDescent="0.25">
      <c r="D423" s="56" t="str">
        <f t="shared" si="1"/>
        <v>update Tb_OPL_Unit set ChassisNumber = 'TRUCK E-2 ELF NHR55 CC', EngineNumber = 'M061069' where IdTb_OPL_Unit = 14970;</v>
      </c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  <c r="AA423" s="52"/>
      <c r="AB423" s="52"/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</row>
    <row r="424" spans="4:50" x14ac:dyDescent="0.25">
      <c r="D424" s="56" t="str">
        <f t="shared" si="1"/>
        <v>update Tb_OPL_Unit set ChassisNumber = 'MHCNHR55EEJ061071', EngineNumber = 'M061071' where IdTb_OPL_Unit = 14964;</v>
      </c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</row>
    <row r="425" spans="4:50" x14ac:dyDescent="0.25">
      <c r="D425" s="56" t="str">
        <f t="shared" si="1"/>
        <v>update Tb_OPL_Unit set ChassisNumber = 'MHCNHR55EEJ061226', EngineNumber = 'M061226' where IdTb_OPL_Unit = 14967;</v>
      </c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  <c r="AA425" s="52"/>
      <c r="AB425" s="52"/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</row>
    <row r="426" spans="4:50" x14ac:dyDescent="0.25">
      <c r="D426" s="56" t="str">
        <f t="shared" si="1"/>
        <v>update Tb_OPL_Unit set ChassisNumber = 'MHCNHR55EEJ061233', EngineNumber = 'M061233' where IdTb_OPL_Unit = 14966;</v>
      </c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  <c r="AA426" s="52"/>
      <c r="AB426" s="52"/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</row>
    <row r="427" spans="4:50" x14ac:dyDescent="0.25">
      <c r="D427" s="56" t="str">
        <f t="shared" si="1"/>
        <v>update Tb_OPL_Unit set ChassisNumber = 'MHCNHR55EGJ068712', EngineNumber = 'M068712' where IdTb_OPL_Unit = 14965;</v>
      </c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  <c r="AA427" s="52"/>
      <c r="AB427" s="52"/>
      <c r="AC427" s="52"/>
      <c r="AD427" s="52"/>
      <c r="AE427" s="52"/>
      <c r="AF427" s="52"/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</row>
    <row r="428" spans="4:50" x14ac:dyDescent="0.25">
      <c r="D428" s="57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3"/>
      <c r="AN428" s="53"/>
      <c r="AO428" s="53"/>
      <c r="AP428" s="53"/>
      <c r="AQ428" s="53"/>
      <c r="AR428" s="53"/>
      <c r="AS428" s="53"/>
      <c r="AT428" s="53"/>
      <c r="AU428" s="53"/>
      <c r="AV428" s="53"/>
      <c r="AW428" s="53"/>
      <c r="AX428" s="53"/>
    </row>
    <row r="429" spans="4:50" x14ac:dyDescent="0.25">
      <c r="D429" s="56" t="str">
        <f t="shared" ref="D429:D435" si="2">"update OPLUObjectLease set Remarks = '" &amp; TRIM(G410) &amp; "', EngineNumber = '" &amp; TRIM(H410) &amp; "' where IdUObjLease = " &amp; J410 &amp; ";"</f>
        <v>update OPLUObjectLease set Remarks = 'MHMFE71P1DK044048GS', EngineNumber = '4D34TJ73146GS' where IdUObjLease = 16881;</v>
      </c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  <c r="AA429" s="52"/>
      <c r="AB429" s="52"/>
      <c r="AC429" s="52"/>
      <c r="AD429" s="52"/>
      <c r="AE429" s="52"/>
      <c r="AF429" s="52"/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52"/>
      <c r="AT429" s="52"/>
      <c r="AU429" s="52"/>
      <c r="AV429" s="52"/>
      <c r="AW429" s="52"/>
      <c r="AX429" s="52"/>
    </row>
    <row r="430" spans="4:50" x14ac:dyDescent="0.25">
      <c r="D430" s="56" t="str">
        <f t="shared" si="2"/>
        <v>update OPLUObjectLease set Remarks = 'MHCNHR55EEJ061077', EngineNumber = 'M061077' where IdUObjLease = 16878;</v>
      </c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  <c r="AA430" s="52"/>
      <c r="AB430" s="52"/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</row>
    <row r="431" spans="4:50" x14ac:dyDescent="0.25">
      <c r="D431" s="56" t="str">
        <f t="shared" si="2"/>
        <v>update OPLUObjectLease set Remarks = 'TRUCK E-2 ELF NHR55 CC', EngineNumber = 'M061069' where IdUObjLease = 16883;</v>
      </c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  <c r="AA431" s="52"/>
      <c r="AB431" s="52"/>
      <c r="AC431" s="52"/>
      <c r="AD431" s="52"/>
      <c r="AE431" s="52"/>
      <c r="AF431" s="52"/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  <c r="AS431" s="52"/>
      <c r="AT431" s="52"/>
      <c r="AU431" s="52"/>
      <c r="AV431" s="52"/>
      <c r="AW431" s="52"/>
      <c r="AX431" s="52"/>
    </row>
    <row r="432" spans="4:50" x14ac:dyDescent="0.25">
      <c r="D432" s="56" t="str">
        <f t="shared" si="2"/>
        <v>update OPLUObjectLease set Remarks = 'MHCNHR55EEJ061071', EngineNumber = 'M061071' where IdUObjLease = 16877;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  <c r="AA432" s="52"/>
      <c r="AB432" s="52"/>
      <c r="AC432" s="52"/>
      <c r="AD432" s="52"/>
      <c r="AE432" s="52"/>
      <c r="AF432" s="52"/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/>
      <c r="AR432" s="52"/>
      <c r="AS432" s="52"/>
      <c r="AT432" s="52"/>
      <c r="AU432" s="52"/>
      <c r="AV432" s="52"/>
      <c r="AW432" s="52"/>
      <c r="AX432" s="52"/>
    </row>
    <row r="433" spans="4:50" x14ac:dyDescent="0.25">
      <c r="D433" s="56" t="str">
        <f t="shared" si="2"/>
        <v>update OPLUObjectLease set Remarks = 'MHCNHR55EEJ061226', EngineNumber = 'M061226' where IdUObjLease = 16880;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  <c r="AA433" s="52"/>
      <c r="AB433" s="52"/>
      <c r="AC433" s="52"/>
      <c r="AD433" s="52"/>
      <c r="AE433" s="52"/>
      <c r="AF433" s="52"/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  <c r="AS433" s="52"/>
      <c r="AT433" s="52"/>
      <c r="AU433" s="52"/>
      <c r="AV433" s="52"/>
      <c r="AW433" s="52"/>
      <c r="AX433" s="52"/>
    </row>
    <row r="434" spans="4:50" x14ac:dyDescent="0.25">
      <c r="D434" s="56" t="str">
        <f t="shared" si="2"/>
        <v>update OPLUObjectLease set Remarks = 'MHCNHR55EEJ061233', EngineNumber = 'M061233' where IdUObjLease = 16879;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  <c r="AA434" s="52"/>
      <c r="AB434" s="52"/>
      <c r="AC434" s="52"/>
      <c r="AD434" s="52"/>
      <c r="AE434" s="52"/>
      <c r="AF434" s="52"/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/>
      <c r="AU434" s="52"/>
      <c r="AV434" s="52"/>
      <c r="AW434" s="52"/>
      <c r="AX434" s="52"/>
    </row>
    <row r="435" spans="4:50" x14ac:dyDescent="0.25">
      <c r="D435" s="56" t="str">
        <f t="shared" si="2"/>
        <v>update OPLUObjectLease set Remarks = 'MHCNHR55EGJ068712', EngineNumber = 'M068712' where IdUObjLease = 16878;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  <c r="AA435" s="52"/>
      <c r="AB435" s="52"/>
      <c r="AC435" s="52"/>
      <c r="AD435" s="52"/>
      <c r="AE435" s="52"/>
      <c r="AF435" s="52"/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52"/>
      <c r="AT435" s="52"/>
      <c r="AU435" s="52"/>
      <c r="AV435" s="52"/>
      <c r="AW435" s="52"/>
      <c r="AX435" s="52"/>
    </row>
    <row r="436" spans="4:50" x14ac:dyDescent="0.25">
      <c r="D436" s="57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  <c r="AM436" s="53"/>
      <c r="AN436" s="53"/>
      <c r="AO436" s="53"/>
      <c r="AP436" s="53"/>
      <c r="AQ436" s="53"/>
      <c r="AR436" s="53"/>
      <c r="AS436" s="53"/>
      <c r="AT436" s="53"/>
      <c r="AU436" s="53"/>
      <c r="AV436" s="53"/>
      <c r="AW436" s="53"/>
      <c r="AX436" s="53"/>
    </row>
    <row r="437" spans="4:50" x14ac:dyDescent="0.25">
      <c r="D437" s="57" t="s">
        <v>263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  <c r="AM437" s="53"/>
      <c r="AN437" s="53"/>
      <c r="AO437" s="53"/>
      <c r="AP437" s="53"/>
      <c r="AQ437" s="53"/>
      <c r="AR437" s="53"/>
      <c r="AS437" s="53"/>
      <c r="AT437" s="53"/>
      <c r="AU437" s="53"/>
      <c r="AV437" s="53"/>
      <c r="AW437" s="53"/>
      <c r="AX437" s="53"/>
    </row>
    <row r="438" spans="4:50" x14ac:dyDescent="0.25">
      <c r="D438" s="57" t="s">
        <v>264</v>
      </c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  <c r="AM438" s="53"/>
      <c r="AN438" s="53"/>
      <c r="AO438" s="53"/>
      <c r="AP438" s="53"/>
      <c r="AQ438" s="53"/>
      <c r="AR438" s="53"/>
      <c r="AS438" s="53"/>
      <c r="AT438" s="53"/>
      <c r="AU438" s="53"/>
      <c r="AV438" s="53"/>
      <c r="AW438" s="53"/>
      <c r="AX438" s="53"/>
    </row>
    <row r="439" spans="4:50" x14ac:dyDescent="0.25">
      <c r="D439" s="57" t="s">
        <v>358</v>
      </c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  <c r="AM439" s="53"/>
      <c r="AN439" s="53"/>
      <c r="AO439" s="53"/>
      <c r="AP439" s="53"/>
      <c r="AQ439" s="53"/>
      <c r="AR439" s="53"/>
      <c r="AS439" s="53"/>
      <c r="AT439" s="53"/>
      <c r="AU439" s="53"/>
      <c r="AV439" s="53"/>
      <c r="AW439" s="53"/>
      <c r="AX439" s="53"/>
    </row>
    <row r="441" spans="4:50" x14ac:dyDescent="0.25">
      <c r="D441" s="51" t="s">
        <v>309</v>
      </c>
      <c r="E441" s="51" t="s">
        <v>561</v>
      </c>
      <c r="F441" s="51" t="s">
        <v>562</v>
      </c>
      <c r="G441" s="51" t="s">
        <v>564</v>
      </c>
      <c r="H441" s="51" t="s">
        <v>565</v>
      </c>
      <c r="I441" s="401" t="s">
        <v>563</v>
      </c>
      <c r="J441" s="401" t="s">
        <v>566</v>
      </c>
      <c r="K441" s="51" t="s">
        <v>309</v>
      </c>
      <c r="L441" s="51" t="s">
        <v>567</v>
      </c>
      <c r="M441" s="51" t="s">
        <v>568</v>
      </c>
      <c r="N441" s="51" t="s">
        <v>569</v>
      </c>
      <c r="O441" s="51" t="s">
        <v>570</v>
      </c>
      <c r="P441" s="51" t="s">
        <v>571</v>
      </c>
      <c r="Q441" s="51" t="s">
        <v>572</v>
      </c>
      <c r="R441" s="51">
        <v>1</v>
      </c>
    </row>
    <row r="442" spans="4:50" x14ac:dyDescent="0.25">
      <c r="D442" s="285" t="s">
        <v>4341</v>
      </c>
      <c r="E442" s="285" t="s">
        <v>4343</v>
      </c>
      <c r="F442" s="285" t="s">
        <v>4349</v>
      </c>
      <c r="G442" s="285" t="s">
        <v>4343</v>
      </c>
      <c r="H442" s="285" t="s">
        <v>4349</v>
      </c>
      <c r="I442" s="290" t="s">
        <v>4355</v>
      </c>
      <c r="J442" s="290" t="s">
        <v>4355</v>
      </c>
      <c r="K442" s="285" t="s">
        <v>4341</v>
      </c>
      <c r="L442" s="285">
        <v>16881</v>
      </c>
      <c r="M442" s="285" t="s">
        <v>4343</v>
      </c>
      <c r="N442" s="285" t="s">
        <v>4349</v>
      </c>
      <c r="O442" s="285">
        <v>14968</v>
      </c>
      <c r="P442" s="285" t="s">
        <v>4343</v>
      </c>
      <c r="Q442" s="285" t="s">
        <v>4349</v>
      </c>
      <c r="R442" s="285">
        <v>1</v>
      </c>
    </row>
    <row r="443" spans="4:50" x14ac:dyDescent="0.25">
      <c r="D443" s="285" t="s">
        <v>4342</v>
      </c>
      <c r="E443" s="285" t="s">
        <v>4344</v>
      </c>
      <c r="F443" s="285" t="s">
        <v>4350</v>
      </c>
      <c r="G443" s="285" t="s">
        <v>4344</v>
      </c>
      <c r="H443" s="285" t="s">
        <v>4350</v>
      </c>
      <c r="I443" s="290" t="s">
        <v>4356</v>
      </c>
      <c r="J443" s="290" t="s">
        <v>4356</v>
      </c>
      <c r="K443" s="285" t="s">
        <v>3202</v>
      </c>
      <c r="L443" s="285" t="s">
        <v>3202</v>
      </c>
      <c r="M443" s="285" t="s">
        <v>3202</v>
      </c>
      <c r="N443" s="285" t="s">
        <v>3202</v>
      </c>
      <c r="O443" s="285" t="s">
        <v>3202</v>
      </c>
      <c r="P443" s="285" t="s">
        <v>3202</v>
      </c>
      <c r="Q443" s="285" t="s">
        <v>3202</v>
      </c>
      <c r="R443" s="285" t="s">
        <v>3202</v>
      </c>
    </row>
    <row r="444" spans="4:50" x14ac:dyDescent="0.25">
      <c r="D444" s="285" t="s">
        <v>4341</v>
      </c>
      <c r="E444" s="285" t="s">
        <v>4345</v>
      </c>
      <c r="F444" s="285" t="s">
        <v>4351</v>
      </c>
      <c r="G444" s="285" t="s">
        <v>4361</v>
      </c>
      <c r="H444" s="285" t="s">
        <v>4363</v>
      </c>
      <c r="I444" s="290" t="s">
        <v>4357</v>
      </c>
      <c r="J444" s="290" t="s">
        <v>4365</v>
      </c>
      <c r="K444" s="285" t="s">
        <v>4341</v>
      </c>
      <c r="L444" s="285">
        <v>16883</v>
      </c>
      <c r="M444" s="285" t="s">
        <v>4361</v>
      </c>
      <c r="N444" s="285" t="s">
        <v>4363</v>
      </c>
      <c r="O444" s="285">
        <v>14970</v>
      </c>
      <c r="P444" s="285" t="s">
        <v>4361</v>
      </c>
      <c r="Q444" s="285" t="s">
        <v>4363</v>
      </c>
      <c r="R444" s="285">
        <v>1</v>
      </c>
    </row>
    <row r="445" spans="4:50" x14ac:dyDescent="0.25">
      <c r="D445" s="285" t="s">
        <v>4342</v>
      </c>
      <c r="E445" s="285" t="s">
        <v>4346</v>
      </c>
      <c r="F445" s="285" t="s">
        <v>4352</v>
      </c>
      <c r="G445" s="285" t="s">
        <v>4346</v>
      </c>
      <c r="H445" s="285" t="s">
        <v>4352</v>
      </c>
      <c r="I445" s="290" t="s">
        <v>4358</v>
      </c>
      <c r="J445" s="290" t="s">
        <v>4358</v>
      </c>
      <c r="K445" s="285" t="s">
        <v>4342</v>
      </c>
      <c r="L445" s="285">
        <v>16877</v>
      </c>
      <c r="M445" s="285" t="s">
        <v>4346</v>
      </c>
      <c r="N445" s="285" t="s">
        <v>4352</v>
      </c>
      <c r="O445" s="285">
        <v>14964</v>
      </c>
      <c r="P445" s="285" t="s">
        <v>4346</v>
      </c>
      <c r="Q445" s="285" t="s">
        <v>4352</v>
      </c>
      <c r="R445" s="285">
        <v>1</v>
      </c>
    </row>
    <row r="446" spans="4:50" x14ac:dyDescent="0.25">
      <c r="D446" s="285" t="s">
        <v>4342</v>
      </c>
      <c r="E446" s="285" t="s">
        <v>4347</v>
      </c>
      <c r="F446" s="285" t="s">
        <v>4353</v>
      </c>
      <c r="G446" s="285" t="s">
        <v>4347</v>
      </c>
      <c r="H446" s="285" t="s">
        <v>4353</v>
      </c>
      <c r="I446" s="290" t="s">
        <v>4359</v>
      </c>
      <c r="J446" s="290" t="s">
        <v>4359</v>
      </c>
      <c r="K446" s="285" t="s">
        <v>4342</v>
      </c>
      <c r="L446" s="285">
        <v>16880</v>
      </c>
      <c r="M446" s="285" t="s">
        <v>4347</v>
      </c>
      <c r="N446" s="285" t="s">
        <v>4353</v>
      </c>
      <c r="O446" s="285">
        <v>14967</v>
      </c>
      <c r="P446" s="285" t="s">
        <v>4347</v>
      </c>
      <c r="Q446" s="285" t="s">
        <v>4353</v>
      </c>
      <c r="R446" s="285">
        <v>1</v>
      </c>
    </row>
    <row r="447" spans="4:50" x14ac:dyDescent="0.25">
      <c r="D447" s="285" t="s">
        <v>4342</v>
      </c>
      <c r="E447" s="285" t="s">
        <v>4348</v>
      </c>
      <c r="F447" s="285" t="s">
        <v>4354</v>
      </c>
      <c r="G447" s="285" t="s">
        <v>4348</v>
      </c>
      <c r="H447" s="285" t="s">
        <v>4354</v>
      </c>
      <c r="I447" s="290" t="s">
        <v>4360</v>
      </c>
      <c r="J447" s="290" t="s">
        <v>4360</v>
      </c>
      <c r="K447" s="285" t="s">
        <v>4342</v>
      </c>
      <c r="L447" s="285">
        <v>16879</v>
      </c>
      <c r="M447" s="285" t="s">
        <v>4348</v>
      </c>
      <c r="N447" s="285" t="s">
        <v>4354</v>
      </c>
      <c r="O447" s="285">
        <v>14966</v>
      </c>
      <c r="P447" s="285" t="s">
        <v>4348</v>
      </c>
      <c r="Q447" s="285" t="s">
        <v>4354</v>
      </c>
      <c r="R447" s="285">
        <v>1</v>
      </c>
    </row>
    <row r="448" spans="4:50" x14ac:dyDescent="0.25">
      <c r="D448" s="285" t="s">
        <v>4342</v>
      </c>
      <c r="E448" s="285" t="s">
        <v>4344</v>
      </c>
      <c r="F448" s="285" t="s">
        <v>4350</v>
      </c>
      <c r="G448" s="285" t="s">
        <v>4362</v>
      </c>
      <c r="H448" s="285" t="s">
        <v>4364</v>
      </c>
      <c r="I448" s="290" t="s">
        <v>4356</v>
      </c>
      <c r="J448" s="290" t="s">
        <v>4366</v>
      </c>
      <c r="K448" s="285" t="s">
        <v>4342</v>
      </c>
      <c r="L448" s="285">
        <v>16878</v>
      </c>
      <c r="M448" s="285" t="s">
        <v>4362</v>
      </c>
      <c r="N448" s="285" t="s">
        <v>4364</v>
      </c>
      <c r="O448" s="285">
        <v>14965</v>
      </c>
      <c r="P448" s="285" t="s">
        <v>4362</v>
      </c>
      <c r="Q448" s="285" t="s">
        <v>4364</v>
      </c>
      <c r="R448" s="285">
        <v>1</v>
      </c>
    </row>
    <row r="450" spans="4:50" x14ac:dyDescent="0.25">
      <c r="D450" s="57" t="s">
        <v>357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  <c r="AK450" s="53"/>
      <c r="AL450" s="53"/>
      <c r="AM450" s="53"/>
      <c r="AN450" s="53"/>
      <c r="AO450" s="53"/>
      <c r="AP450" s="53"/>
      <c r="AQ450" s="53"/>
      <c r="AR450" s="53"/>
      <c r="AS450" s="53"/>
      <c r="AT450" s="53"/>
      <c r="AU450" s="53"/>
      <c r="AV450" s="53"/>
      <c r="AW450" s="53"/>
      <c r="AX450" s="53"/>
    </row>
    <row r="451" spans="4:50" x14ac:dyDescent="0.25">
      <c r="D451" s="57" t="s">
        <v>322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3"/>
      <c r="AN451" s="53"/>
      <c r="AO451" s="53"/>
      <c r="AP451" s="53"/>
      <c r="AQ451" s="53"/>
      <c r="AR451" s="53"/>
      <c r="AS451" s="53"/>
      <c r="AT451" s="53"/>
      <c r="AU451" s="53"/>
      <c r="AV451" s="53"/>
      <c r="AW451" s="53"/>
      <c r="AX451" s="53"/>
    </row>
    <row r="452" spans="4:50" x14ac:dyDescent="0.25">
      <c r="D452" s="57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  <c r="AO452" s="53"/>
      <c r="AP452" s="53"/>
      <c r="AQ452" s="53"/>
      <c r="AR452" s="53"/>
      <c r="AS452" s="53"/>
      <c r="AT452" s="53"/>
      <c r="AU452" s="53"/>
      <c r="AV452" s="53"/>
      <c r="AW452" s="53"/>
      <c r="AX452" s="53"/>
    </row>
    <row r="453" spans="4:50" x14ac:dyDescent="0.25">
      <c r="D453" s="56" t="str">
        <f t="shared" ref="D453:D459" si="3">"update Tb_OPL_Unit set PoliceNumber = '" &amp; TRIM(J442) &amp; "', PoliceNumberAct = '" &amp; TRIM(J442) &amp; "' where IdTb_OPL_Unit = " &amp; O442 &amp; ";"</f>
        <v>update Tb_OPL_Unit set PoliceNumber = 'B9086PCHGS', PoliceNumberAct = 'B9086PCHGS' where IdTb_OPL_Unit = 14968;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</row>
    <row r="454" spans="4:50" x14ac:dyDescent="0.25">
      <c r="D454" s="56" t="str">
        <f t="shared" si="3"/>
        <v>update Tb_OPL_Unit set PoliceNumber = 'L9980BW', PoliceNumberAct = 'L9980BW' where IdTb_OPL_Unit = NULL;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</row>
    <row r="455" spans="4:50" x14ac:dyDescent="0.25">
      <c r="D455" s="56" t="str">
        <f t="shared" si="3"/>
        <v>update Tb_OPL_Unit set PoliceNumber = 'L8003BX', PoliceNumberAct = 'L8003BX' where IdTb_OPL_Unit = 14970;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</row>
    <row r="456" spans="4:50" x14ac:dyDescent="0.25">
      <c r="D456" s="56" t="str">
        <f t="shared" si="3"/>
        <v>update Tb_OPL_Unit set PoliceNumber = 'L9974BW', PoliceNumberAct = 'L9974BW' where IdTb_OPL_Unit = 14964;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  <c r="AX456" s="52"/>
    </row>
    <row r="457" spans="4:50" x14ac:dyDescent="0.25">
      <c r="D457" s="56" t="str">
        <f t="shared" si="3"/>
        <v>update Tb_OPL_Unit set PoliceNumber = 'L9985BW', PoliceNumberAct = 'L9985BW' where IdTb_OPL_Unit = 14967;</v>
      </c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</row>
    <row r="458" spans="4:50" x14ac:dyDescent="0.25">
      <c r="D458" s="56" t="str">
        <f t="shared" si="3"/>
        <v>update Tb_OPL_Unit set PoliceNumber = 'L9986BW', PoliceNumberAct = 'L9986BW' where IdTb_OPL_Unit = 14966;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</row>
    <row r="459" spans="4:50" x14ac:dyDescent="0.25">
      <c r="D459" s="56" t="str">
        <f t="shared" si="3"/>
        <v>update Tb_OPL_Unit set PoliceNumber = 'L9745CH', PoliceNumberAct = 'L9745CH' where IdTb_OPL_Unit = 14965;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</row>
    <row r="460" spans="4:50" x14ac:dyDescent="0.25">
      <c r="D460" s="57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  <c r="AE460" s="53"/>
      <c r="AF460" s="53"/>
      <c r="AG460" s="53"/>
      <c r="AH460" s="53"/>
      <c r="AI460" s="53"/>
      <c r="AJ460" s="53"/>
      <c r="AK460" s="53"/>
      <c r="AL460" s="53"/>
      <c r="AM460" s="53"/>
      <c r="AN460" s="53"/>
      <c r="AO460" s="53"/>
      <c r="AP460" s="53"/>
      <c r="AQ460" s="53"/>
      <c r="AR460" s="53"/>
      <c r="AS460" s="53"/>
      <c r="AT460" s="53"/>
      <c r="AU460" s="53"/>
      <c r="AV460" s="53"/>
      <c r="AW460" s="53"/>
      <c r="AX460" s="53"/>
    </row>
    <row r="461" spans="4:50" x14ac:dyDescent="0.25">
      <c r="D461" s="56" t="str">
        <f t="shared" ref="D461:D467" si="4">"update OPLUObjectLease set IdentityPoliceNumber = '" &amp; TRIM(J442) &amp; "' where IdUObjLease = " &amp; L442 &amp; ";"</f>
        <v>update OPLUObjectLease set IdentityPoliceNumber = 'B9086PCHGS' where IdUObjLease = 16881;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</row>
    <row r="462" spans="4:50" x14ac:dyDescent="0.25">
      <c r="D462" s="56" t="str">
        <f t="shared" si="4"/>
        <v>update OPLUObjectLease set IdentityPoliceNumber = 'L9980BW' where IdUObjLease = NULL;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  <c r="Z462" s="52"/>
      <c r="AA462" s="52"/>
      <c r="AB462" s="52"/>
      <c r="AC462" s="52"/>
      <c r="AD462" s="52"/>
      <c r="AE462" s="52"/>
      <c r="AF462" s="52"/>
      <c r="AG462" s="52"/>
      <c r="AH462" s="52"/>
      <c r="AI462" s="52"/>
      <c r="AJ462" s="52"/>
      <c r="AK462" s="52"/>
      <c r="AL462" s="52"/>
      <c r="AM462" s="52"/>
      <c r="AN462" s="52"/>
      <c r="AO462" s="52"/>
      <c r="AP462" s="52"/>
      <c r="AQ462" s="52"/>
      <c r="AR462" s="52"/>
      <c r="AS462" s="52"/>
      <c r="AT462" s="52"/>
      <c r="AU462" s="52"/>
      <c r="AV462" s="52"/>
      <c r="AW462" s="52"/>
      <c r="AX462" s="52"/>
    </row>
    <row r="463" spans="4:50" x14ac:dyDescent="0.25">
      <c r="D463" s="56" t="str">
        <f t="shared" si="4"/>
        <v>update OPLUObjectLease set IdentityPoliceNumber = 'L8003BX' where IdUObjLease = 16883;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  <c r="Z463" s="52"/>
      <c r="AA463" s="52"/>
      <c r="AB463" s="52"/>
      <c r="AC463" s="52"/>
      <c r="AD463" s="52"/>
      <c r="AE463" s="52"/>
      <c r="AF463" s="52"/>
      <c r="AG463" s="52"/>
      <c r="AH463" s="52"/>
      <c r="AI463" s="52"/>
      <c r="AJ463" s="52"/>
      <c r="AK463" s="52"/>
      <c r="AL463" s="52"/>
      <c r="AM463" s="52"/>
      <c r="AN463" s="52"/>
      <c r="AO463" s="52"/>
      <c r="AP463" s="52"/>
      <c r="AQ463" s="52"/>
      <c r="AR463" s="52"/>
      <c r="AS463" s="52"/>
      <c r="AT463" s="52"/>
      <c r="AU463" s="52"/>
      <c r="AV463" s="52"/>
      <c r="AW463" s="52"/>
      <c r="AX463" s="52"/>
    </row>
    <row r="464" spans="4:50" x14ac:dyDescent="0.25">
      <c r="D464" s="56" t="str">
        <f t="shared" si="4"/>
        <v>update OPLUObjectLease set IdentityPoliceNumber = 'L9974BW' where IdUObjLease = 16877;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  <c r="Z464" s="52"/>
      <c r="AA464" s="52"/>
      <c r="AB464" s="52"/>
      <c r="AC464" s="52"/>
      <c r="AD464" s="52"/>
      <c r="AE464" s="52"/>
      <c r="AF464" s="52"/>
      <c r="AG464" s="52"/>
      <c r="AH464" s="52"/>
      <c r="AI464" s="52"/>
      <c r="AJ464" s="52"/>
      <c r="AK464" s="52"/>
      <c r="AL464" s="52"/>
      <c r="AM464" s="52"/>
      <c r="AN464" s="52"/>
      <c r="AO464" s="52"/>
      <c r="AP464" s="52"/>
      <c r="AQ464" s="52"/>
      <c r="AR464" s="52"/>
      <c r="AS464" s="52"/>
      <c r="AT464" s="52"/>
      <c r="AU464" s="52"/>
      <c r="AV464" s="52"/>
      <c r="AW464" s="52"/>
      <c r="AX464" s="52"/>
    </row>
    <row r="465" spans="4:50" x14ac:dyDescent="0.25">
      <c r="D465" s="56" t="str">
        <f t="shared" si="4"/>
        <v>update OPLUObjectLease set IdentityPoliceNumber = 'L9985BW' where IdUObjLease = 16880;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  <c r="Z465" s="52"/>
      <c r="AA465" s="52"/>
      <c r="AB465" s="52"/>
      <c r="AC465" s="52"/>
      <c r="AD465" s="52"/>
      <c r="AE465" s="52"/>
      <c r="AF465" s="52"/>
      <c r="AG465" s="52"/>
      <c r="AH465" s="52"/>
      <c r="AI465" s="52"/>
      <c r="AJ465" s="52"/>
      <c r="AK465" s="52"/>
      <c r="AL465" s="52"/>
      <c r="AM465" s="52"/>
      <c r="AN465" s="52"/>
      <c r="AO465" s="52"/>
      <c r="AP465" s="52"/>
      <c r="AQ465" s="52"/>
      <c r="AR465" s="52"/>
      <c r="AS465" s="52"/>
      <c r="AT465" s="52"/>
      <c r="AU465" s="52"/>
      <c r="AV465" s="52"/>
      <c r="AW465" s="52"/>
      <c r="AX465" s="52"/>
    </row>
    <row r="466" spans="4:50" x14ac:dyDescent="0.25">
      <c r="D466" s="56" t="str">
        <f t="shared" si="4"/>
        <v>update OPLUObjectLease set IdentityPoliceNumber = 'L9986BW' where IdUObjLease = 16879;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  <c r="AA466" s="52"/>
      <c r="AB466" s="52"/>
      <c r="AC466" s="52"/>
      <c r="AD466" s="52"/>
      <c r="AE466" s="52"/>
      <c r="AF466" s="52"/>
      <c r="AG466" s="52"/>
      <c r="AH466" s="52"/>
      <c r="AI466" s="52"/>
      <c r="AJ466" s="52"/>
      <c r="AK466" s="52"/>
      <c r="AL466" s="52"/>
      <c r="AM466" s="52"/>
      <c r="AN466" s="52"/>
      <c r="AO466" s="52"/>
      <c r="AP466" s="52"/>
      <c r="AQ466" s="52"/>
      <c r="AR466" s="52"/>
      <c r="AS466" s="52"/>
      <c r="AT466" s="52"/>
      <c r="AU466" s="52"/>
      <c r="AV466" s="52"/>
      <c r="AW466" s="52"/>
      <c r="AX466" s="52"/>
    </row>
    <row r="467" spans="4:50" x14ac:dyDescent="0.25">
      <c r="D467" s="56" t="str">
        <f t="shared" si="4"/>
        <v>update OPLUObjectLease set IdentityPoliceNumber = 'L9745CH' where IdUObjLease = 16878;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  <c r="Z467" s="52"/>
      <c r="AA467" s="52"/>
      <c r="AB467" s="52"/>
      <c r="AC467" s="52"/>
      <c r="AD467" s="52"/>
      <c r="AE467" s="52"/>
      <c r="AF467" s="52"/>
      <c r="AG467" s="52"/>
      <c r="AH467" s="52"/>
      <c r="AI467" s="52"/>
      <c r="AJ467" s="52"/>
      <c r="AK467" s="52"/>
      <c r="AL467" s="52"/>
      <c r="AM467" s="52"/>
      <c r="AN467" s="52"/>
      <c r="AO467" s="52"/>
      <c r="AP467" s="52"/>
      <c r="AQ467" s="52"/>
      <c r="AR467" s="52"/>
      <c r="AS467" s="52"/>
      <c r="AT467" s="52"/>
      <c r="AU467" s="52"/>
      <c r="AV467" s="52"/>
      <c r="AW467" s="52"/>
      <c r="AX467" s="52"/>
    </row>
    <row r="468" spans="4:50" x14ac:dyDescent="0.25">
      <c r="D468" s="57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  <c r="AK468" s="53"/>
      <c r="AL468" s="53"/>
      <c r="AM468" s="53"/>
      <c r="AN468" s="53"/>
      <c r="AO468" s="53"/>
      <c r="AP468" s="53"/>
      <c r="AQ468" s="53"/>
      <c r="AR468" s="53"/>
      <c r="AS468" s="53"/>
      <c r="AT468" s="53"/>
      <c r="AU468" s="53"/>
      <c r="AV468" s="53"/>
      <c r="AW468" s="53"/>
      <c r="AX468" s="53"/>
    </row>
    <row r="469" spans="4:50" x14ac:dyDescent="0.25">
      <c r="D469" s="57" t="s">
        <v>263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3"/>
      <c r="AN469" s="53"/>
      <c r="AO469" s="53"/>
      <c r="AP469" s="53"/>
      <c r="AQ469" s="53"/>
      <c r="AR469" s="53"/>
      <c r="AS469" s="53"/>
      <c r="AT469" s="53"/>
      <c r="AU469" s="53"/>
      <c r="AV469" s="53"/>
      <c r="AW469" s="53"/>
      <c r="AX469" s="53"/>
    </row>
    <row r="470" spans="4:50" x14ac:dyDescent="0.25">
      <c r="D470" s="57" t="s">
        <v>264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  <c r="AO470" s="53"/>
      <c r="AP470" s="53"/>
      <c r="AQ470" s="53"/>
      <c r="AR470" s="53"/>
      <c r="AS470" s="53"/>
      <c r="AT470" s="53"/>
      <c r="AU470" s="53"/>
      <c r="AV470" s="53"/>
      <c r="AW470" s="53"/>
      <c r="AX470" s="53"/>
    </row>
    <row r="471" spans="4:50" x14ac:dyDescent="0.25">
      <c r="D471" s="57" t="s">
        <v>358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53"/>
      <c r="AL471" s="53"/>
      <c r="AM471" s="53"/>
      <c r="AN471" s="53"/>
      <c r="AO471" s="53"/>
      <c r="AP471" s="53"/>
      <c r="AQ471" s="53"/>
      <c r="AR471" s="53"/>
      <c r="AS471" s="53"/>
      <c r="AT471" s="53"/>
      <c r="AU471" s="53"/>
      <c r="AV471" s="53"/>
      <c r="AW471" s="53"/>
      <c r="AX471" s="53"/>
    </row>
    <row r="473" spans="4:50" x14ac:dyDescent="0.25">
      <c r="D473" s="285" t="s">
        <v>4371</v>
      </c>
    </row>
    <row r="488" spans="4:4" x14ac:dyDescent="0.25">
      <c r="D488" s="51" t="s">
        <v>4797</v>
      </c>
    </row>
    <row r="490" spans="4:4" x14ac:dyDescent="0.25">
      <c r="D490" s="285" t="s">
        <v>4371</v>
      </c>
    </row>
    <row r="520" spans="2:4" x14ac:dyDescent="0.25">
      <c r="B520" s="50">
        <v>0</v>
      </c>
      <c r="D520" s="51" t="s">
        <v>4337</v>
      </c>
    </row>
    <row r="521" spans="2:4" x14ac:dyDescent="0.25">
      <c r="D521" s="59" t="s">
        <v>303</v>
      </c>
    </row>
    <row r="523" spans="2:4" x14ac:dyDescent="0.25">
      <c r="D523" s="285" t="s">
        <v>36</v>
      </c>
    </row>
    <row r="526" spans="2:4" x14ac:dyDescent="0.25">
      <c r="D526" s="285" t="s">
        <v>4334</v>
      </c>
    </row>
    <row r="546" spans="4:40" x14ac:dyDescent="0.25">
      <c r="D546" s="285" t="s">
        <v>309</v>
      </c>
    </row>
    <row r="547" spans="4:40" x14ac:dyDescent="0.25">
      <c r="D547" s="51" t="s">
        <v>1508</v>
      </c>
    </row>
    <row r="549" spans="4:40" x14ac:dyDescent="0.25">
      <c r="D549" s="56" t="s">
        <v>342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</row>
    <row r="550" spans="4:40" x14ac:dyDescent="0.25">
      <c r="D550" s="56" t="s">
        <v>838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</row>
    <row r="551" spans="4:40" x14ac:dyDescent="0.25">
      <c r="D551" s="56" t="s">
        <v>505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</row>
    <row r="552" spans="4:40" x14ac:dyDescent="0.25">
      <c r="D552" s="56" t="s">
        <v>257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</row>
    <row r="553" spans="4:40" x14ac:dyDescent="0.25">
      <c r="D553" s="56" t="s">
        <v>1513</v>
      </c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</row>
    <row r="555" spans="4:40" x14ac:dyDescent="0.25">
      <c r="D555" s="57" t="s">
        <v>357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  <c r="AE555" s="53"/>
      <c r="AF555" s="53"/>
      <c r="AG555" s="53"/>
      <c r="AH555" s="53"/>
      <c r="AI555" s="53"/>
      <c r="AJ555" s="53"/>
      <c r="AK555" s="53"/>
      <c r="AL555" s="53"/>
      <c r="AM555" s="53"/>
      <c r="AN555" s="53"/>
    </row>
    <row r="556" spans="4:40" x14ac:dyDescent="0.25">
      <c r="D556" s="57" t="s">
        <v>322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  <c r="AE556" s="53"/>
      <c r="AF556" s="53"/>
      <c r="AG556" s="53"/>
      <c r="AH556" s="53"/>
      <c r="AI556" s="53"/>
      <c r="AJ556" s="53"/>
      <c r="AK556" s="53"/>
      <c r="AL556" s="53"/>
      <c r="AM556" s="53"/>
      <c r="AN556" s="53"/>
    </row>
    <row r="557" spans="4:40" x14ac:dyDescent="0.25">
      <c r="D557" s="57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  <c r="AE557" s="53"/>
      <c r="AF557" s="53"/>
      <c r="AG557" s="53"/>
      <c r="AH557" s="53"/>
      <c r="AI557" s="53"/>
      <c r="AJ557" s="53"/>
      <c r="AK557" s="53"/>
      <c r="AL557" s="53"/>
      <c r="AM557" s="53"/>
      <c r="AN557" s="53"/>
    </row>
    <row r="558" spans="4:40" x14ac:dyDescent="0.25">
      <c r="D558" s="57" t="s">
        <v>280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  <c r="AE558" s="53"/>
      <c r="AF558" s="53"/>
      <c r="AG558" s="53"/>
      <c r="AH558" s="53"/>
      <c r="AI558" s="53"/>
      <c r="AJ558" s="53"/>
      <c r="AK558" s="53"/>
      <c r="AL558" s="53"/>
      <c r="AM558" s="53"/>
      <c r="AN558" s="53"/>
    </row>
    <row r="559" spans="4:40" x14ac:dyDescent="0.25">
      <c r="D559" s="57" t="s">
        <v>282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  <c r="AE559" s="53"/>
      <c r="AF559" s="53"/>
      <c r="AG559" s="53"/>
      <c r="AH559" s="53"/>
      <c r="AI559" s="53"/>
      <c r="AJ559" s="53"/>
      <c r="AK559" s="53"/>
      <c r="AL559" s="53"/>
      <c r="AM559" s="53"/>
      <c r="AN559" s="53"/>
    </row>
    <row r="560" spans="4:40" x14ac:dyDescent="0.25">
      <c r="D560" s="57" t="s">
        <v>4415</v>
      </c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  <c r="AC560" s="53"/>
      <c r="AD560" s="53"/>
      <c r="AE560" s="53"/>
      <c r="AF560" s="53"/>
      <c r="AG560" s="53"/>
      <c r="AH560" s="53"/>
      <c r="AI560" s="53"/>
      <c r="AJ560" s="53"/>
      <c r="AK560" s="53"/>
      <c r="AL560" s="53"/>
      <c r="AM560" s="53"/>
      <c r="AN560" s="53"/>
    </row>
    <row r="561" spans="4:40" x14ac:dyDescent="0.25">
      <c r="D561" s="57" t="s">
        <v>4416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  <c r="AE561" s="53"/>
      <c r="AF561" s="53"/>
      <c r="AG561" s="53"/>
      <c r="AH561" s="53"/>
      <c r="AI561" s="53"/>
      <c r="AJ561" s="53"/>
      <c r="AK561" s="53"/>
      <c r="AL561" s="53"/>
      <c r="AM561" s="53"/>
      <c r="AN561" s="53"/>
    </row>
    <row r="562" spans="4:40" x14ac:dyDescent="0.25">
      <c r="D562" s="57" t="s">
        <v>1516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  <c r="AE562" s="53"/>
      <c r="AF562" s="53"/>
      <c r="AG562" s="53"/>
      <c r="AH562" s="53"/>
      <c r="AI562" s="53"/>
      <c r="AJ562" s="53"/>
      <c r="AK562" s="53"/>
      <c r="AL562" s="53"/>
      <c r="AM562" s="53"/>
      <c r="AN562" s="53"/>
    </row>
    <row r="563" spans="4:40" x14ac:dyDescent="0.25">
      <c r="D563" s="57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  <c r="AE563" s="53"/>
      <c r="AF563" s="53"/>
      <c r="AG563" s="53"/>
      <c r="AH563" s="53"/>
      <c r="AI563" s="53"/>
      <c r="AJ563" s="53"/>
      <c r="AK563" s="53"/>
      <c r="AL563" s="53"/>
      <c r="AM563" s="53"/>
      <c r="AN563" s="53"/>
    </row>
    <row r="564" spans="4:40" x14ac:dyDescent="0.25">
      <c r="D564" s="57" t="s">
        <v>263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  <c r="AE564" s="53"/>
      <c r="AF564" s="53"/>
      <c r="AG564" s="53"/>
      <c r="AH564" s="53"/>
      <c r="AI564" s="53"/>
      <c r="AJ564" s="53"/>
      <c r="AK564" s="53"/>
      <c r="AL564" s="53"/>
      <c r="AM564" s="53"/>
      <c r="AN564" s="53"/>
    </row>
    <row r="565" spans="4:40" x14ac:dyDescent="0.25">
      <c r="D565" s="57" t="s">
        <v>264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  <c r="AE565" s="53"/>
      <c r="AF565" s="53"/>
      <c r="AG565" s="53"/>
      <c r="AH565" s="53"/>
      <c r="AI565" s="53"/>
      <c r="AJ565" s="53"/>
      <c r="AK565" s="53"/>
      <c r="AL565" s="53"/>
      <c r="AM565" s="53"/>
      <c r="AN565" s="53"/>
    </row>
    <row r="566" spans="4:40" x14ac:dyDescent="0.25">
      <c r="D566" s="57" t="s">
        <v>358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  <c r="AE566" s="53"/>
      <c r="AF566" s="53"/>
      <c r="AG566" s="53"/>
      <c r="AH566" s="53"/>
      <c r="AI566" s="53"/>
      <c r="AJ566" s="53"/>
      <c r="AK566" s="53"/>
      <c r="AL566" s="53"/>
      <c r="AM566" s="53"/>
      <c r="AN566" s="53"/>
    </row>
    <row r="568" spans="4:40" x14ac:dyDescent="0.25">
      <c r="D568" s="285" t="s">
        <v>4417</v>
      </c>
    </row>
    <row r="583" spans="4:4" x14ac:dyDescent="0.25">
      <c r="D583" s="51" t="s">
        <v>4797</v>
      </c>
    </row>
    <row r="585" spans="4:4" x14ac:dyDescent="0.25">
      <c r="D585" s="285" t="s">
        <v>4417</v>
      </c>
    </row>
    <row r="614" spans="2:4" x14ac:dyDescent="0.25">
      <c r="B614" s="50">
        <v>0</v>
      </c>
      <c r="D614" s="51" t="s">
        <v>4369</v>
      </c>
    </row>
    <row r="615" spans="2:4" x14ac:dyDescent="0.25">
      <c r="D615" s="59" t="s">
        <v>303</v>
      </c>
    </row>
    <row r="617" spans="2:4" x14ac:dyDescent="0.25">
      <c r="D617" s="285" t="s">
        <v>36</v>
      </c>
    </row>
    <row r="618" spans="2:4" x14ac:dyDescent="0.25">
      <c r="D618" s="54" t="s">
        <v>4414</v>
      </c>
    </row>
    <row r="620" spans="2:4" x14ac:dyDescent="0.25">
      <c r="D620" s="285" t="s">
        <v>4339</v>
      </c>
    </row>
    <row r="644" spans="4:4" x14ac:dyDescent="0.25">
      <c r="D644" s="285" t="s">
        <v>4387</v>
      </c>
    </row>
    <row r="665" spans="4:23" x14ac:dyDescent="0.25">
      <c r="D665" s="285" t="s">
        <v>309</v>
      </c>
    </row>
    <row r="666" spans="4:23" x14ac:dyDescent="0.25">
      <c r="D666" s="51" t="s">
        <v>517</v>
      </c>
    </row>
    <row r="668" spans="4:23" x14ac:dyDescent="0.25">
      <c r="D668" s="56" t="s">
        <v>342</v>
      </c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</row>
    <row r="669" spans="4:23" x14ac:dyDescent="0.25">
      <c r="D669" s="56" t="s">
        <v>838</v>
      </c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</row>
    <row r="670" spans="4:23" x14ac:dyDescent="0.25">
      <c r="D670" s="56" t="s">
        <v>505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</row>
    <row r="671" spans="4:23" x14ac:dyDescent="0.25">
      <c r="D671" s="56" t="s">
        <v>257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</row>
    <row r="672" spans="4:23" x14ac:dyDescent="0.25">
      <c r="D672" s="56" t="s">
        <v>4413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</row>
    <row r="674" spans="4:53" x14ac:dyDescent="0.25">
      <c r="D674" s="57" t="s">
        <v>357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  <c r="AM674" s="53"/>
      <c r="AN674" s="53"/>
      <c r="AP674" s="57" t="s">
        <v>357</v>
      </c>
      <c r="AQ674" s="53"/>
      <c r="AR674" s="53"/>
      <c r="AS674" s="53"/>
      <c r="AT674" s="53"/>
      <c r="AU674" s="53"/>
      <c r="AV674" s="53"/>
      <c r="AW674" s="53"/>
      <c r="AX674" s="53"/>
      <c r="AY674" s="53"/>
      <c r="AZ674" s="53"/>
      <c r="BA674" s="53"/>
    </row>
    <row r="675" spans="4:53" x14ac:dyDescent="0.25">
      <c r="D675" s="57" t="s">
        <v>322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  <c r="AM675" s="53"/>
      <c r="AN675" s="53"/>
      <c r="AP675" s="57" t="s">
        <v>322</v>
      </c>
      <c r="AQ675" s="53"/>
      <c r="AR675" s="53"/>
      <c r="AS675" s="53"/>
      <c r="AT675" s="53"/>
      <c r="AU675" s="53"/>
      <c r="AV675" s="53"/>
      <c r="AW675" s="53"/>
      <c r="AX675" s="53"/>
      <c r="AY675" s="53"/>
      <c r="AZ675" s="53"/>
      <c r="BA675" s="53"/>
    </row>
    <row r="676" spans="4:53" x14ac:dyDescent="0.25">
      <c r="D676" s="57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  <c r="AM676" s="53"/>
      <c r="AN676" s="53"/>
      <c r="AP676" s="57"/>
      <c r="AQ676" s="53"/>
      <c r="AR676" s="53"/>
      <c r="AS676" s="53"/>
      <c r="AT676" s="53"/>
      <c r="AU676" s="53"/>
      <c r="AV676" s="53"/>
      <c r="AW676" s="53"/>
      <c r="AX676" s="53"/>
      <c r="AY676" s="53"/>
      <c r="AZ676" s="53"/>
      <c r="BA676" s="53"/>
    </row>
    <row r="677" spans="4:53" x14ac:dyDescent="0.25">
      <c r="D677" s="57" t="s">
        <v>280</v>
      </c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  <c r="AM677" s="53"/>
      <c r="AN677" s="53"/>
      <c r="AP677" s="57" t="s">
        <v>280</v>
      </c>
      <c r="AQ677" s="53"/>
      <c r="AR677" s="53"/>
      <c r="AS677" s="53"/>
      <c r="AT677" s="53"/>
      <c r="AU677" s="53"/>
      <c r="AV677" s="53"/>
      <c r="AW677" s="53"/>
      <c r="AX677" s="53"/>
      <c r="AY677" s="53"/>
      <c r="AZ677" s="53"/>
      <c r="BA677" s="53"/>
    </row>
    <row r="678" spans="4:53" x14ac:dyDescent="0.25">
      <c r="D678" s="57" t="s">
        <v>282</v>
      </c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  <c r="AM678" s="53"/>
      <c r="AN678" s="53"/>
      <c r="AP678" s="57" t="s">
        <v>282</v>
      </c>
      <c r="AQ678" s="53"/>
      <c r="AR678" s="53"/>
      <c r="AS678" s="53"/>
      <c r="AT678" s="53"/>
      <c r="AU678" s="53"/>
      <c r="AV678" s="53"/>
      <c r="AW678" s="53"/>
      <c r="AX678" s="53"/>
      <c r="AY678" s="53"/>
      <c r="AZ678" s="53"/>
      <c r="BA678" s="53"/>
    </row>
    <row r="679" spans="4:53" x14ac:dyDescent="0.25">
      <c r="D679" s="57" t="s">
        <v>4418</v>
      </c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  <c r="AM679" s="53"/>
      <c r="AN679" s="53"/>
      <c r="AP679" s="57" t="s">
        <v>4428</v>
      </c>
      <c r="AQ679" s="53"/>
      <c r="AR679" s="53"/>
      <c r="AS679" s="53"/>
      <c r="AT679" s="53"/>
      <c r="AU679" s="53"/>
      <c r="AV679" s="53"/>
      <c r="AW679" s="53"/>
      <c r="AX679" s="53"/>
      <c r="AY679" s="53"/>
      <c r="AZ679" s="53"/>
      <c r="BA679" s="53"/>
    </row>
    <row r="680" spans="4:53" x14ac:dyDescent="0.25">
      <c r="D680" s="57" t="s">
        <v>4419</v>
      </c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  <c r="AM680" s="53"/>
      <c r="AN680" s="53"/>
      <c r="AP680" s="57" t="s">
        <v>4420</v>
      </c>
      <c r="AQ680" s="53"/>
      <c r="AR680" s="53"/>
      <c r="AS680" s="53"/>
      <c r="AT680" s="53"/>
      <c r="AU680" s="53"/>
      <c r="AV680" s="53"/>
      <c r="AW680" s="53"/>
      <c r="AX680" s="53"/>
      <c r="AY680" s="53"/>
      <c r="AZ680" s="53"/>
      <c r="BA680" s="53"/>
    </row>
    <row r="681" spans="4:53" x14ac:dyDescent="0.25">
      <c r="D681" s="57" t="s">
        <v>4420</v>
      </c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  <c r="AM681" s="53"/>
      <c r="AN681" s="53"/>
      <c r="AP681" s="57"/>
      <c r="AQ681" s="53"/>
      <c r="AR681" s="53"/>
      <c r="AS681" s="53"/>
      <c r="AT681" s="53"/>
      <c r="AU681" s="53"/>
      <c r="AV681" s="53"/>
      <c r="AW681" s="53"/>
      <c r="AX681" s="53"/>
      <c r="AY681" s="53"/>
      <c r="AZ681" s="53"/>
      <c r="BA681" s="53"/>
    </row>
    <row r="682" spans="4:53" x14ac:dyDescent="0.25">
      <c r="D682" s="57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  <c r="AM682" s="53"/>
      <c r="AN682" s="53"/>
      <c r="AP682" s="57" t="s">
        <v>263</v>
      </c>
      <c r="AQ682" s="53"/>
      <c r="AR682" s="53"/>
      <c r="AS682" s="53"/>
      <c r="AT682" s="53"/>
      <c r="AU682" s="53"/>
      <c r="AV682" s="53"/>
      <c r="AW682" s="53"/>
      <c r="AX682" s="53"/>
      <c r="AY682" s="53"/>
      <c r="AZ682" s="53"/>
      <c r="BA682" s="53"/>
    </row>
    <row r="683" spans="4:53" x14ac:dyDescent="0.25">
      <c r="D683" s="57" t="s">
        <v>263</v>
      </c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  <c r="AN683" s="53"/>
      <c r="AP683" s="57" t="s">
        <v>264</v>
      </c>
      <c r="AQ683" s="53"/>
      <c r="AR683" s="53"/>
      <c r="AS683" s="53"/>
      <c r="AT683" s="53"/>
      <c r="AU683" s="53"/>
      <c r="AV683" s="53"/>
      <c r="AW683" s="53"/>
      <c r="AX683" s="53"/>
      <c r="AY683" s="53"/>
      <c r="AZ683" s="53"/>
      <c r="BA683" s="53"/>
    </row>
    <row r="684" spans="4:53" x14ac:dyDescent="0.25">
      <c r="D684" s="57" t="s">
        <v>264</v>
      </c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  <c r="AN684" s="53"/>
      <c r="AP684" s="57" t="s">
        <v>358</v>
      </c>
      <c r="AQ684" s="53"/>
      <c r="AR684" s="53"/>
      <c r="AS684" s="53"/>
      <c r="AT684" s="53"/>
      <c r="AU684" s="53"/>
      <c r="AV684" s="53"/>
      <c r="AW684" s="53"/>
      <c r="AX684" s="53"/>
      <c r="AY684" s="53"/>
      <c r="AZ684" s="53"/>
      <c r="BA684" s="53"/>
    </row>
    <row r="685" spans="4:53" x14ac:dyDescent="0.25">
      <c r="D685" s="57" t="s">
        <v>358</v>
      </c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  <c r="AN685" s="53"/>
    </row>
    <row r="687" spans="4:53" x14ac:dyDescent="0.25">
      <c r="D687" s="285" t="s">
        <v>4421</v>
      </c>
    </row>
    <row r="758" spans="2:4" x14ac:dyDescent="0.25">
      <c r="B758" s="50">
        <v>0</v>
      </c>
      <c r="D758" s="51" t="s">
        <v>4389</v>
      </c>
    </row>
    <row r="759" spans="2:4" x14ac:dyDescent="0.25">
      <c r="D759" s="59" t="s">
        <v>303</v>
      </c>
    </row>
    <row r="761" spans="2:4" x14ac:dyDescent="0.25">
      <c r="D761" s="285" t="s">
        <v>36</v>
      </c>
    </row>
    <row r="762" spans="2:4" x14ac:dyDescent="0.25">
      <c r="D762" s="54" t="s">
        <v>4422</v>
      </c>
    </row>
    <row r="764" spans="2:4" x14ac:dyDescent="0.25">
      <c r="D764" s="285" t="s">
        <v>4372</v>
      </c>
    </row>
    <row r="788" spans="4:63" x14ac:dyDescent="0.25">
      <c r="D788" s="285" t="s">
        <v>269</v>
      </c>
    </row>
    <row r="789" spans="4:63" x14ac:dyDescent="0.25">
      <c r="D789" s="51" t="s">
        <v>4423</v>
      </c>
    </row>
    <row r="791" spans="4:63" x14ac:dyDescent="0.25">
      <c r="D791" s="56" t="s">
        <v>575</v>
      </c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  <c r="AA791" s="57" t="s">
        <v>357</v>
      </c>
      <c r="AB791" s="53"/>
      <c r="AC791" s="53"/>
      <c r="AD791" s="53"/>
      <c r="AE791" s="53"/>
      <c r="AF791" s="53"/>
      <c r="AG791" s="53"/>
      <c r="AH791" s="53"/>
      <c r="AI791" s="53"/>
      <c r="AJ791" s="53"/>
      <c r="AK791" s="53"/>
      <c r="AL791" s="53"/>
      <c r="AM791" s="53"/>
      <c r="AN791" s="53"/>
      <c r="AO791" s="53"/>
      <c r="AP791" s="53"/>
      <c r="AQ791" s="53"/>
      <c r="AR791" s="53"/>
      <c r="AS791" s="53"/>
      <c r="AT791" s="53"/>
      <c r="AU791" s="53"/>
      <c r="AV791" s="53"/>
      <c r="AW791" s="53"/>
      <c r="AX791" s="53"/>
      <c r="AY791" s="53"/>
      <c r="AZ791" s="53"/>
      <c r="BA791" s="53"/>
      <c r="BB791" s="53"/>
      <c r="BC791" s="53"/>
      <c r="BD791" s="53"/>
      <c r="BE791" s="53"/>
      <c r="BF791" s="53"/>
      <c r="BG791" s="53"/>
      <c r="BH791" s="53"/>
      <c r="BI791" s="53"/>
      <c r="BJ791" s="53"/>
      <c r="BK791" s="53"/>
    </row>
    <row r="792" spans="4:63" x14ac:dyDescent="0.25">
      <c r="D792" s="38" t="s">
        <v>554</v>
      </c>
      <c r="E792" s="52"/>
      <c r="F792" s="52"/>
      <c r="G792" s="52"/>
      <c r="H792" s="52"/>
      <c r="I792" s="52"/>
      <c r="J792" s="52"/>
      <c r="K792" s="52"/>
      <c r="L792" s="52"/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  <c r="AA792" s="57" t="s">
        <v>322</v>
      </c>
      <c r="AB792" s="53"/>
      <c r="AC792" s="53"/>
      <c r="AD792" s="53"/>
      <c r="AE792" s="53"/>
      <c r="AF792" s="53"/>
      <c r="AG792" s="53"/>
      <c r="AH792" s="53"/>
      <c r="AI792" s="53"/>
      <c r="AJ792" s="53"/>
      <c r="AK792" s="53"/>
      <c r="AL792" s="53"/>
      <c r="AM792" s="53"/>
      <c r="AN792" s="53"/>
      <c r="AO792" s="53"/>
      <c r="AP792" s="53"/>
      <c r="AQ792" s="53"/>
      <c r="AR792" s="53"/>
      <c r="AS792" s="53"/>
      <c r="AT792" s="53"/>
      <c r="AU792" s="53"/>
      <c r="AV792" s="53"/>
      <c r="AW792" s="53"/>
      <c r="AX792" s="53"/>
      <c r="AY792" s="53"/>
      <c r="AZ792" s="53"/>
      <c r="BA792" s="53"/>
      <c r="BB792" s="53"/>
      <c r="BC792" s="53"/>
      <c r="BD792" s="53"/>
      <c r="BE792" s="53"/>
      <c r="BF792" s="53"/>
      <c r="BG792" s="53"/>
      <c r="BH792" s="53"/>
      <c r="BI792" s="53"/>
      <c r="BJ792" s="53"/>
      <c r="BK792" s="53"/>
    </row>
    <row r="793" spans="4:63" x14ac:dyDescent="0.25">
      <c r="D793" s="38" t="s">
        <v>555</v>
      </c>
      <c r="E793" s="52"/>
      <c r="F793" s="52"/>
      <c r="G793" s="52"/>
      <c r="H793" s="52"/>
      <c r="I793" s="52"/>
      <c r="J793" s="52"/>
      <c r="K793" s="52"/>
      <c r="L793" s="52"/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  <c r="AA793" s="57"/>
      <c r="AB793" s="53"/>
      <c r="AC793" s="53"/>
      <c r="AD793" s="53"/>
      <c r="AE793" s="53"/>
      <c r="AF793" s="53"/>
      <c r="AG793" s="53"/>
      <c r="AH793" s="53"/>
      <c r="AI793" s="53"/>
      <c r="AJ793" s="53"/>
      <c r="AK793" s="53"/>
      <c r="AL793" s="53"/>
      <c r="AM793" s="53"/>
      <c r="AN793" s="53"/>
      <c r="AO793" s="53"/>
      <c r="AP793" s="53"/>
      <c r="AQ793" s="53"/>
      <c r="AR793" s="53"/>
      <c r="AS793" s="53"/>
      <c r="AT793" s="53"/>
      <c r="AU793" s="53"/>
      <c r="AV793" s="53"/>
      <c r="AW793" s="53"/>
      <c r="AX793" s="53"/>
      <c r="AY793" s="53"/>
      <c r="AZ793" s="53"/>
      <c r="BA793" s="53"/>
      <c r="BB793" s="53"/>
      <c r="BC793" s="53"/>
      <c r="BD793" s="53"/>
      <c r="BE793" s="53"/>
      <c r="BF793" s="53"/>
      <c r="BG793" s="53"/>
      <c r="BH793" s="53"/>
      <c r="BI793" s="53"/>
      <c r="BJ793" s="53"/>
      <c r="BK793" s="53"/>
    </row>
    <row r="794" spans="4:63" x14ac:dyDescent="0.25">
      <c r="D794" s="56" t="s">
        <v>3323</v>
      </c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  <c r="AA794" s="57" t="s">
        <v>267</v>
      </c>
      <c r="AB794" s="53"/>
      <c r="AC794" s="53"/>
      <c r="AD794" s="53"/>
      <c r="AE794" s="53"/>
      <c r="AF794" s="53"/>
      <c r="AG794" s="53"/>
      <c r="AH794" s="53"/>
      <c r="AI794" s="53"/>
      <c r="AJ794" s="53"/>
      <c r="AK794" s="53"/>
      <c r="AL794" s="53"/>
      <c r="AM794" s="53"/>
      <c r="AN794" s="53"/>
      <c r="AO794" s="53"/>
      <c r="AP794" s="53"/>
      <c r="AQ794" s="53"/>
      <c r="AR794" s="53"/>
      <c r="AS794" s="53"/>
      <c r="AT794" s="53"/>
      <c r="AU794" s="53"/>
      <c r="AV794" s="53"/>
      <c r="AW794" s="53"/>
      <c r="AX794" s="53"/>
      <c r="AY794" s="53"/>
      <c r="AZ794" s="53"/>
      <c r="BA794" s="53"/>
      <c r="BB794" s="53"/>
      <c r="BC794" s="53"/>
      <c r="BD794" s="53"/>
      <c r="BE794" s="53"/>
      <c r="BF794" s="53"/>
      <c r="BG794" s="53"/>
      <c r="BH794" s="53"/>
      <c r="BI794" s="53"/>
      <c r="BJ794" s="53"/>
      <c r="BK794" s="53"/>
    </row>
    <row r="795" spans="4:63" x14ac:dyDescent="0.25">
      <c r="D795" s="56" t="s">
        <v>375</v>
      </c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  <c r="AA795" s="57" t="s">
        <v>282</v>
      </c>
      <c r="AB795" s="53"/>
      <c r="AC795" s="53"/>
      <c r="AD795" s="53"/>
      <c r="AE795" s="53"/>
      <c r="AF795" s="53"/>
      <c r="AG795" s="53"/>
      <c r="AH795" s="53"/>
      <c r="AI795" s="53"/>
      <c r="AJ795" s="53"/>
      <c r="AK795" s="53"/>
      <c r="AL795" s="53"/>
      <c r="AM795" s="53"/>
      <c r="AN795" s="53"/>
      <c r="AO795" s="53"/>
      <c r="AP795" s="53"/>
      <c r="AQ795" s="53"/>
      <c r="AR795" s="53"/>
      <c r="AS795" s="53"/>
      <c r="AT795" s="53"/>
      <c r="AU795" s="53"/>
      <c r="AV795" s="53"/>
      <c r="AW795" s="53"/>
      <c r="AX795" s="53"/>
      <c r="AY795" s="53"/>
      <c r="AZ795" s="53"/>
      <c r="BA795" s="53"/>
      <c r="BB795" s="53"/>
      <c r="BC795" s="53"/>
      <c r="BD795" s="53"/>
      <c r="BE795" s="53"/>
      <c r="BF795" s="53"/>
      <c r="BG795" s="53"/>
      <c r="BH795" s="53"/>
      <c r="BI795" s="53"/>
      <c r="BJ795" s="53"/>
      <c r="BK795" s="53"/>
    </row>
    <row r="796" spans="4:63" x14ac:dyDescent="0.25">
      <c r="D796" s="56" t="s">
        <v>3028</v>
      </c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AA796" s="57" t="s">
        <v>4426</v>
      </c>
      <c r="AB796" s="53"/>
      <c r="AC796" s="53"/>
      <c r="AD796" s="53"/>
      <c r="AE796" s="53"/>
      <c r="AF796" s="53"/>
      <c r="AG796" s="53"/>
      <c r="AH796" s="53"/>
      <c r="AI796" s="53"/>
      <c r="AJ796" s="53"/>
      <c r="AK796" s="53"/>
      <c r="AL796" s="53"/>
      <c r="AM796" s="53"/>
      <c r="AN796" s="53"/>
      <c r="AO796" s="53"/>
      <c r="AP796" s="53"/>
      <c r="AQ796" s="53"/>
      <c r="AR796" s="53"/>
      <c r="AS796" s="53"/>
      <c r="AT796" s="53"/>
      <c r="AU796" s="53"/>
      <c r="AV796" s="53"/>
      <c r="AW796" s="53"/>
      <c r="AX796" s="53"/>
      <c r="AY796" s="53"/>
      <c r="AZ796" s="53"/>
      <c r="BA796" s="53"/>
      <c r="BB796" s="53"/>
      <c r="BC796" s="53"/>
      <c r="BD796" s="53"/>
      <c r="BE796" s="53"/>
      <c r="BF796" s="53"/>
      <c r="BG796" s="53"/>
      <c r="BH796" s="53"/>
      <c r="BI796" s="53"/>
      <c r="BJ796" s="53"/>
      <c r="BK796" s="53"/>
    </row>
    <row r="797" spans="4:63" x14ac:dyDescent="0.25">
      <c r="D797" s="38" t="s">
        <v>3196</v>
      </c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  <c r="AA797" s="57" t="s">
        <v>4427</v>
      </c>
      <c r="AB797" s="53"/>
      <c r="AC797" s="53"/>
      <c r="AD797" s="53"/>
      <c r="AE797" s="53"/>
      <c r="AF797" s="53"/>
      <c r="AG797" s="53"/>
      <c r="AH797" s="53"/>
      <c r="AI797" s="53"/>
      <c r="AJ797" s="53"/>
      <c r="AK797" s="53"/>
      <c r="AL797" s="53"/>
      <c r="AM797" s="53"/>
      <c r="AN797" s="53"/>
      <c r="AO797" s="53"/>
      <c r="AP797" s="53"/>
      <c r="AQ797" s="53"/>
      <c r="AR797" s="53"/>
      <c r="AS797" s="53"/>
      <c r="AT797" s="53"/>
      <c r="AU797" s="53"/>
      <c r="AV797" s="53"/>
      <c r="AW797" s="53"/>
      <c r="AX797" s="53"/>
      <c r="AY797" s="53"/>
      <c r="AZ797" s="53"/>
      <c r="BA797" s="53"/>
      <c r="BB797" s="53"/>
      <c r="BC797" s="53"/>
      <c r="BD797" s="53"/>
      <c r="BE797" s="53"/>
      <c r="BF797" s="53"/>
      <c r="BG797" s="53"/>
      <c r="BH797" s="53"/>
      <c r="BI797" s="53"/>
      <c r="BJ797" s="53"/>
      <c r="BK797" s="53"/>
    </row>
    <row r="798" spans="4:63" x14ac:dyDescent="0.25">
      <c r="D798" s="38" t="s">
        <v>3443</v>
      </c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  <c r="AA798" s="57" t="s">
        <v>4425</v>
      </c>
      <c r="AB798" s="53"/>
      <c r="AC798" s="53"/>
      <c r="AD798" s="53"/>
      <c r="AE798" s="53"/>
      <c r="AF798" s="53"/>
      <c r="AG798" s="53"/>
      <c r="AH798" s="53"/>
      <c r="AI798" s="53"/>
      <c r="AJ798" s="53"/>
      <c r="AK798" s="53"/>
      <c r="AL798" s="53"/>
      <c r="AM798" s="53"/>
      <c r="AN798" s="53"/>
      <c r="AO798" s="53"/>
      <c r="AP798" s="53"/>
      <c r="AQ798" s="53"/>
      <c r="AR798" s="53"/>
      <c r="AS798" s="53"/>
      <c r="AT798" s="53"/>
      <c r="AU798" s="53"/>
      <c r="AV798" s="53"/>
      <c r="AW798" s="53"/>
      <c r="AX798" s="53"/>
      <c r="AY798" s="53"/>
      <c r="AZ798" s="53"/>
      <c r="BA798" s="53"/>
      <c r="BB798" s="53"/>
      <c r="BC798" s="53"/>
      <c r="BD798" s="53"/>
      <c r="BE798" s="53"/>
      <c r="BF798" s="53"/>
      <c r="BG798" s="53"/>
      <c r="BH798" s="53"/>
      <c r="BI798" s="53"/>
      <c r="BJ798" s="53"/>
      <c r="BK798" s="53"/>
    </row>
    <row r="799" spans="4:63" x14ac:dyDescent="0.25">
      <c r="D799" s="38" t="s">
        <v>3444</v>
      </c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  <c r="AA799" s="57"/>
      <c r="AB799" s="53"/>
      <c r="AC799" s="53"/>
      <c r="AD799" s="53"/>
      <c r="AE799" s="53"/>
      <c r="AF799" s="53"/>
      <c r="AG799" s="53"/>
      <c r="AH799" s="53"/>
      <c r="AI799" s="53"/>
      <c r="AJ799" s="53"/>
      <c r="AK799" s="53"/>
      <c r="AL799" s="53"/>
      <c r="AM799" s="53"/>
      <c r="AN799" s="53"/>
      <c r="AO799" s="53"/>
      <c r="AP799" s="53"/>
      <c r="AQ799" s="53"/>
      <c r="AR799" s="53"/>
      <c r="AS799" s="53"/>
      <c r="AT799" s="53"/>
      <c r="AU799" s="53"/>
      <c r="AV799" s="53"/>
      <c r="AW799" s="53"/>
      <c r="AX799" s="53"/>
      <c r="AY799" s="53"/>
      <c r="AZ799" s="53"/>
      <c r="BA799" s="53"/>
      <c r="BB799" s="53"/>
      <c r="BC799" s="53"/>
      <c r="BD799" s="53"/>
      <c r="BE799" s="53"/>
      <c r="BF799" s="53"/>
      <c r="BG799" s="53"/>
      <c r="BH799" s="53"/>
      <c r="BI799" s="53"/>
      <c r="BJ799" s="53"/>
      <c r="BK799" s="53"/>
    </row>
    <row r="800" spans="4:63" x14ac:dyDescent="0.25">
      <c r="D800" s="38" t="s">
        <v>3445</v>
      </c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  <c r="AA800" s="57" t="s">
        <v>263</v>
      </c>
      <c r="AB800" s="53"/>
      <c r="AC800" s="53"/>
      <c r="AD800" s="53"/>
      <c r="AE800" s="53"/>
      <c r="AF800" s="53"/>
      <c r="AG800" s="53"/>
      <c r="AH800" s="53"/>
      <c r="AI800" s="53"/>
      <c r="AJ800" s="53"/>
      <c r="AK800" s="53"/>
      <c r="AL800" s="53"/>
      <c r="AM800" s="53"/>
      <c r="AN800" s="53"/>
      <c r="AO800" s="53"/>
      <c r="AP800" s="53"/>
      <c r="AQ800" s="53"/>
      <c r="AR800" s="53"/>
      <c r="AS800" s="53"/>
      <c r="AT800" s="53"/>
      <c r="AU800" s="53"/>
      <c r="AV800" s="53"/>
      <c r="AW800" s="53"/>
      <c r="AX800" s="53"/>
      <c r="AY800" s="53"/>
      <c r="AZ800" s="53"/>
      <c r="BA800" s="53"/>
      <c r="BB800" s="53"/>
      <c r="BC800" s="53"/>
      <c r="BD800" s="53"/>
      <c r="BE800" s="53"/>
      <c r="BF800" s="53"/>
      <c r="BG800" s="53"/>
      <c r="BH800" s="53"/>
      <c r="BI800" s="53"/>
      <c r="BJ800" s="53"/>
      <c r="BK800" s="53"/>
    </row>
    <row r="801" spans="4:63" x14ac:dyDescent="0.25">
      <c r="D801" s="56" t="s">
        <v>524</v>
      </c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  <c r="AA801" s="57" t="s">
        <v>264</v>
      </c>
      <c r="AB801" s="53"/>
      <c r="AC801" s="53"/>
      <c r="AD801" s="53"/>
      <c r="AE801" s="53"/>
      <c r="AF801" s="53"/>
      <c r="AG801" s="53"/>
      <c r="AH801" s="53"/>
      <c r="AI801" s="53"/>
      <c r="AJ801" s="53"/>
      <c r="AK801" s="53"/>
      <c r="AL801" s="53"/>
      <c r="AM801" s="53"/>
      <c r="AN801" s="53"/>
      <c r="AO801" s="53"/>
      <c r="AP801" s="53"/>
      <c r="AQ801" s="53"/>
      <c r="AR801" s="53"/>
      <c r="AS801" s="53"/>
      <c r="AT801" s="53"/>
      <c r="AU801" s="53"/>
      <c r="AV801" s="53"/>
      <c r="AW801" s="53"/>
      <c r="AX801" s="53"/>
      <c r="AY801" s="53"/>
      <c r="AZ801" s="53"/>
      <c r="BA801" s="53"/>
      <c r="BB801" s="53"/>
      <c r="BC801" s="53"/>
      <c r="BD801" s="53"/>
      <c r="BE801" s="53"/>
      <c r="BF801" s="53"/>
      <c r="BG801" s="53"/>
      <c r="BH801" s="53"/>
      <c r="BI801" s="53"/>
      <c r="BJ801" s="53"/>
      <c r="BK801" s="53"/>
    </row>
    <row r="802" spans="4:63" x14ac:dyDescent="0.25">
      <c r="D802" s="56" t="s">
        <v>266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  <c r="AA802" s="57" t="s">
        <v>358</v>
      </c>
      <c r="AB802" s="53"/>
      <c r="AC802" s="53"/>
      <c r="AD802" s="53"/>
      <c r="AE802" s="53"/>
      <c r="AF802" s="53"/>
      <c r="AG802" s="53"/>
      <c r="AH802" s="53"/>
      <c r="AI802" s="53"/>
      <c r="AJ802" s="53"/>
      <c r="AK802" s="53"/>
      <c r="AL802" s="53"/>
      <c r="AM802" s="53"/>
      <c r="AN802" s="53"/>
      <c r="AO802" s="53"/>
      <c r="AP802" s="53"/>
      <c r="AQ802" s="53"/>
      <c r="AR802" s="53"/>
      <c r="AS802" s="53"/>
      <c r="AT802" s="53"/>
      <c r="AU802" s="53"/>
      <c r="AV802" s="53"/>
      <c r="AW802" s="53"/>
      <c r="AX802" s="53"/>
      <c r="AY802" s="53"/>
      <c r="AZ802" s="53"/>
      <c r="BA802" s="53"/>
      <c r="BB802" s="53"/>
      <c r="BC802" s="53"/>
      <c r="BD802" s="53"/>
      <c r="BE802" s="53"/>
      <c r="BF802" s="53"/>
      <c r="BG802" s="53"/>
      <c r="BH802" s="53"/>
      <c r="BI802" s="53"/>
      <c r="BJ802" s="53"/>
      <c r="BK802" s="53"/>
    </row>
    <row r="803" spans="4:63" x14ac:dyDescent="0.25">
      <c r="D803" s="56" t="s">
        <v>277</v>
      </c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</row>
    <row r="804" spans="4:63" x14ac:dyDescent="0.25">
      <c r="D804" s="56" t="s">
        <v>273</v>
      </c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</row>
    <row r="805" spans="4:63" x14ac:dyDescent="0.25">
      <c r="D805" s="38" t="s">
        <v>3446</v>
      </c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</row>
    <row r="806" spans="4:63" x14ac:dyDescent="0.25">
      <c r="D806" s="38" t="s">
        <v>3447</v>
      </c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</row>
    <row r="807" spans="4:63" x14ac:dyDescent="0.25">
      <c r="D807" s="56" t="s">
        <v>544</v>
      </c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</row>
    <row r="808" spans="4:63" x14ac:dyDescent="0.25">
      <c r="D808" s="56" t="s">
        <v>545</v>
      </c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</row>
    <row r="809" spans="4:63" x14ac:dyDescent="0.25">
      <c r="D809" s="38" t="s">
        <v>3448</v>
      </c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</row>
    <row r="810" spans="4:63" x14ac:dyDescent="0.25">
      <c r="D810" s="38" t="s">
        <v>3449</v>
      </c>
      <c r="E810" s="52"/>
      <c r="F810" s="52"/>
      <c r="G810" s="52"/>
      <c r="H810" s="52"/>
      <c r="I810" s="52"/>
      <c r="J810" s="52"/>
      <c r="K810" s="52"/>
      <c r="L810" s="52"/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</row>
    <row r="811" spans="4:63" x14ac:dyDescent="0.25">
      <c r="D811" s="38" t="s">
        <v>3450</v>
      </c>
      <c r="E811" s="52"/>
      <c r="F811" s="52"/>
      <c r="G811" s="52"/>
      <c r="H811" s="52"/>
      <c r="I811" s="52"/>
      <c r="J811" s="52"/>
      <c r="K811" s="52"/>
      <c r="L811" s="52"/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</row>
    <row r="812" spans="4:63" x14ac:dyDescent="0.25">
      <c r="D812" s="38" t="s">
        <v>3451</v>
      </c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</row>
    <row r="813" spans="4:63" x14ac:dyDescent="0.25">
      <c r="D813" s="38" t="s">
        <v>3452</v>
      </c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</row>
    <row r="814" spans="4:63" x14ac:dyDescent="0.25">
      <c r="D814" s="56" t="s">
        <v>4424</v>
      </c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</row>
    <row r="816" spans="4:63" x14ac:dyDescent="0.25">
      <c r="D816" s="285" t="s">
        <v>4429</v>
      </c>
    </row>
    <row r="831" spans="4:4" x14ac:dyDescent="0.25">
      <c r="D831" s="51" t="s">
        <v>4885</v>
      </c>
    </row>
    <row r="833" spans="4:4" x14ac:dyDescent="0.25">
      <c r="D833" s="285" t="s">
        <v>4429</v>
      </c>
    </row>
    <row r="861" spans="2:4" x14ac:dyDescent="0.25">
      <c r="B861" s="50">
        <v>0</v>
      </c>
      <c r="D861" s="51" t="s">
        <v>4392</v>
      </c>
    </row>
    <row r="862" spans="2:4" x14ac:dyDescent="0.25">
      <c r="D862" s="59" t="s">
        <v>304</v>
      </c>
    </row>
    <row r="863" spans="2:4" x14ac:dyDescent="0.25">
      <c r="D863" s="55" t="s">
        <v>35</v>
      </c>
    </row>
    <row r="951" spans="2:4" x14ac:dyDescent="0.25">
      <c r="B951" s="49">
        <v>0</v>
      </c>
      <c r="D951" s="51" t="s">
        <v>4374</v>
      </c>
    </row>
    <row r="952" spans="2:4" x14ac:dyDescent="0.25">
      <c r="D952" s="59" t="s">
        <v>304</v>
      </c>
    </row>
    <row r="965" spans="4:19" x14ac:dyDescent="0.25">
      <c r="D965" s="285" t="s">
        <v>4375</v>
      </c>
    </row>
    <row r="966" spans="4:19" x14ac:dyDescent="0.25">
      <c r="D966" s="51" t="s">
        <v>4376</v>
      </c>
    </row>
    <row r="967" spans="4:19" x14ac:dyDescent="0.25">
      <c r="D967" s="51" t="s">
        <v>4377</v>
      </c>
    </row>
    <row r="968" spans="4:19" x14ac:dyDescent="0.25">
      <c r="D968" s="51" t="s">
        <v>4378</v>
      </c>
    </row>
    <row r="970" spans="4:19" x14ac:dyDescent="0.25">
      <c r="D970" s="56" t="s">
        <v>4379</v>
      </c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</row>
    <row r="971" spans="4:19" x14ac:dyDescent="0.25">
      <c r="D971" s="56" t="s">
        <v>4380</v>
      </c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</row>
    <row r="972" spans="4:19" x14ac:dyDescent="0.25">
      <c r="D972" s="56" t="s">
        <v>4381</v>
      </c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</row>
    <row r="973" spans="4:19" x14ac:dyDescent="0.25">
      <c r="D973" s="56" t="s">
        <v>4382</v>
      </c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</row>
    <row r="974" spans="4:19" x14ac:dyDescent="0.25">
      <c r="D974" s="56" t="s">
        <v>4383</v>
      </c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</row>
    <row r="975" spans="4:19" x14ac:dyDescent="0.25">
      <c r="D975" s="56" t="s">
        <v>4384</v>
      </c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</row>
    <row r="976" spans="4:19" x14ac:dyDescent="0.25">
      <c r="D976" s="56" t="s">
        <v>4385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</row>
    <row r="977" spans="2:19" x14ac:dyDescent="0.25">
      <c r="D977" s="56" t="s">
        <v>4386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</row>
    <row r="978" spans="2:19" x14ac:dyDescent="0.25">
      <c r="D978" s="56" t="s">
        <v>259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</row>
    <row r="987" spans="2:19" x14ac:dyDescent="0.25">
      <c r="B987" s="50">
        <v>0</v>
      </c>
      <c r="D987" s="51" t="s">
        <v>4397</v>
      </c>
    </row>
    <row r="988" spans="2:19" x14ac:dyDescent="0.25">
      <c r="D988" s="59" t="s">
        <v>303</v>
      </c>
    </row>
    <row r="989" spans="2:19" x14ac:dyDescent="0.25">
      <c r="D989" s="55" t="s">
        <v>35</v>
      </c>
    </row>
    <row r="1057" spans="2:4" x14ac:dyDescent="0.25">
      <c r="B1057" s="50">
        <v>0</v>
      </c>
      <c r="D1057" s="51" t="s">
        <v>4405</v>
      </c>
    </row>
    <row r="1058" spans="2:4" x14ac:dyDescent="0.25">
      <c r="D1058" s="59" t="s">
        <v>303</v>
      </c>
    </row>
    <row r="1059" spans="2:4" x14ac:dyDescent="0.25">
      <c r="D1059" s="68" t="s">
        <v>4460</v>
      </c>
    </row>
    <row r="1061" spans="2:4" x14ac:dyDescent="0.25">
      <c r="D1061" s="285" t="s">
        <v>4401</v>
      </c>
    </row>
    <row r="1098" spans="2:4" x14ac:dyDescent="0.25">
      <c r="B1098" s="50">
        <v>0</v>
      </c>
      <c r="D1098" s="51" t="s">
        <v>4408</v>
      </c>
    </row>
    <row r="1099" spans="2:4" x14ac:dyDescent="0.25">
      <c r="D1099" s="59" t="s">
        <v>303</v>
      </c>
    </row>
    <row r="1100" spans="2:4" x14ac:dyDescent="0.25">
      <c r="D1100" s="55" t="s">
        <v>35</v>
      </c>
    </row>
    <row r="1184" spans="2:4" x14ac:dyDescent="0.25">
      <c r="B1184" s="49">
        <v>0</v>
      </c>
      <c r="D1184" s="51" t="s">
        <v>4412</v>
      </c>
    </row>
    <row r="1185" spans="4:4" x14ac:dyDescent="0.25">
      <c r="D1185" s="59" t="s">
        <v>305</v>
      </c>
    </row>
    <row r="1186" spans="4:4" x14ac:dyDescent="0.25">
      <c r="D1186" s="55" t="s">
        <v>35</v>
      </c>
    </row>
    <row r="1227" spans="2:4" x14ac:dyDescent="0.25">
      <c r="B1227" s="49">
        <v>0</v>
      </c>
      <c r="D1227" s="51" t="s">
        <v>4448</v>
      </c>
    </row>
    <row r="1228" spans="2:4" x14ac:dyDescent="0.25">
      <c r="D1228" s="59" t="s">
        <v>303</v>
      </c>
    </row>
    <row r="1229" spans="2:4" x14ac:dyDescent="0.25">
      <c r="D1229" s="68" t="s">
        <v>4460</v>
      </c>
    </row>
    <row r="1231" spans="2:4" x14ac:dyDescent="0.25">
      <c r="D1231" s="285" t="s">
        <v>4445</v>
      </c>
    </row>
    <row r="1268" spans="2:4" x14ac:dyDescent="0.25">
      <c r="B1268" s="48">
        <v>0</v>
      </c>
      <c r="D1268" s="51" t="s">
        <v>2226</v>
      </c>
    </row>
    <row r="1269" spans="2:4" x14ac:dyDescent="0.25">
      <c r="D1269" s="59" t="s">
        <v>305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3F182-2A12-40D6-8495-BAA7D3BF17FD}">
  <dimension ref="A2:J42"/>
  <sheetViews>
    <sheetView topLeftCell="A18" workbookViewId="0">
      <selection activeCell="A33" sqref="A33"/>
    </sheetView>
  </sheetViews>
  <sheetFormatPr defaultColWidth="2.85546875" defaultRowHeight="15" x14ac:dyDescent="0.25"/>
  <cols>
    <col min="1" max="1" width="11.28515625" style="383" bestFit="1" customWidth="1"/>
    <col min="2" max="2" width="39.85546875" style="383" bestFit="1" customWidth="1"/>
    <col min="3" max="3" width="17" style="383" customWidth="1"/>
    <col min="4" max="4" width="17" style="383" bestFit="1" customWidth="1"/>
    <col min="5" max="5" width="17.5703125" style="383" bestFit="1" customWidth="1"/>
    <col min="6" max="7" width="10.7109375" style="383" bestFit="1" customWidth="1"/>
    <col min="8" max="8" width="8.5703125" style="383" bestFit="1" customWidth="1"/>
    <col min="9" max="9" width="7.5703125" style="383" bestFit="1" customWidth="1"/>
    <col min="10" max="10" width="10.7109375" style="383" bestFit="1" customWidth="1"/>
    <col min="11" max="16384" width="2.85546875" style="383"/>
  </cols>
  <sheetData>
    <row r="2" spans="1:10" ht="18.75" x14ac:dyDescent="0.25">
      <c r="A2" s="467" t="s">
        <v>2562</v>
      </c>
      <c r="B2" s="468"/>
      <c r="C2" s="468"/>
      <c r="D2" s="468"/>
      <c r="E2" s="468"/>
      <c r="F2" s="468"/>
      <c r="G2" s="468"/>
      <c r="H2" s="468"/>
      <c r="I2" s="468"/>
      <c r="J2" s="468"/>
    </row>
    <row r="3" spans="1:10" x14ac:dyDescent="0.25">
      <c r="A3" s="468" t="s">
        <v>4335</v>
      </c>
      <c r="B3" s="468"/>
      <c r="C3" s="468"/>
      <c r="D3" s="468"/>
      <c r="E3" s="468"/>
      <c r="F3" s="468"/>
      <c r="G3" s="468"/>
      <c r="H3" s="468"/>
      <c r="I3" s="468"/>
    </row>
    <row r="4" spans="1:10" ht="45" x14ac:dyDescent="0.25">
      <c r="A4" s="385" t="s">
        <v>374</v>
      </c>
      <c r="B4" s="385" t="s">
        <v>32</v>
      </c>
      <c r="C4" s="385" t="s">
        <v>31</v>
      </c>
      <c r="D4" s="385" t="s">
        <v>331</v>
      </c>
      <c r="E4" s="385" t="s">
        <v>373</v>
      </c>
      <c r="F4" s="385" t="s">
        <v>519</v>
      </c>
      <c r="G4" s="385" t="s">
        <v>254</v>
      </c>
      <c r="H4" s="385" t="s">
        <v>30</v>
      </c>
      <c r="I4" s="385" t="s">
        <v>29</v>
      </c>
      <c r="J4" s="385" t="s">
        <v>28</v>
      </c>
    </row>
    <row r="5" spans="1:10" ht="45" x14ac:dyDescent="0.25">
      <c r="A5" s="390" t="s">
        <v>314</v>
      </c>
      <c r="B5" s="390" t="s">
        <v>313</v>
      </c>
      <c r="C5" s="390" t="s">
        <v>312</v>
      </c>
      <c r="D5" s="390" t="s">
        <v>330</v>
      </c>
      <c r="E5" s="390" t="s">
        <v>276</v>
      </c>
      <c r="F5" s="391">
        <v>44673.446527777996</v>
      </c>
      <c r="G5" s="391">
        <v>45077.708333333001</v>
      </c>
      <c r="H5" s="390" t="s">
        <v>311</v>
      </c>
      <c r="I5" s="390" t="s">
        <v>18</v>
      </c>
      <c r="J5" s="390" t="s">
        <v>17</v>
      </c>
    </row>
    <row r="6" spans="1:10" ht="45" x14ac:dyDescent="0.25">
      <c r="A6" s="394" t="s">
        <v>921</v>
      </c>
      <c r="B6" s="388" t="s">
        <v>924</v>
      </c>
      <c r="C6" s="388" t="s">
        <v>459</v>
      </c>
      <c r="D6" s="388" t="s">
        <v>330</v>
      </c>
      <c r="E6" s="388" t="s">
        <v>276</v>
      </c>
      <c r="F6" s="389">
        <v>44903.420833333003</v>
      </c>
      <c r="G6" s="389">
        <v>45336.661805556003</v>
      </c>
      <c r="H6" s="388" t="s">
        <v>23</v>
      </c>
      <c r="I6" s="388" t="s">
        <v>18</v>
      </c>
      <c r="J6" s="388" t="s">
        <v>260</v>
      </c>
    </row>
    <row r="7" spans="1:10" ht="45" x14ac:dyDescent="0.25">
      <c r="A7" s="395" t="s">
        <v>1735</v>
      </c>
      <c r="B7" s="386" t="s">
        <v>1727</v>
      </c>
      <c r="C7" s="386" t="s">
        <v>697</v>
      </c>
      <c r="D7" s="386" t="s">
        <v>330</v>
      </c>
      <c r="E7" s="386" t="s">
        <v>276</v>
      </c>
      <c r="F7" s="387">
        <v>44930.588194443997</v>
      </c>
      <c r="G7" s="387">
        <v>45366.546527778002</v>
      </c>
      <c r="H7" s="386" t="s">
        <v>23</v>
      </c>
      <c r="I7" s="386" t="s">
        <v>18</v>
      </c>
      <c r="J7" s="386" t="s">
        <v>260</v>
      </c>
    </row>
    <row r="8" spans="1:10" ht="45" x14ac:dyDescent="0.25">
      <c r="A8" s="388" t="s">
        <v>3667</v>
      </c>
      <c r="B8" s="388" t="s">
        <v>3668</v>
      </c>
      <c r="C8" s="388" t="s">
        <v>356</v>
      </c>
      <c r="D8" s="388" t="s">
        <v>330</v>
      </c>
      <c r="E8" s="388" t="s">
        <v>276</v>
      </c>
      <c r="F8" s="389">
        <v>44960.685416667002</v>
      </c>
      <c r="G8" s="389">
        <v>45399.643750000003</v>
      </c>
      <c r="H8" s="388" t="s">
        <v>23</v>
      </c>
      <c r="I8" s="388" t="s">
        <v>18</v>
      </c>
      <c r="J8" s="388" t="s">
        <v>260</v>
      </c>
    </row>
    <row r="9" spans="1:10" ht="45" x14ac:dyDescent="0.25">
      <c r="A9" s="386" t="s">
        <v>3731</v>
      </c>
      <c r="B9" s="386" t="s">
        <v>3732</v>
      </c>
      <c r="C9" s="386" t="s">
        <v>356</v>
      </c>
      <c r="D9" s="386" t="s">
        <v>330</v>
      </c>
      <c r="E9" s="386" t="s">
        <v>276</v>
      </c>
      <c r="F9" s="387">
        <v>44963.472222222001</v>
      </c>
      <c r="G9" s="387">
        <v>45400.430555555999</v>
      </c>
      <c r="H9" s="386" t="s">
        <v>23</v>
      </c>
      <c r="I9" s="386" t="s">
        <v>18</v>
      </c>
      <c r="J9" s="386" t="s">
        <v>260</v>
      </c>
    </row>
    <row r="10" spans="1:10" ht="45" x14ac:dyDescent="0.25">
      <c r="A10" s="388" t="s">
        <v>3761</v>
      </c>
      <c r="B10" s="388" t="s">
        <v>3769</v>
      </c>
      <c r="C10" s="388" t="s">
        <v>1182</v>
      </c>
      <c r="D10" s="388" t="s">
        <v>330</v>
      </c>
      <c r="E10" s="388" t="s">
        <v>276</v>
      </c>
      <c r="F10" s="389">
        <v>44963.631944444001</v>
      </c>
      <c r="G10" s="389">
        <v>45400.590277777999</v>
      </c>
      <c r="H10" s="388" t="s">
        <v>23</v>
      </c>
      <c r="I10" s="388" t="s">
        <v>18</v>
      </c>
      <c r="J10" s="388" t="s">
        <v>260</v>
      </c>
    </row>
    <row r="11" spans="1:10" ht="45" x14ac:dyDescent="0.25">
      <c r="A11" s="386" t="s">
        <v>3763</v>
      </c>
      <c r="B11" s="386" t="s">
        <v>3772</v>
      </c>
      <c r="C11" s="386" t="s">
        <v>1182</v>
      </c>
      <c r="D11" s="386" t="s">
        <v>330</v>
      </c>
      <c r="E11" s="386" t="s">
        <v>276</v>
      </c>
      <c r="F11" s="387">
        <v>44963.634027777996</v>
      </c>
      <c r="G11" s="387">
        <v>45400.592361110997</v>
      </c>
      <c r="H11" s="386" t="s">
        <v>23</v>
      </c>
      <c r="I11" s="386" t="s">
        <v>18</v>
      </c>
      <c r="J11" s="386" t="s">
        <v>260</v>
      </c>
    </row>
    <row r="12" spans="1:10" ht="45" x14ac:dyDescent="0.25">
      <c r="A12" s="388" t="s">
        <v>3845</v>
      </c>
      <c r="B12" s="388" t="s">
        <v>3846</v>
      </c>
      <c r="C12" s="388" t="s">
        <v>356</v>
      </c>
      <c r="D12" s="388" t="s">
        <v>330</v>
      </c>
      <c r="E12" s="388" t="s">
        <v>276</v>
      </c>
      <c r="F12" s="389">
        <v>44964.596527777998</v>
      </c>
      <c r="G12" s="389">
        <v>45401.554861110999</v>
      </c>
      <c r="H12" s="388" t="s">
        <v>23</v>
      </c>
      <c r="I12" s="388" t="s">
        <v>18</v>
      </c>
      <c r="J12" s="388" t="s">
        <v>260</v>
      </c>
    </row>
    <row r="13" spans="1:10" ht="45" x14ac:dyDescent="0.25">
      <c r="A13" s="386" t="s">
        <v>3962</v>
      </c>
      <c r="B13" s="386" t="s">
        <v>3961</v>
      </c>
      <c r="C13" s="386" t="s">
        <v>850</v>
      </c>
      <c r="D13" s="386" t="s">
        <v>330</v>
      </c>
      <c r="E13" s="386" t="s">
        <v>276</v>
      </c>
      <c r="F13" s="387">
        <v>44966.407638889003</v>
      </c>
      <c r="G13" s="387">
        <v>45405.370833333</v>
      </c>
      <c r="H13" s="386" t="s">
        <v>23</v>
      </c>
      <c r="I13" s="386" t="s">
        <v>18</v>
      </c>
      <c r="J13" s="386" t="s">
        <v>260</v>
      </c>
    </row>
    <row r="14" spans="1:10" ht="45" x14ac:dyDescent="0.25">
      <c r="A14" s="388" t="s">
        <v>3985</v>
      </c>
      <c r="B14" s="388" t="s">
        <v>3986</v>
      </c>
      <c r="C14" s="388" t="s">
        <v>850</v>
      </c>
      <c r="D14" s="388" t="s">
        <v>330</v>
      </c>
      <c r="E14" s="388" t="s">
        <v>276</v>
      </c>
      <c r="F14" s="389">
        <v>44966.409027777998</v>
      </c>
      <c r="G14" s="389">
        <v>45405.367361110999</v>
      </c>
      <c r="H14" s="388" t="s">
        <v>23</v>
      </c>
      <c r="I14" s="388" t="s">
        <v>18</v>
      </c>
      <c r="J14" s="388" t="s">
        <v>260</v>
      </c>
    </row>
    <row r="15" spans="1:10" ht="45" x14ac:dyDescent="0.25">
      <c r="A15" s="386" t="s">
        <v>3969</v>
      </c>
      <c r="B15" s="386" t="s">
        <v>3955</v>
      </c>
      <c r="C15" s="386" t="s">
        <v>335</v>
      </c>
      <c r="D15" s="386" t="s">
        <v>330</v>
      </c>
      <c r="E15" s="386" t="s">
        <v>276</v>
      </c>
      <c r="F15" s="387">
        <v>44966.422916666997</v>
      </c>
      <c r="G15" s="387">
        <v>45405.381249999999</v>
      </c>
      <c r="H15" s="386" t="s">
        <v>23</v>
      </c>
      <c r="I15" s="386" t="s">
        <v>18</v>
      </c>
      <c r="J15" s="386" t="s">
        <v>260</v>
      </c>
    </row>
    <row r="16" spans="1:10" ht="45" x14ac:dyDescent="0.25">
      <c r="A16" s="388" t="s">
        <v>3971</v>
      </c>
      <c r="B16" s="388" t="s">
        <v>3972</v>
      </c>
      <c r="C16" s="388" t="s">
        <v>356</v>
      </c>
      <c r="D16" s="388" t="s">
        <v>330</v>
      </c>
      <c r="E16" s="388" t="s">
        <v>276</v>
      </c>
      <c r="F16" s="389">
        <v>44966.4375</v>
      </c>
      <c r="G16" s="389">
        <v>45405.395833333001</v>
      </c>
      <c r="H16" s="388" t="s">
        <v>23</v>
      </c>
      <c r="I16" s="388" t="s">
        <v>18</v>
      </c>
      <c r="J16" s="388" t="s">
        <v>260</v>
      </c>
    </row>
    <row r="17" spans="1:10" ht="45" x14ac:dyDescent="0.25">
      <c r="A17" s="386" t="s">
        <v>3996</v>
      </c>
      <c r="B17" s="386" t="s">
        <v>3998</v>
      </c>
      <c r="C17" s="386" t="s">
        <v>356</v>
      </c>
      <c r="D17" s="386" t="s">
        <v>330</v>
      </c>
      <c r="E17" s="386" t="s">
        <v>276</v>
      </c>
      <c r="F17" s="387">
        <v>44966.655555555997</v>
      </c>
      <c r="G17" s="387">
        <v>45405.613888888998</v>
      </c>
      <c r="H17" s="386" t="s">
        <v>23</v>
      </c>
      <c r="I17" s="386" t="s">
        <v>18</v>
      </c>
      <c r="J17" s="386" t="s">
        <v>260</v>
      </c>
    </row>
    <row r="18" spans="1:10" ht="45" x14ac:dyDescent="0.25">
      <c r="A18" s="388" t="s">
        <v>4020</v>
      </c>
      <c r="B18" s="388" t="s">
        <v>4019</v>
      </c>
      <c r="C18" s="388" t="s">
        <v>1669</v>
      </c>
      <c r="D18" s="388" t="s">
        <v>330</v>
      </c>
      <c r="E18" s="388" t="s">
        <v>276</v>
      </c>
      <c r="F18" s="389">
        <v>44967.365277778001</v>
      </c>
      <c r="G18" s="389">
        <v>45405.656944444003</v>
      </c>
      <c r="H18" s="388" t="s">
        <v>23</v>
      </c>
      <c r="I18" s="388" t="s">
        <v>18</v>
      </c>
      <c r="J18" s="388" t="s">
        <v>260</v>
      </c>
    </row>
    <row r="19" spans="1:10" ht="45" x14ac:dyDescent="0.25">
      <c r="A19" s="390" t="s">
        <v>4028</v>
      </c>
      <c r="B19" s="390" t="s">
        <v>4022</v>
      </c>
      <c r="C19" s="390" t="s">
        <v>433</v>
      </c>
      <c r="D19" s="390" t="s">
        <v>330</v>
      </c>
      <c r="E19" s="390" t="s">
        <v>276</v>
      </c>
      <c r="F19" s="391">
        <v>44967.389583333003</v>
      </c>
      <c r="G19" s="391">
        <v>45408.347916667</v>
      </c>
      <c r="H19" s="390" t="s">
        <v>23</v>
      </c>
      <c r="I19" s="390" t="s">
        <v>18</v>
      </c>
      <c r="J19" s="390" t="s">
        <v>255</v>
      </c>
    </row>
    <row r="20" spans="1:10" ht="45" x14ac:dyDescent="0.25">
      <c r="A20" s="388" t="s">
        <v>4048</v>
      </c>
      <c r="B20" s="388" t="s">
        <v>4049</v>
      </c>
      <c r="C20" s="388" t="s">
        <v>361</v>
      </c>
      <c r="D20" s="388" t="s">
        <v>330</v>
      </c>
      <c r="E20" s="388" t="s">
        <v>276</v>
      </c>
      <c r="F20" s="389">
        <v>44967.584027778001</v>
      </c>
      <c r="G20" s="389">
        <v>45408.542361111002</v>
      </c>
      <c r="H20" s="388" t="s">
        <v>23</v>
      </c>
      <c r="I20" s="388" t="s">
        <v>18</v>
      </c>
      <c r="J20" s="388" t="s">
        <v>260</v>
      </c>
    </row>
    <row r="21" spans="1:10" ht="45" x14ac:dyDescent="0.25">
      <c r="A21" s="386" t="s">
        <v>4051</v>
      </c>
      <c r="B21" s="386" t="s">
        <v>4059</v>
      </c>
      <c r="C21" s="386" t="s">
        <v>361</v>
      </c>
      <c r="D21" s="386" t="s">
        <v>330</v>
      </c>
      <c r="E21" s="386" t="s">
        <v>276</v>
      </c>
      <c r="F21" s="387">
        <v>44967.584722222004</v>
      </c>
      <c r="G21" s="387">
        <v>45408.543055556001</v>
      </c>
      <c r="H21" s="386" t="s">
        <v>23</v>
      </c>
      <c r="I21" s="386" t="s">
        <v>18</v>
      </c>
      <c r="J21" s="386" t="s">
        <v>260</v>
      </c>
    </row>
    <row r="22" spans="1:10" ht="45" x14ac:dyDescent="0.25">
      <c r="A22" s="388" t="s">
        <v>4096</v>
      </c>
      <c r="B22" s="388" t="s">
        <v>4097</v>
      </c>
      <c r="C22" s="388" t="s">
        <v>356</v>
      </c>
      <c r="D22" s="388" t="s">
        <v>330</v>
      </c>
      <c r="E22" s="388" t="s">
        <v>276</v>
      </c>
      <c r="F22" s="389">
        <v>44970.4375</v>
      </c>
      <c r="G22" s="389">
        <v>45411.395833333001</v>
      </c>
      <c r="H22" s="388" t="s">
        <v>23</v>
      </c>
      <c r="I22" s="388" t="s">
        <v>18</v>
      </c>
      <c r="J22" s="388" t="s">
        <v>260</v>
      </c>
    </row>
    <row r="23" spans="1:10" ht="45" x14ac:dyDescent="0.25">
      <c r="A23" s="386" t="s">
        <v>4135</v>
      </c>
      <c r="B23" s="386" t="s">
        <v>4140</v>
      </c>
      <c r="C23" s="386" t="s">
        <v>356</v>
      </c>
      <c r="D23" s="386" t="s">
        <v>330</v>
      </c>
      <c r="E23" s="386" t="s">
        <v>276</v>
      </c>
      <c r="F23" s="387">
        <v>44970.604861111002</v>
      </c>
      <c r="G23" s="387">
        <v>45411.563194444003</v>
      </c>
      <c r="H23" s="386" t="s">
        <v>23</v>
      </c>
      <c r="I23" s="386" t="s">
        <v>18</v>
      </c>
      <c r="J23" s="386" t="s">
        <v>260</v>
      </c>
    </row>
    <row r="24" spans="1:10" ht="45" x14ac:dyDescent="0.25">
      <c r="A24" s="392" t="s">
        <v>4192</v>
      </c>
      <c r="B24" s="392" t="s">
        <v>4194</v>
      </c>
      <c r="C24" s="392" t="s">
        <v>4268</v>
      </c>
      <c r="D24" s="392" t="s">
        <v>330</v>
      </c>
      <c r="E24" s="392" t="s">
        <v>276</v>
      </c>
      <c r="F24" s="393">
        <v>44971.336805555999</v>
      </c>
      <c r="G24" s="393">
        <v>45411.628472222001</v>
      </c>
      <c r="H24" s="392" t="s">
        <v>23</v>
      </c>
      <c r="I24" s="392" t="s">
        <v>18</v>
      </c>
      <c r="J24" s="392" t="s">
        <v>255</v>
      </c>
    </row>
    <row r="25" spans="1:10" ht="45" x14ac:dyDescent="0.25">
      <c r="A25" s="386" t="s">
        <v>4198</v>
      </c>
      <c r="B25" s="386" t="s">
        <v>4200</v>
      </c>
      <c r="C25" s="386" t="s">
        <v>361</v>
      </c>
      <c r="D25" s="386" t="s">
        <v>330</v>
      </c>
      <c r="E25" s="386" t="s">
        <v>276</v>
      </c>
      <c r="F25" s="387">
        <v>44971.338888888997</v>
      </c>
      <c r="G25" s="387">
        <v>45411.630555556003</v>
      </c>
      <c r="H25" s="386" t="s">
        <v>23</v>
      </c>
      <c r="I25" s="386" t="s">
        <v>18</v>
      </c>
      <c r="J25" s="386" t="s">
        <v>260</v>
      </c>
    </row>
    <row r="26" spans="1:10" ht="45" x14ac:dyDescent="0.25">
      <c r="A26" s="388" t="s">
        <v>4241</v>
      </c>
      <c r="B26" s="388" t="s">
        <v>4242</v>
      </c>
      <c r="C26" s="388" t="s">
        <v>356</v>
      </c>
      <c r="D26" s="388" t="s">
        <v>330</v>
      </c>
      <c r="E26" s="388" t="s">
        <v>276</v>
      </c>
      <c r="F26" s="389">
        <v>44971.446527777996</v>
      </c>
      <c r="G26" s="389">
        <v>45412.404861110997</v>
      </c>
      <c r="H26" s="388" t="s">
        <v>23</v>
      </c>
      <c r="I26" s="388" t="s">
        <v>18</v>
      </c>
      <c r="J26" s="388" t="s">
        <v>260</v>
      </c>
    </row>
    <row r="27" spans="1:10" ht="45" x14ac:dyDescent="0.25">
      <c r="A27" s="396" t="s">
        <v>4303</v>
      </c>
      <c r="B27" s="396" t="s">
        <v>4304</v>
      </c>
      <c r="C27" s="396" t="s">
        <v>356</v>
      </c>
      <c r="D27" s="396" t="s">
        <v>330</v>
      </c>
      <c r="E27" s="396" t="s">
        <v>276</v>
      </c>
      <c r="F27" s="397">
        <v>44972.452777778002</v>
      </c>
      <c r="G27" s="397">
        <v>45419.411111111003</v>
      </c>
      <c r="H27" s="396" t="s">
        <v>23</v>
      </c>
      <c r="I27" s="396" t="s">
        <v>18</v>
      </c>
      <c r="J27" s="396" t="s">
        <v>260</v>
      </c>
    </row>
    <row r="28" spans="1:10" ht="45" x14ac:dyDescent="0.25">
      <c r="A28" s="388" t="s">
        <v>4271</v>
      </c>
      <c r="B28" s="388" t="s">
        <v>4272</v>
      </c>
      <c r="C28" s="388" t="s">
        <v>920</v>
      </c>
      <c r="D28" s="388" t="s">
        <v>330</v>
      </c>
      <c r="E28" s="388" t="s">
        <v>276</v>
      </c>
      <c r="F28" s="389">
        <v>44972.575694444</v>
      </c>
      <c r="G28" s="389">
        <v>45419.575694444</v>
      </c>
      <c r="H28" s="388" t="s">
        <v>23</v>
      </c>
      <c r="I28" s="388" t="s">
        <v>18</v>
      </c>
      <c r="J28" s="388" t="s">
        <v>260</v>
      </c>
    </row>
    <row r="29" spans="1:10" ht="45" x14ac:dyDescent="0.25">
      <c r="A29" s="402" t="s">
        <v>4309</v>
      </c>
      <c r="B29" s="402" t="s">
        <v>4310</v>
      </c>
      <c r="C29" s="402" t="s">
        <v>356</v>
      </c>
      <c r="D29" s="402" t="s">
        <v>330</v>
      </c>
      <c r="E29" s="402" t="s">
        <v>276</v>
      </c>
      <c r="F29" s="403">
        <v>44972.636111111002</v>
      </c>
      <c r="G29" s="403">
        <v>45419.594444444003</v>
      </c>
      <c r="H29" s="402" t="s">
        <v>23</v>
      </c>
      <c r="I29" s="402" t="s">
        <v>18</v>
      </c>
      <c r="J29" s="402" t="s">
        <v>255</v>
      </c>
    </row>
    <row r="31" spans="1:10" x14ac:dyDescent="0.25">
      <c r="A31" s="404" t="s">
        <v>4336</v>
      </c>
      <c r="B31" s="404" t="s">
        <v>4338</v>
      </c>
      <c r="C31" s="404"/>
      <c r="D31" s="404"/>
      <c r="E31" s="404"/>
      <c r="F31" s="405"/>
      <c r="G31" s="405"/>
      <c r="H31" s="404"/>
      <c r="I31" s="404"/>
      <c r="J31" s="406" t="s">
        <v>346</v>
      </c>
    </row>
    <row r="32" spans="1:10" x14ac:dyDescent="0.25">
      <c r="A32" s="407" t="s">
        <v>4367</v>
      </c>
      <c r="B32" s="407" t="s">
        <v>4368</v>
      </c>
      <c r="C32" s="407"/>
      <c r="D32" s="407"/>
      <c r="E32" s="407"/>
      <c r="F32" s="408"/>
      <c r="G32" s="408"/>
      <c r="H32" s="407"/>
      <c r="I32" s="407"/>
      <c r="J32" s="409" t="s">
        <v>346</v>
      </c>
    </row>
    <row r="33" spans="1:10" x14ac:dyDescent="0.25">
      <c r="A33" s="404" t="s">
        <v>4388</v>
      </c>
      <c r="B33" s="404" t="s">
        <v>4390</v>
      </c>
      <c r="C33" s="404"/>
      <c r="D33" s="404"/>
      <c r="E33" s="404"/>
      <c r="F33" s="405"/>
      <c r="G33" s="405"/>
      <c r="H33" s="404"/>
      <c r="I33" s="404"/>
      <c r="J33" s="406" t="s">
        <v>346</v>
      </c>
    </row>
    <row r="34" spans="1:10" x14ac:dyDescent="0.25">
      <c r="A34" s="392" t="s">
        <v>4391</v>
      </c>
      <c r="B34" s="398" t="s">
        <v>4393</v>
      </c>
      <c r="C34" s="398"/>
      <c r="D34" s="398"/>
      <c r="E34" s="398"/>
      <c r="F34" s="399"/>
      <c r="G34" s="399"/>
      <c r="H34" s="398"/>
      <c r="I34" s="398"/>
      <c r="J34" s="400" t="s">
        <v>346</v>
      </c>
    </row>
    <row r="35" spans="1:10" ht="30" x14ac:dyDescent="0.25">
      <c r="A35" s="392" t="s">
        <v>4396</v>
      </c>
      <c r="B35" s="398" t="s">
        <v>4398</v>
      </c>
      <c r="C35" s="398"/>
      <c r="D35" s="398"/>
      <c r="E35" s="398"/>
      <c r="F35" s="399"/>
      <c r="G35" s="399"/>
      <c r="H35" s="398"/>
      <c r="I35" s="398"/>
      <c r="J35" s="400" t="s">
        <v>346</v>
      </c>
    </row>
    <row r="36" spans="1:10" x14ac:dyDescent="0.25">
      <c r="A36" s="392" t="s">
        <v>4403</v>
      </c>
      <c r="B36" s="398" t="s">
        <v>4404</v>
      </c>
      <c r="C36" s="398"/>
      <c r="D36" s="398"/>
      <c r="E36" s="398"/>
      <c r="F36" s="399"/>
      <c r="G36" s="399"/>
      <c r="H36" s="398"/>
      <c r="I36" s="398"/>
      <c r="J36" s="400" t="s">
        <v>346</v>
      </c>
    </row>
    <row r="37" spans="1:10" ht="30" x14ac:dyDescent="0.25">
      <c r="A37" s="392" t="s">
        <v>4406</v>
      </c>
      <c r="B37" s="398" t="s">
        <v>4407</v>
      </c>
      <c r="C37" s="398"/>
      <c r="D37" s="398"/>
      <c r="E37" s="398"/>
      <c r="F37" s="399"/>
      <c r="G37" s="399"/>
      <c r="H37" s="398"/>
      <c r="I37" s="398"/>
      <c r="J37" s="400" t="s">
        <v>346</v>
      </c>
    </row>
    <row r="38" spans="1:10" x14ac:dyDescent="0.25">
      <c r="A38" s="392" t="s">
        <v>4410</v>
      </c>
      <c r="B38" s="398" t="s">
        <v>4411</v>
      </c>
      <c r="C38" s="398"/>
      <c r="D38" s="398"/>
      <c r="E38" s="398"/>
      <c r="F38" s="399"/>
      <c r="G38" s="399"/>
      <c r="H38" s="398"/>
      <c r="I38" s="398"/>
      <c r="J38" s="400" t="s">
        <v>346</v>
      </c>
    </row>
    <row r="39" spans="1:10" x14ac:dyDescent="0.25">
      <c r="A39" s="392" t="s">
        <v>4446</v>
      </c>
      <c r="B39" s="398" t="s">
        <v>4447</v>
      </c>
      <c r="C39" s="398"/>
      <c r="D39" s="398"/>
      <c r="E39" s="398"/>
      <c r="F39" s="399"/>
      <c r="G39" s="399"/>
      <c r="H39" s="398"/>
      <c r="I39" s="398"/>
      <c r="J39" s="400" t="s">
        <v>346</v>
      </c>
    </row>
    <row r="40" spans="1:10" x14ac:dyDescent="0.25">
      <c r="A40" s="398"/>
      <c r="B40" s="398"/>
      <c r="C40" s="398"/>
      <c r="D40" s="398"/>
      <c r="E40" s="398"/>
      <c r="F40" s="399"/>
      <c r="G40" s="399"/>
      <c r="H40" s="398"/>
      <c r="I40" s="398"/>
      <c r="J40" s="400" t="s">
        <v>346</v>
      </c>
    </row>
    <row r="41" spans="1:10" x14ac:dyDescent="0.25">
      <c r="A41" s="398"/>
      <c r="B41" s="398"/>
      <c r="C41" s="398"/>
      <c r="D41" s="398"/>
      <c r="E41" s="398"/>
      <c r="F41" s="399"/>
      <c r="G41" s="399"/>
      <c r="H41" s="398"/>
      <c r="I41" s="398"/>
      <c r="J41" s="400" t="s">
        <v>346</v>
      </c>
    </row>
    <row r="42" spans="1:10" x14ac:dyDescent="0.25">
      <c r="A42" s="398"/>
      <c r="B42" s="398"/>
      <c r="C42" s="398"/>
      <c r="D42" s="398"/>
      <c r="E42" s="398"/>
      <c r="F42" s="399"/>
      <c r="G42" s="399"/>
      <c r="H42" s="398"/>
      <c r="I42" s="398"/>
      <c r="J42" s="400" t="s">
        <v>346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29">
    <sortCondition ref="A5:A29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8D001-0295-42A8-8688-10F48D83C217}">
  <dimension ref="B2:CN1424"/>
  <sheetViews>
    <sheetView topLeftCell="A430" workbookViewId="0">
      <selection activeCell="A445" sqref="A445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4087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4088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4089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4090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4141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216" spans="2:4" x14ac:dyDescent="0.25">
      <c r="B216" s="50">
        <v>0</v>
      </c>
      <c r="D216" s="51" t="s">
        <v>4392</v>
      </c>
    </row>
    <row r="217" spans="2:4" x14ac:dyDescent="0.25">
      <c r="D217" s="59" t="s">
        <v>304</v>
      </c>
    </row>
    <row r="219" spans="2:4" x14ac:dyDescent="0.25">
      <c r="D219" s="285" t="s">
        <v>36</v>
      </c>
    </row>
    <row r="220" spans="2:4" x14ac:dyDescent="0.25">
      <c r="D220" s="54" t="s">
        <v>4430</v>
      </c>
    </row>
    <row r="222" spans="2:4" x14ac:dyDescent="0.25">
      <c r="D222" s="285" t="s">
        <v>4373</v>
      </c>
    </row>
    <row r="247" spans="4:60" x14ac:dyDescent="0.25">
      <c r="D247" s="285" t="s">
        <v>309</v>
      </c>
      <c r="M247" s="285" t="s">
        <v>495</v>
      </c>
      <c r="V247" s="285" t="s">
        <v>496</v>
      </c>
      <c r="AC247" s="285" t="s">
        <v>495</v>
      </c>
      <c r="AL247" s="285" t="s">
        <v>496</v>
      </c>
    </row>
    <row r="248" spans="4:60" x14ac:dyDescent="0.25">
      <c r="D248" s="51" t="s">
        <v>4431</v>
      </c>
      <c r="M248" s="51"/>
      <c r="V248" s="51" t="s">
        <v>4438</v>
      </c>
      <c r="AC248" s="51"/>
      <c r="AL248" s="51" t="s">
        <v>4443</v>
      </c>
    </row>
    <row r="249" spans="4:60" x14ac:dyDescent="0.25">
      <c r="D249" s="51" t="s">
        <v>4433</v>
      </c>
      <c r="M249" s="51"/>
      <c r="V249" s="51" t="s">
        <v>4439</v>
      </c>
      <c r="AC249" s="51"/>
      <c r="AL249" s="51" t="s">
        <v>4444</v>
      </c>
    </row>
    <row r="250" spans="4:60" x14ac:dyDescent="0.25">
      <c r="D250" s="51" t="s">
        <v>4432</v>
      </c>
      <c r="M250" s="51" t="s">
        <v>4435</v>
      </c>
      <c r="V250" s="51"/>
      <c r="AC250" s="51" t="s">
        <v>4440</v>
      </c>
      <c r="AL250" s="51"/>
    </row>
    <row r="251" spans="4:60" x14ac:dyDescent="0.25">
      <c r="D251" s="51" t="s">
        <v>4015</v>
      </c>
      <c r="M251" s="51" t="s">
        <v>4436</v>
      </c>
      <c r="V251" s="51"/>
      <c r="AC251" s="51" t="s">
        <v>4441</v>
      </c>
      <c r="AL251" s="51"/>
    </row>
    <row r="252" spans="4:60" x14ac:dyDescent="0.25">
      <c r="D252" s="51" t="s">
        <v>4434</v>
      </c>
      <c r="M252" s="51" t="s">
        <v>4437</v>
      </c>
      <c r="V252" s="51"/>
      <c r="AC252" s="51" t="s">
        <v>4442</v>
      </c>
      <c r="AL252" s="51"/>
    </row>
    <row r="254" spans="4:60" x14ac:dyDescent="0.25">
      <c r="D254" s="56" t="s">
        <v>380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X254" s="51" t="s">
        <v>309</v>
      </c>
      <c r="AY254" s="51" t="s">
        <v>562</v>
      </c>
      <c r="AZ254" s="51" t="s">
        <v>565</v>
      </c>
      <c r="BA254" s="51" t="s">
        <v>309</v>
      </c>
      <c r="BB254" s="51" t="s">
        <v>567</v>
      </c>
      <c r="BC254" s="51" t="s">
        <v>568</v>
      </c>
      <c r="BD254" s="51" t="s">
        <v>569</v>
      </c>
      <c r="BE254" s="51" t="s">
        <v>570</v>
      </c>
      <c r="BF254" s="51" t="s">
        <v>571</v>
      </c>
      <c r="BG254" s="51" t="s">
        <v>572</v>
      </c>
      <c r="BH254" s="51">
        <v>1</v>
      </c>
    </row>
    <row r="255" spans="4:60" x14ac:dyDescent="0.25">
      <c r="D255" s="56" t="s">
        <v>350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/>
      <c r="AT255" s="52"/>
      <c r="AU255" s="52"/>
      <c r="AV255" s="52"/>
      <c r="AX255" s="285" t="s">
        <v>4431</v>
      </c>
      <c r="AY255" s="285" t="s">
        <v>4438</v>
      </c>
      <c r="AZ255" s="285" t="s">
        <v>4443</v>
      </c>
      <c r="BA255" s="285" t="s">
        <v>4431</v>
      </c>
      <c r="BB255" s="285">
        <v>19824</v>
      </c>
      <c r="BC255" s="285" t="s">
        <v>4454</v>
      </c>
      <c r="BD255" s="285" t="s">
        <v>4438</v>
      </c>
      <c r="BE255" s="285">
        <v>19170</v>
      </c>
      <c r="BF255" s="285" t="s">
        <v>4454</v>
      </c>
      <c r="BG255" s="285" t="s">
        <v>4438</v>
      </c>
      <c r="BH255" s="285">
        <v>1</v>
      </c>
    </row>
    <row r="256" spans="4:60" x14ac:dyDescent="0.25">
      <c r="D256" s="57" t="str">
        <f>"select '" &amp; D248 &amp; "' AgreementNumber, '" &amp; V248 &amp; "' bEngineNumber, '" &amp; AL248 &amp; "' aEngineNumber union all"</f>
        <v>select '0000875/4/08/12/2022' AgreementNumber, '4F21Y93799' bEngineNumber, '4V21Y93799' aEngineNumber union all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X256" s="285" t="s">
        <v>4433</v>
      </c>
      <c r="AY256" s="285" t="s">
        <v>4439</v>
      </c>
      <c r="AZ256" s="285" t="s">
        <v>4444</v>
      </c>
      <c r="BA256" s="285" t="s">
        <v>3202</v>
      </c>
      <c r="BB256" s="285" t="s">
        <v>3202</v>
      </c>
      <c r="BC256" s="285" t="s">
        <v>3202</v>
      </c>
      <c r="BD256" s="285" t="s">
        <v>3202</v>
      </c>
      <c r="BE256" s="285" t="s">
        <v>3202</v>
      </c>
      <c r="BF256" s="285" t="s">
        <v>3202</v>
      </c>
      <c r="BG256" s="285" t="s">
        <v>3202</v>
      </c>
      <c r="BH256" s="285" t="s">
        <v>3202</v>
      </c>
    </row>
    <row r="257" spans="4:82" x14ac:dyDescent="0.25">
      <c r="D257" s="57" t="str">
        <f>"select '" &amp; D249 &amp; "' AgreementNumber, '" &amp; V249 &amp; "' bEngineNumber, '" &amp; AL249 &amp; "' aEngineNumber union all"</f>
        <v>select '0000446/4/10/04/2022' AgreementNumber, '3NRH66875' bEngineNumber, '3NRH666875' aEngineNumber union all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</row>
    <row r="258" spans="4:82" x14ac:dyDescent="0.25">
      <c r="D258" s="56" t="s">
        <v>351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/>
      <c r="AN258" s="52"/>
      <c r="AO258" s="52"/>
      <c r="AP258" s="52"/>
      <c r="AQ258" s="52"/>
      <c r="AR258" s="52"/>
      <c r="AS258" s="52"/>
      <c r="AT258" s="52"/>
      <c r="AU258" s="52"/>
      <c r="AV258" s="52"/>
      <c r="AX258" s="57" t="s">
        <v>357</v>
      </c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</row>
    <row r="259" spans="4:82" x14ac:dyDescent="0.25">
      <c r="D259" s="56" t="s">
        <v>367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X259" s="57" t="s">
        <v>322</v>
      </c>
      <c r="AY259" s="53"/>
      <c r="AZ259" s="53"/>
      <c r="BA259" s="53"/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</row>
    <row r="260" spans="4:82" x14ac:dyDescent="0.25">
      <c r="D260" s="57" t="s">
        <v>354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X260" s="57"/>
      <c r="AY260" s="53"/>
      <c r="AZ260" s="53"/>
      <c r="BA260" s="53"/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3"/>
      <c r="BR260" s="53"/>
      <c r="BS260" s="53"/>
      <c r="BT260" s="53"/>
      <c r="BU260" s="53"/>
      <c r="BV260" s="53"/>
      <c r="BW260" s="53"/>
      <c r="BX260" s="53"/>
      <c r="BY260" s="53"/>
      <c r="BZ260" s="53"/>
      <c r="CA260" s="53"/>
      <c r="CB260" s="53"/>
      <c r="CC260" s="53"/>
      <c r="CD260" s="53"/>
    </row>
    <row r="261" spans="4:82" x14ac:dyDescent="0.25">
      <c r="D261" s="57" t="s">
        <v>445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X261" s="56" t="str">
        <f>"update Tb_OPL_Unit set EngineNumber = '" &amp; TRIM(AZ255) &amp; "' where IdTb_OPL_Unit = " &amp; BE255 &amp; ";"</f>
        <v>update Tb_OPL_Unit set EngineNumber = '4V21Y93799' where IdTb_OPL_Unit = 19170;</v>
      </c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2"/>
      <c r="BR261" s="52"/>
      <c r="BS261" s="52"/>
      <c r="BT261" s="52"/>
      <c r="BU261" s="52"/>
      <c r="BV261" s="52"/>
      <c r="BW261" s="52"/>
      <c r="BX261" s="52"/>
      <c r="BY261" s="52"/>
      <c r="BZ261" s="52"/>
      <c r="CA261" s="52"/>
      <c r="CB261" s="52"/>
      <c r="CC261" s="52"/>
      <c r="CD261" s="52"/>
    </row>
    <row r="262" spans="4:82" x14ac:dyDescent="0.25">
      <c r="D262" s="57" t="s">
        <v>461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X262" s="56" t="str">
        <f>"update Tb_OPL_Unit set EngineNumber = '" &amp; TRIM(AZ256) &amp; "' where IdTb_OPL_Unit = " &amp; BE256 &amp; ";"</f>
        <v>update Tb_OPL_Unit set EngineNumber = '3NRH666875' where IdTb_OPL_Unit = NULL;</v>
      </c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2"/>
      <c r="BR262" s="52"/>
      <c r="BS262" s="52"/>
      <c r="BT262" s="52"/>
      <c r="BU262" s="52"/>
      <c r="BV262" s="52"/>
      <c r="BW262" s="52"/>
      <c r="BX262" s="52"/>
      <c r="BY262" s="52"/>
      <c r="BZ262" s="52"/>
      <c r="CA262" s="52"/>
      <c r="CB262" s="52"/>
      <c r="CC262" s="52"/>
      <c r="CD262" s="52"/>
    </row>
    <row r="263" spans="4:82" x14ac:dyDescent="0.25">
      <c r="D263" s="57" t="s">
        <v>353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X263" s="57"/>
      <c r="AY263" s="53"/>
      <c r="AZ263" s="53"/>
      <c r="BA263" s="53"/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3"/>
      <c r="BR263" s="53"/>
      <c r="BS263" s="53"/>
      <c r="BT263" s="53"/>
      <c r="BU263" s="53"/>
      <c r="BV263" s="53"/>
      <c r="BW263" s="53"/>
      <c r="BX263" s="53"/>
      <c r="BY263" s="53"/>
      <c r="BZ263" s="53"/>
      <c r="CA263" s="53"/>
      <c r="CB263" s="53"/>
      <c r="CC263" s="53"/>
      <c r="CD263" s="53"/>
    </row>
    <row r="264" spans="4:82" x14ac:dyDescent="0.25">
      <c r="D264" s="57" t="s">
        <v>452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X264" s="56" t="str">
        <f>"update OPLUObjectLease set EngineNumber = '" &amp; TRIM(AZ255) &amp; "' where IdUObjLease = " &amp; BB255 &amp; ";"</f>
        <v>update OPLUObjectLease set EngineNumber = '4V21Y93799' where IdUObjLease = 19824;</v>
      </c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  <c r="BW264" s="52"/>
      <c r="BX264" s="52"/>
      <c r="BY264" s="52"/>
      <c r="BZ264" s="52"/>
      <c r="CA264" s="52"/>
      <c r="CB264" s="52"/>
      <c r="CC264" s="52"/>
      <c r="CD264" s="52"/>
    </row>
    <row r="265" spans="4:82" x14ac:dyDescent="0.25">
      <c r="D265" s="57" t="s">
        <v>524</v>
      </c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X265" s="56" t="str">
        <f>"update OPLUObjectLease set EngineNumber = '" &amp; TRIM(AZ256) &amp; "' where IdUObjLease = " &amp; BB256 &amp; ";"</f>
        <v>update OPLUObjectLease set EngineNumber = '3NRH666875' where IdUObjLease = NULL;</v>
      </c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  <c r="BW265" s="52"/>
      <c r="BX265" s="52"/>
      <c r="BY265" s="52"/>
      <c r="BZ265" s="52"/>
      <c r="CA265" s="52"/>
      <c r="CB265" s="52"/>
      <c r="CC265" s="52"/>
      <c r="CD265" s="52"/>
    </row>
    <row r="266" spans="4:82" x14ac:dyDescent="0.25">
      <c r="D266" s="57" t="s">
        <v>257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F266" s="53"/>
      <c r="AG266" s="53"/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X266" s="57"/>
      <c r="AY266" s="53"/>
      <c r="AZ266" s="53"/>
      <c r="BA266" s="53"/>
      <c r="BB266" s="53"/>
      <c r="BC266" s="53"/>
      <c r="BD266" s="53"/>
      <c r="BE266" s="53"/>
      <c r="BF266" s="53"/>
      <c r="BG266" s="53"/>
      <c r="BH266" s="53"/>
      <c r="BI266" s="53"/>
      <c r="BJ266" s="53"/>
      <c r="BK266" s="53"/>
      <c r="BL266" s="53"/>
      <c r="BM266" s="53"/>
      <c r="BN266" s="53"/>
      <c r="BO266" s="53"/>
      <c r="BP266" s="53"/>
      <c r="BQ266" s="53"/>
      <c r="BR266" s="53"/>
      <c r="BS266" s="53"/>
      <c r="BT266" s="53"/>
      <c r="BU266" s="53"/>
      <c r="BV266" s="53"/>
      <c r="BW266" s="53"/>
      <c r="BX266" s="53"/>
      <c r="BY266" s="53"/>
      <c r="BZ266" s="53"/>
      <c r="CA266" s="53"/>
      <c r="CB266" s="53"/>
      <c r="CC266" s="53"/>
      <c r="CD266" s="53"/>
    </row>
    <row r="267" spans="4:82" x14ac:dyDescent="0.25">
      <c r="D267" s="57" t="s">
        <v>329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F267" s="53"/>
      <c r="AG267" s="53"/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X267" s="57" t="s">
        <v>263</v>
      </c>
      <c r="AY267" s="53"/>
      <c r="AZ267" s="53"/>
      <c r="BA267" s="53"/>
      <c r="BB267" s="53"/>
      <c r="BC267" s="53"/>
      <c r="BD267" s="53"/>
      <c r="BE267" s="53"/>
      <c r="BF267" s="53"/>
      <c r="BG267" s="53"/>
      <c r="BH267" s="53"/>
      <c r="BI267" s="53"/>
      <c r="BJ267" s="53"/>
      <c r="BK267" s="53"/>
      <c r="BL267" s="53"/>
      <c r="BM267" s="53"/>
      <c r="BN267" s="53"/>
      <c r="BO267" s="53"/>
      <c r="BP267" s="53"/>
      <c r="BQ267" s="53"/>
      <c r="BR267" s="53"/>
      <c r="BS267" s="53"/>
      <c r="BT267" s="53"/>
      <c r="BU267" s="53"/>
      <c r="BV267" s="53"/>
      <c r="BW267" s="53"/>
      <c r="BX267" s="53"/>
      <c r="BY267" s="53"/>
      <c r="BZ267" s="53"/>
      <c r="CA267" s="53"/>
      <c r="CB267" s="53"/>
      <c r="CC267" s="53"/>
      <c r="CD267" s="53"/>
    </row>
    <row r="268" spans="4:82" x14ac:dyDescent="0.25">
      <c r="D268" s="57" t="s">
        <v>279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F268" s="53"/>
      <c r="AG268" s="53"/>
      <c r="AH268" s="53"/>
      <c r="AI268" s="53"/>
      <c r="AJ268" s="53"/>
      <c r="AK268" s="53"/>
      <c r="AL268" s="53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X268" s="57" t="s">
        <v>264</v>
      </c>
      <c r="AY268" s="53"/>
      <c r="AZ268" s="53"/>
      <c r="BA268" s="53"/>
      <c r="BB268" s="53"/>
      <c r="BC268" s="53"/>
      <c r="BD268" s="53"/>
      <c r="BE268" s="53"/>
      <c r="BF268" s="53"/>
      <c r="BG268" s="53"/>
      <c r="BH268" s="53"/>
      <c r="BI268" s="53"/>
      <c r="BJ268" s="53"/>
      <c r="BK268" s="53"/>
      <c r="BL268" s="53"/>
      <c r="BM268" s="53"/>
      <c r="BN268" s="53"/>
      <c r="BO268" s="53"/>
      <c r="BP268" s="53"/>
      <c r="BQ268" s="53"/>
      <c r="BR268" s="53"/>
      <c r="BS268" s="53"/>
      <c r="BT268" s="53"/>
      <c r="BU268" s="53"/>
      <c r="BV268" s="53"/>
      <c r="BW268" s="53"/>
      <c r="BX268" s="53"/>
      <c r="BY268" s="53"/>
      <c r="BZ268" s="53"/>
      <c r="CA268" s="53"/>
      <c r="CB268" s="53"/>
      <c r="CC268" s="53"/>
      <c r="CD268" s="53"/>
    </row>
    <row r="269" spans="4:82" x14ac:dyDescent="0.25">
      <c r="D269" s="57" t="s">
        <v>332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F269" s="53"/>
      <c r="AG269" s="53"/>
      <c r="AH269" s="53"/>
      <c r="AI269" s="53"/>
      <c r="AJ269" s="53"/>
      <c r="AK269" s="53"/>
      <c r="AL269" s="53"/>
      <c r="AM269" s="53"/>
      <c r="AN269" s="53"/>
      <c r="AO269" s="53"/>
      <c r="AP269" s="53"/>
      <c r="AQ269" s="53"/>
      <c r="AR269" s="53"/>
      <c r="AS269" s="53"/>
      <c r="AT269" s="53"/>
      <c r="AU269" s="53"/>
      <c r="AV269" s="53"/>
      <c r="AX269" s="57" t="s">
        <v>358</v>
      </c>
      <c r="AY269" s="53"/>
      <c r="AZ269" s="53"/>
      <c r="BA269" s="53"/>
      <c r="BB269" s="53"/>
      <c r="BC269" s="53"/>
      <c r="BD269" s="53"/>
      <c r="BE269" s="53"/>
      <c r="BF269" s="53"/>
      <c r="BG269" s="53"/>
      <c r="BH269" s="53"/>
      <c r="BI269" s="53"/>
      <c r="BJ269" s="53"/>
      <c r="BK269" s="53"/>
      <c r="BL269" s="53"/>
      <c r="BM269" s="53"/>
      <c r="BN269" s="53"/>
      <c r="BO269" s="53"/>
      <c r="BP269" s="53"/>
      <c r="BQ269" s="53"/>
      <c r="BR269" s="53"/>
      <c r="BS269" s="53"/>
      <c r="BT269" s="53"/>
      <c r="BU269" s="53"/>
      <c r="BV269" s="53"/>
      <c r="BW269" s="53"/>
      <c r="BX269" s="53"/>
      <c r="BY269" s="53"/>
      <c r="BZ269" s="53"/>
      <c r="CA269" s="53"/>
      <c r="CB269" s="53"/>
      <c r="CC269" s="53"/>
      <c r="CD269" s="53"/>
    </row>
    <row r="270" spans="4:82" x14ac:dyDescent="0.25">
      <c r="D270" s="57" t="s">
        <v>333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</row>
    <row r="271" spans="4:82" x14ac:dyDescent="0.25">
      <c r="D271" s="56" t="s">
        <v>368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</row>
    <row r="272" spans="4:82" x14ac:dyDescent="0.25">
      <c r="D272" s="56" t="s">
        <v>508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</row>
    <row r="273" spans="4:92" x14ac:dyDescent="0.25">
      <c r="D273" s="56" t="s">
        <v>4449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/>
      <c r="AU273" s="52"/>
      <c r="AV273" s="52"/>
    </row>
    <row r="275" spans="4:92" x14ac:dyDescent="0.25">
      <c r="D275" s="56" t="s">
        <v>380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52"/>
      <c r="BE275" s="51" t="s">
        <v>309</v>
      </c>
      <c r="BF275" s="51" t="s">
        <v>561</v>
      </c>
      <c r="BG275" s="51" t="s">
        <v>564</v>
      </c>
      <c r="BH275" s="51" t="s">
        <v>309</v>
      </c>
      <c r="BI275" s="51" t="s">
        <v>567</v>
      </c>
      <c r="BJ275" s="51" t="s">
        <v>568</v>
      </c>
      <c r="BK275" s="51" t="s">
        <v>569</v>
      </c>
      <c r="BL275" s="51" t="s">
        <v>570</v>
      </c>
      <c r="BM275" s="51" t="s">
        <v>571</v>
      </c>
      <c r="BN275" s="51" t="s">
        <v>572</v>
      </c>
      <c r="BO275" s="51">
        <v>1</v>
      </c>
    </row>
    <row r="276" spans="4:92" x14ac:dyDescent="0.25">
      <c r="D276" s="56" t="s">
        <v>350</v>
      </c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/>
      <c r="AU276" s="52"/>
      <c r="AV276" s="52"/>
      <c r="AW276" s="52"/>
      <c r="AX276" s="52"/>
      <c r="AY276" s="52"/>
      <c r="AZ276" s="52"/>
      <c r="BA276" s="52"/>
      <c r="BB276" s="52"/>
      <c r="BC276" s="52"/>
      <c r="BE276" s="285" t="s">
        <v>4432</v>
      </c>
      <c r="BF276" s="285" t="s">
        <v>4435</v>
      </c>
      <c r="BG276" s="285" t="s">
        <v>4440</v>
      </c>
      <c r="BH276" s="285" t="s">
        <v>4432</v>
      </c>
      <c r="BI276" s="285">
        <v>16734</v>
      </c>
      <c r="BJ276" s="285" t="s">
        <v>4435</v>
      </c>
      <c r="BK276" s="285" t="s">
        <v>4451</v>
      </c>
      <c r="BL276" s="285">
        <v>14823</v>
      </c>
      <c r="BM276" s="285" t="s">
        <v>4435</v>
      </c>
      <c r="BN276" s="285" t="s">
        <v>4451</v>
      </c>
      <c r="BO276" s="285">
        <v>1</v>
      </c>
    </row>
    <row r="277" spans="4:92" x14ac:dyDescent="0.25">
      <c r="D277" s="57" t="str">
        <f>"select '" &amp; D250 &amp; "' AgreementNumber, '" &amp; M250 &amp; "' bChassisNumber, '" &amp; AC250 &amp; "' aChassisNumber union all"</f>
        <v>select '0000150/4/04/04/2022' AgreementNumber, 'MMBJJKL10NH044375' bChassisNumber, 'MMBJJKL10MH044375' aChassisNumber union all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E277" s="285" t="s">
        <v>4015</v>
      </c>
      <c r="BF277" s="285" t="s">
        <v>4436</v>
      </c>
      <c r="BG277" s="285" t="s">
        <v>4441</v>
      </c>
      <c r="BH277" s="285" t="s">
        <v>4015</v>
      </c>
      <c r="BI277" s="285">
        <v>19748</v>
      </c>
      <c r="BJ277" s="285" t="s">
        <v>4436</v>
      </c>
      <c r="BK277" s="285" t="s">
        <v>4452</v>
      </c>
      <c r="BL277" s="285">
        <v>19094</v>
      </c>
      <c r="BM277" s="285" t="s">
        <v>4436</v>
      </c>
      <c r="BN277" s="285" t="s">
        <v>4452</v>
      </c>
      <c r="BO277" s="285">
        <v>1</v>
      </c>
    </row>
    <row r="278" spans="4:92" x14ac:dyDescent="0.25">
      <c r="D278" s="57" t="str">
        <f>"select '" &amp; D251 &amp; "' AgreementNumber, '" &amp; M251 &amp; "' bChassisNumber, '" &amp; AC251 &amp; "' aChassisNumber union all"</f>
        <v>select '0000802/4/08/10/2022' AgreementNumber, 'MHCNLR85SENJ000431' bChassisNumber, 'MHCNLR85ENJ000431' aChassisNumber union all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E278" s="285" t="s">
        <v>4434</v>
      </c>
      <c r="BF278" s="285" t="s">
        <v>4437</v>
      </c>
      <c r="BG278" s="285" t="s">
        <v>4442</v>
      </c>
      <c r="BH278" s="285" t="s">
        <v>4434</v>
      </c>
      <c r="BI278" s="285">
        <v>16543</v>
      </c>
      <c r="BJ278" s="285" t="s">
        <v>4437</v>
      </c>
      <c r="BK278" s="285" t="s">
        <v>4453</v>
      </c>
      <c r="BL278" s="285">
        <v>14644</v>
      </c>
      <c r="BM278" s="285" t="s">
        <v>4437</v>
      </c>
      <c r="BN278" s="285" t="s">
        <v>4453</v>
      </c>
      <c r="BO278" s="285">
        <v>1</v>
      </c>
    </row>
    <row r="279" spans="4:92" x14ac:dyDescent="0.25">
      <c r="D279" s="57" t="str">
        <f>"select '" &amp; D252 &amp; "' AgreementNumber, '" &amp; M252 &amp; "' bChassisNumber, '" &amp; AC252 &amp; "' aChassisNumber union all"</f>
        <v>select '0000508/4/10/08/2022' AgreementNumber, 'JTNGF30H8N8036859' bChassisNumber, 'JTNGF3DH8N8036859' aChassisNumber union all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</row>
    <row r="280" spans="4:92" x14ac:dyDescent="0.25">
      <c r="D280" s="56" t="s">
        <v>351</v>
      </c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E280" s="57" t="s">
        <v>357</v>
      </c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/>
      <c r="BR280" s="53"/>
      <c r="BS280" s="53"/>
      <c r="BT280" s="53"/>
      <c r="BU280" s="53"/>
      <c r="BV280" s="53"/>
      <c r="BW280" s="53"/>
      <c r="BX280" s="53"/>
      <c r="BY280" s="53"/>
      <c r="BZ280" s="53"/>
      <c r="CA280" s="53"/>
      <c r="CB280" s="53"/>
      <c r="CC280" s="53"/>
      <c r="CD280" s="53"/>
      <c r="CE280" s="53"/>
      <c r="CF280" s="53"/>
      <c r="CG280" s="53"/>
      <c r="CH280" s="53"/>
      <c r="CI280" s="53"/>
      <c r="CJ280" s="53"/>
      <c r="CK280" s="53"/>
      <c r="CL280" s="53"/>
      <c r="CM280" s="53"/>
      <c r="CN280" s="53"/>
    </row>
    <row r="281" spans="4:92" x14ac:dyDescent="0.25">
      <c r="D281" s="56" t="s">
        <v>367</v>
      </c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F281" s="52"/>
      <c r="AG281" s="52"/>
      <c r="AH281" s="52"/>
      <c r="AI281" s="52"/>
      <c r="AJ281" s="52"/>
      <c r="AK281" s="52"/>
      <c r="AL281" s="52"/>
      <c r="AM281" s="52"/>
      <c r="AN281" s="52"/>
      <c r="AO281" s="52"/>
      <c r="AP281" s="52"/>
      <c r="AQ281" s="52"/>
      <c r="AR281" s="52"/>
      <c r="AS281" s="52"/>
      <c r="AT281" s="52"/>
      <c r="AU281" s="52"/>
      <c r="AV281" s="52"/>
      <c r="AW281" s="52"/>
      <c r="AX281" s="52"/>
      <c r="AY281" s="52"/>
      <c r="AZ281" s="52"/>
      <c r="BA281" s="52"/>
      <c r="BB281" s="52"/>
      <c r="BC281" s="52"/>
      <c r="BE281" s="57" t="s">
        <v>322</v>
      </c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  <c r="BV281" s="53"/>
      <c r="BW281" s="53"/>
      <c r="BX281" s="53"/>
      <c r="BY281" s="53"/>
      <c r="BZ281" s="53"/>
      <c r="CA281" s="53"/>
      <c r="CB281" s="53"/>
      <c r="CC281" s="53"/>
      <c r="CD281" s="53"/>
      <c r="CE281" s="53"/>
      <c r="CF281" s="53"/>
      <c r="CG281" s="53"/>
      <c r="CH281" s="53"/>
      <c r="CI281" s="53"/>
      <c r="CJ281" s="53"/>
      <c r="CK281" s="53"/>
      <c r="CL281" s="53"/>
      <c r="CM281" s="53"/>
      <c r="CN281" s="53"/>
    </row>
    <row r="282" spans="4:92" x14ac:dyDescent="0.25">
      <c r="D282" s="57" t="s">
        <v>354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E282" s="57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3"/>
      <c r="BR282" s="53"/>
      <c r="BS282" s="53"/>
      <c r="BT282" s="53"/>
      <c r="BU282" s="53"/>
      <c r="BV282" s="53"/>
      <c r="BW282" s="53"/>
      <c r="BX282" s="53"/>
      <c r="BY282" s="53"/>
      <c r="BZ282" s="53"/>
      <c r="CA282" s="53"/>
      <c r="CB282" s="53"/>
      <c r="CC282" s="53"/>
      <c r="CD282" s="53"/>
      <c r="CE282" s="53"/>
      <c r="CF282" s="53"/>
      <c r="CG282" s="53"/>
      <c r="CH282" s="53"/>
      <c r="CI282" s="53"/>
      <c r="CJ282" s="53"/>
      <c r="CK282" s="53"/>
      <c r="CL282" s="53"/>
      <c r="CM282" s="53"/>
      <c r="CN282" s="53"/>
    </row>
    <row r="283" spans="4:92" x14ac:dyDescent="0.25">
      <c r="D283" s="57" t="s">
        <v>445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E283" s="56" t="str">
        <f>"update Tb_OPL_Unit set ChassisNumber = '" &amp; TRIM(BG276) &amp; "' where IdTb_OPL_Unit = " &amp; BL276 &amp; ";"</f>
        <v>update Tb_OPL_Unit set ChassisNumber = 'MMBJJKL10MH044375' where IdTb_OPL_Unit = 14823;</v>
      </c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2"/>
      <c r="BR283" s="52"/>
      <c r="BS283" s="52"/>
      <c r="BT283" s="52"/>
      <c r="BU283" s="52"/>
      <c r="BV283" s="52"/>
      <c r="BW283" s="52"/>
      <c r="BX283" s="52"/>
      <c r="BY283" s="52"/>
      <c r="BZ283" s="52"/>
      <c r="CA283" s="52"/>
      <c r="CB283" s="52"/>
      <c r="CC283" s="52"/>
      <c r="CD283" s="52"/>
      <c r="CE283" s="52"/>
      <c r="CF283" s="52"/>
      <c r="CG283" s="52"/>
      <c r="CH283" s="52"/>
      <c r="CI283" s="52"/>
      <c r="CJ283" s="52"/>
      <c r="CK283" s="52"/>
      <c r="CL283" s="52"/>
      <c r="CM283" s="52"/>
      <c r="CN283" s="52"/>
    </row>
    <row r="284" spans="4:92" x14ac:dyDescent="0.25">
      <c r="D284" s="57" t="s">
        <v>461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E284" s="56" t="str">
        <f>"update Tb_OPL_Unit set ChassisNumber = '" &amp; TRIM(BG277) &amp; "' where IdTb_OPL_Unit = " &amp; BL277 &amp; ";"</f>
        <v>update Tb_OPL_Unit set ChassisNumber = 'MHCNLR85ENJ000431' where IdTb_OPL_Unit = 19094;</v>
      </c>
      <c r="BF284" s="52"/>
      <c r="BG284" s="52"/>
      <c r="BH284" s="52"/>
      <c r="BI284" s="52"/>
      <c r="BJ284" s="52"/>
      <c r="BK284" s="52"/>
      <c r="BL284" s="52"/>
      <c r="BM284" s="52"/>
      <c r="BN284" s="52"/>
      <c r="BO284" s="52"/>
      <c r="BP284" s="52"/>
      <c r="BQ284" s="52"/>
      <c r="BR284" s="52"/>
      <c r="BS284" s="52"/>
      <c r="BT284" s="52"/>
      <c r="BU284" s="52"/>
      <c r="BV284" s="52"/>
      <c r="BW284" s="52"/>
      <c r="BX284" s="52"/>
      <c r="BY284" s="52"/>
      <c r="BZ284" s="52"/>
      <c r="CA284" s="52"/>
      <c r="CB284" s="52"/>
      <c r="CC284" s="52"/>
      <c r="CD284" s="52"/>
      <c r="CE284" s="52"/>
      <c r="CF284" s="52"/>
      <c r="CG284" s="52"/>
      <c r="CH284" s="52"/>
      <c r="CI284" s="52"/>
      <c r="CJ284" s="52"/>
      <c r="CK284" s="52"/>
      <c r="CL284" s="52"/>
      <c r="CM284" s="52"/>
      <c r="CN284" s="52"/>
    </row>
    <row r="285" spans="4:92" x14ac:dyDescent="0.25">
      <c r="D285" s="57" t="s">
        <v>353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E285" s="56" t="str">
        <f>"update Tb_OPL_Unit set ChassisNumber = '" &amp; TRIM(BG278) &amp; "' where IdTb_OPL_Unit = " &amp; BL278 &amp; ";"</f>
        <v>update Tb_OPL_Unit set ChassisNumber = 'JTNGF3DH8N8036859' where IdTb_OPL_Unit = 14644;</v>
      </c>
      <c r="BF285" s="52"/>
      <c r="BG285" s="52"/>
      <c r="BH285" s="52"/>
      <c r="BI285" s="52"/>
      <c r="BJ285" s="52"/>
      <c r="BK285" s="52"/>
      <c r="BL285" s="52"/>
      <c r="BM285" s="52"/>
      <c r="BN285" s="52"/>
      <c r="BO285" s="52"/>
      <c r="BP285" s="52"/>
      <c r="BQ285" s="52"/>
      <c r="BR285" s="52"/>
      <c r="BS285" s="52"/>
      <c r="BT285" s="52"/>
      <c r="BU285" s="52"/>
      <c r="BV285" s="52"/>
      <c r="BW285" s="52"/>
      <c r="BX285" s="52"/>
      <c r="BY285" s="52"/>
      <c r="BZ285" s="52"/>
      <c r="CA285" s="52"/>
      <c r="CB285" s="52"/>
      <c r="CC285" s="52"/>
      <c r="CD285" s="52"/>
      <c r="CE285" s="52"/>
      <c r="CF285" s="52"/>
      <c r="CG285" s="52"/>
      <c r="CH285" s="52"/>
      <c r="CI285" s="52"/>
      <c r="CJ285" s="52"/>
      <c r="CK285" s="52"/>
      <c r="CL285" s="52"/>
      <c r="CM285" s="52"/>
      <c r="CN285" s="52"/>
    </row>
    <row r="286" spans="4:92" x14ac:dyDescent="0.25">
      <c r="D286" s="57" t="s">
        <v>452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  <c r="BE286" s="57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3"/>
      <c r="BR286" s="53"/>
      <c r="BS286" s="53"/>
      <c r="BT286" s="53"/>
      <c r="BU286" s="53"/>
      <c r="BV286" s="53"/>
      <c r="BW286" s="53"/>
      <c r="BX286" s="53"/>
      <c r="BY286" s="53"/>
      <c r="BZ286" s="53"/>
      <c r="CA286" s="53"/>
      <c r="CB286" s="53"/>
      <c r="CC286" s="53"/>
      <c r="CD286" s="53"/>
      <c r="CE286" s="53"/>
      <c r="CF286" s="53"/>
      <c r="CG286" s="53"/>
      <c r="CH286" s="53"/>
      <c r="CI286" s="53"/>
      <c r="CJ286" s="53"/>
      <c r="CK286" s="53"/>
      <c r="CL286" s="53"/>
      <c r="CM286" s="53"/>
      <c r="CN286" s="53"/>
    </row>
    <row r="287" spans="4:92" x14ac:dyDescent="0.25">
      <c r="D287" s="57" t="s">
        <v>524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  <c r="AO287" s="53"/>
      <c r="AP287" s="53"/>
      <c r="AQ287" s="53"/>
      <c r="AR287" s="53"/>
      <c r="AS287" s="53"/>
      <c r="AT287" s="53"/>
      <c r="AU287" s="53"/>
      <c r="AV287" s="53"/>
      <c r="AW287" s="53"/>
      <c r="AX287" s="53"/>
      <c r="AY287" s="53"/>
      <c r="AZ287" s="53"/>
      <c r="BA287" s="53"/>
      <c r="BB287" s="53"/>
      <c r="BC287" s="53"/>
      <c r="BE287" s="56" t="str">
        <f>"update OPLUObjectLease set EngineNumber = '" &amp; TRIM(BG276) &amp; "' where IdUObjLease = " &amp; BI276 &amp; ";"</f>
        <v>update OPLUObjectLease set EngineNumber = 'MMBJJKL10MH044375' where IdUObjLease = 16734;</v>
      </c>
      <c r="BF287" s="52"/>
      <c r="BG287" s="52"/>
      <c r="BH287" s="52"/>
      <c r="BI287" s="52"/>
      <c r="BJ287" s="52"/>
      <c r="BK287" s="52"/>
      <c r="BL287" s="52"/>
      <c r="BM287" s="52"/>
      <c r="BN287" s="52"/>
      <c r="BO287" s="52"/>
      <c r="BP287" s="52"/>
      <c r="BQ287" s="52"/>
      <c r="BR287" s="52"/>
      <c r="BS287" s="52"/>
      <c r="BT287" s="52"/>
      <c r="BU287" s="52"/>
      <c r="BV287" s="52"/>
      <c r="BW287" s="52"/>
      <c r="BX287" s="52"/>
      <c r="BY287" s="52"/>
      <c r="BZ287" s="52"/>
      <c r="CA287" s="52"/>
      <c r="CB287" s="52"/>
      <c r="CC287" s="52"/>
      <c r="CD287" s="52"/>
      <c r="CE287" s="52"/>
      <c r="CF287" s="52"/>
      <c r="CG287" s="52"/>
      <c r="CH287" s="52"/>
      <c r="CI287" s="52"/>
      <c r="CJ287" s="52"/>
      <c r="CK287" s="52"/>
      <c r="CL287" s="52"/>
      <c r="CM287" s="52"/>
      <c r="CN287" s="52"/>
    </row>
    <row r="288" spans="4:92" x14ac:dyDescent="0.25">
      <c r="D288" s="57" t="s">
        <v>257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  <c r="AX288" s="53"/>
      <c r="AY288" s="53"/>
      <c r="AZ288" s="53"/>
      <c r="BA288" s="53"/>
      <c r="BB288" s="53"/>
      <c r="BC288" s="53"/>
      <c r="BE288" s="56" t="str">
        <f>"update OPLUObjectLease set EngineNumber = '" &amp; TRIM(BG277) &amp; "' where IdUObjLease = " &amp; BI277 &amp; ";"</f>
        <v>update OPLUObjectLease set EngineNumber = 'MHCNLR85ENJ000431' where IdUObjLease = 19748;</v>
      </c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2"/>
      <c r="BR288" s="52"/>
      <c r="BS288" s="52"/>
      <c r="BT288" s="52"/>
      <c r="BU288" s="52"/>
      <c r="BV288" s="52"/>
      <c r="BW288" s="52"/>
      <c r="BX288" s="52"/>
      <c r="BY288" s="52"/>
      <c r="BZ288" s="52"/>
      <c r="CA288" s="52"/>
      <c r="CB288" s="52"/>
      <c r="CC288" s="52"/>
      <c r="CD288" s="52"/>
      <c r="CE288" s="52"/>
      <c r="CF288" s="52"/>
      <c r="CG288" s="52"/>
      <c r="CH288" s="52"/>
      <c r="CI288" s="52"/>
      <c r="CJ288" s="52"/>
      <c r="CK288" s="52"/>
      <c r="CL288" s="52"/>
      <c r="CM288" s="52"/>
      <c r="CN288" s="52"/>
    </row>
    <row r="289" spans="4:92" x14ac:dyDescent="0.25">
      <c r="D289" s="57" t="s">
        <v>329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  <c r="AX289" s="53"/>
      <c r="AY289" s="53"/>
      <c r="AZ289" s="53"/>
      <c r="BA289" s="53"/>
      <c r="BB289" s="53"/>
      <c r="BC289" s="53"/>
      <c r="BE289" s="56" t="str">
        <f>"update OPLUObjectLease set EngineNumber = '" &amp; TRIM(BG278) &amp; "' where IdUObjLease = " &amp; BI278 &amp; ";"</f>
        <v>update OPLUObjectLease set EngineNumber = 'JTNGF3DH8N8036859' where IdUObjLease = 16543;</v>
      </c>
      <c r="BF289" s="52"/>
      <c r="BG289" s="52"/>
      <c r="BH289" s="52"/>
      <c r="BI289" s="52"/>
      <c r="BJ289" s="52"/>
      <c r="BK289" s="52"/>
      <c r="BL289" s="52"/>
      <c r="BM289" s="52"/>
      <c r="BN289" s="52"/>
      <c r="BO289" s="52"/>
      <c r="BP289" s="52"/>
      <c r="BQ289" s="52"/>
      <c r="BR289" s="52"/>
      <c r="BS289" s="52"/>
      <c r="BT289" s="52"/>
      <c r="BU289" s="52"/>
      <c r="BV289" s="52"/>
      <c r="BW289" s="52"/>
      <c r="BX289" s="52"/>
      <c r="BY289" s="52"/>
      <c r="BZ289" s="52"/>
      <c r="CA289" s="52"/>
      <c r="CB289" s="52"/>
      <c r="CC289" s="52"/>
      <c r="CD289" s="52"/>
      <c r="CE289" s="52"/>
      <c r="CF289" s="52"/>
      <c r="CG289" s="52"/>
      <c r="CH289" s="52"/>
      <c r="CI289" s="52"/>
      <c r="CJ289" s="52"/>
      <c r="CK289" s="52"/>
      <c r="CL289" s="52"/>
      <c r="CM289" s="52"/>
      <c r="CN289" s="52"/>
    </row>
    <row r="290" spans="4:92" x14ac:dyDescent="0.25">
      <c r="D290" s="57" t="s">
        <v>279</v>
      </c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  <c r="AX290" s="53"/>
      <c r="AY290" s="53"/>
      <c r="AZ290" s="53"/>
      <c r="BA290" s="53"/>
      <c r="BB290" s="53"/>
      <c r="BC290" s="53"/>
      <c r="BE290" s="57"/>
      <c r="BF290" s="53"/>
      <c r="BG290" s="53"/>
      <c r="BH290" s="53"/>
      <c r="BI290" s="53"/>
      <c r="BJ290" s="53"/>
      <c r="BK290" s="53"/>
      <c r="BL290" s="53"/>
      <c r="BM290" s="53"/>
      <c r="BN290" s="53"/>
      <c r="BO290" s="53"/>
      <c r="BP290" s="53"/>
      <c r="BQ290" s="53"/>
      <c r="BR290" s="53"/>
      <c r="BS290" s="53"/>
      <c r="BT290" s="53"/>
      <c r="BU290" s="53"/>
      <c r="BV290" s="53"/>
      <c r="BW290" s="53"/>
      <c r="BX290" s="53"/>
      <c r="BY290" s="53"/>
      <c r="BZ290" s="53"/>
      <c r="CA290" s="53"/>
      <c r="CB290" s="53"/>
      <c r="CC290" s="53"/>
      <c r="CD290" s="53"/>
      <c r="CE290" s="53"/>
      <c r="CF290" s="53"/>
      <c r="CG290" s="53"/>
      <c r="CH290" s="53"/>
      <c r="CI290" s="53"/>
      <c r="CJ290" s="53"/>
      <c r="CK290" s="53"/>
      <c r="CL290" s="53"/>
      <c r="CM290" s="53"/>
      <c r="CN290" s="53"/>
    </row>
    <row r="291" spans="4:92" x14ac:dyDescent="0.25">
      <c r="D291" s="57" t="s">
        <v>332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  <c r="AX291" s="53"/>
      <c r="AY291" s="53"/>
      <c r="AZ291" s="53"/>
      <c r="BA291" s="53"/>
      <c r="BB291" s="53"/>
      <c r="BC291" s="53"/>
      <c r="BE291" s="57" t="s">
        <v>263</v>
      </c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3"/>
      <c r="BR291" s="53"/>
      <c r="BS291" s="53"/>
      <c r="BT291" s="53"/>
      <c r="BU291" s="53"/>
      <c r="BV291" s="53"/>
      <c r="BW291" s="53"/>
      <c r="BX291" s="53"/>
      <c r="BY291" s="53"/>
      <c r="BZ291" s="53"/>
      <c r="CA291" s="53"/>
      <c r="CB291" s="53"/>
      <c r="CC291" s="53"/>
      <c r="CD291" s="53"/>
      <c r="CE291" s="53"/>
      <c r="CF291" s="53"/>
      <c r="CG291" s="53"/>
      <c r="CH291" s="53"/>
      <c r="CI291" s="53"/>
      <c r="CJ291" s="53"/>
      <c r="CK291" s="53"/>
      <c r="CL291" s="53"/>
      <c r="CM291" s="53"/>
      <c r="CN291" s="53"/>
    </row>
    <row r="292" spans="4:92" x14ac:dyDescent="0.25">
      <c r="D292" s="57" t="s">
        <v>333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  <c r="AX292" s="53"/>
      <c r="AY292" s="53"/>
      <c r="AZ292" s="53"/>
      <c r="BA292" s="53"/>
      <c r="BB292" s="53"/>
      <c r="BC292" s="53"/>
      <c r="BE292" s="57" t="s">
        <v>264</v>
      </c>
      <c r="BF292" s="53"/>
      <c r="BG292" s="53"/>
      <c r="BH292" s="53"/>
      <c r="BI292" s="53"/>
      <c r="BJ292" s="53"/>
      <c r="BK292" s="53"/>
      <c r="BL292" s="53"/>
      <c r="BM292" s="53"/>
      <c r="BN292" s="53"/>
      <c r="BO292" s="53"/>
      <c r="BP292" s="53"/>
      <c r="BQ292" s="53"/>
      <c r="BR292" s="53"/>
      <c r="BS292" s="53"/>
      <c r="BT292" s="53"/>
      <c r="BU292" s="53"/>
      <c r="BV292" s="53"/>
      <c r="BW292" s="53"/>
      <c r="BX292" s="53"/>
      <c r="BY292" s="53"/>
      <c r="BZ292" s="53"/>
      <c r="CA292" s="53"/>
      <c r="CB292" s="53"/>
      <c r="CC292" s="53"/>
      <c r="CD292" s="53"/>
      <c r="CE292" s="53"/>
      <c r="CF292" s="53"/>
      <c r="CG292" s="53"/>
      <c r="CH292" s="53"/>
      <c r="CI292" s="53"/>
      <c r="CJ292" s="53"/>
      <c r="CK292" s="53"/>
      <c r="CL292" s="53"/>
      <c r="CM292" s="53"/>
      <c r="CN292" s="53"/>
    </row>
    <row r="293" spans="4:92" x14ac:dyDescent="0.25">
      <c r="D293" s="56" t="s">
        <v>368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  <c r="AF293" s="52"/>
      <c r="AG293" s="52"/>
      <c r="AH293" s="52"/>
      <c r="AI293" s="52"/>
      <c r="AJ293" s="52"/>
      <c r="AK293" s="52"/>
      <c r="AL293" s="52"/>
      <c r="AM293" s="52"/>
      <c r="AN293" s="52"/>
      <c r="AO293" s="52"/>
      <c r="AP293" s="52"/>
      <c r="AQ293" s="52"/>
      <c r="AR293" s="52"/>
      <c r="AS293" s="52"/>
      <c r="AT293" s="52"/>
      <c r="AU293" s="52"/>
      <c r="AV293" s="52"/>
      <c r="AW293" s="52"/>
      <c r="AX293" s="52"/>
      <c r="AY293" s="52"/>
      <c r="AZ293" s="52"/>
      <c r="BA293" s="52"/>
      <c r="BB293" s="52"/>
      <c r="BC293" s="52"/>
      <c r="BE293" s="57" t="s">
        <v>358</v>
      </c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53"/>
      <c r="BR293" s="53"/>
      <c r="BS293" s="53"/>
      <c r="BT293" s="53"/>
      <c r="BU293" s="53"/>
      <c r="BV293" s="53"/>
      <c r="BW293" s="53"/>
      <c r="BX293" s="53"/>
      <c r="BY293" s="53"/>
      <c r="BZ293" s="53"/>
      <c r="CA293" s="53"/>
      <c r="CB293" s="53"/>
      <c r="CC293" s="53"/>
      <c r="CD293" s="53"/>
      <c r="CE293" s="53"/>
      <c r="CF293" s="53"/>
      <c r="CG293" s="53"/>
      <c r="CH293" s="53"/>
      <c r="CI293" s="53"/>
      <c r="CJ293" s="53"/>
      <c r="CK293" s="53"/>
      <c r="CL293" s="53"/>
      <c r="CM293" s="53"/>
      <c r="CN293" s="53"/>
    </row>
    <row r="294" spans="4:92" x14ac:dyDescent="0.25">
      <c r="D294" s="56" t="s">
        <v>508</v>
      </c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/>
      <c r="AO294" s="52"/>
      <c r="AP294" s="52"/>
      <c r="AQ294" s="52"/>
      <c r="AR294" s="52"/>
      <c r="AS294" s="52"/>
      <c r="AT294" s="52"/>
      <c r="AU294" s="52"/>
      <c r="AV294" s="52"/>
      <c r="AW294" s="52"/>
      <c r="AX294" s="52"/>
      <c r="AY294" s="52"/>
      <c r="AZ294" s="52"/>
      <c r="BA294" s="52"/>
      <c r="BB294" s="52"/>
      <c r="BC294" s="52"/>
    </row>
    <row r="295" spans="4:92" x14ac:dyDescent="0.25">
      <c r="D295" s="56" t="s">
        <v>4450</v>
      </c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  <c r="AC295" s="52"/>
      <c r="AD295" s="52"/>
      <c r="AE295" s="52"/>
      <c r="AF295" s="52"/>
      <c r="AG295" s="52"/>
      <c r="AH295" s="52"/>
      <c r="AI295" s="52"/>
      <c r="AJ295" s="52"/>
      <c r="AK295" s="52"/>
      <c r="AL295" s="52"/>
      <c r="AM295" s="52"/>
      <c r="AN295" s="52"/>
      <c r="AO295" s="52"/>
      <c r="AP295" s="52"/>
      <c r="AQ295" s="52"/>
      <c r="AR295" s="52"/>
      <c r="AS295" s="52"/>
      <c r="AT295" s="52"/>
      <c r="AU295" s="52"/>
      <c r="AV295" s="52"/>
      <c r="AW295" s="52"/>
      <c r="AX295" s="52"/>
      <c r="AY295" s="52"/>
      <c r="AZ295" s="52"/>
      <c r="BA295" s="52"/>
      <c r="BB295" s="52"/>
      <c r="BC295" s="52"/>
    </row>
    <row r="297" spans="4:92" x14ac:dyDescent="0.25">
      <c r="D297" s="51" t="s">
        <v>4087</v>
      </c>
    </row>
    <row r="299" spans="4:92" x14ac:dyDescent="0.25">
      <c r="D299" s="285" t="s">
        <v>4495</v>
      </c>
    </row>
    <row r="314" spans="4:4" x14ac:dyDescent="0.25">
      <c r="D314" s="51" t="s">
        <v>4797</v>
      </c>
    </row>
    <row r="316" spans="4:4" x14ac:dyDescent="0.25">
      <c r="D316" s="285" t="s">
        <v>4495</v>
      </c>
    </row>
    <row r="336" spans="2:4" x14ac:dyDescent="0.25">
      <c r="B336" s="50">
        <v>0</v>
      </c>
      <c r="D336" s="51" t="s">
        <v>4397</v>
      </c>
    </row>
    <row r="337" spans="4:4" x14ac:dyDescent="0.25">
      <c r="D337" s="59" t="s">
        <v>304</v>
      </c>
    </row>
    <row r="339" spans="4:4" x14ac:dyDescent="0.25">
      <c r="D339" s="285" t="s">
        <v>36</v>
      </c>
    </row>
    <row r="340" spans="4:4" x14ac:dyDescent="0.25">
      <c r="D340" s="54" t="s">
        <v>4509</v>
      </c>
    </row>
    <row r="342" spans="4:4" x14ac:dyDescent="0.25">
      <c r="D342" s="285" t="s">
        <v>4394</v>
      </c>
    </row>
    <row r="389" spans="4:22" x14ac:dyDescent="0.25">
      <c r="D389" s="285" t="s">
        <v>348</v>
      </c>
    </row>
    <row r="390" spans="4:22" x14ac:dyDescent="0.25">
      <c r="D390" s="51" t="s">
        <v>2250</v>
      </c>
      <c r="M390" s="28" t="s">
        <v>4395</v>
      </c>
    </row>
    <row r="392" spans="4:22" x14ac:dyDescent="0.25">
      <c r="D392" s="51" t="s">
        <v>4087</v>
      </c>
    </row>
    <row r="394" spans="4:22" x14ac:dyDescent="0.25">
      <c r="D394" s="56" t="s">
        <v>4155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</row>
    <row r="395" spans="4:22" x14ac:dyDescent="0.25">
      <c r="D395" s="56" t="s">
        <v>653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</row>
    <row r="396" spans="4:22" x14ac:dyDescent="0.25">
      <c r="D396" s="56" t="s">
        <v>2648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</row>
    <row r="397" spans="4:22" x14ac:dyDescent="0.25">
      <c r="D397" s="56" t="s">
        <v>2649</v>
      </c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</row>
    <row r="398" spans="4:22" x14ac:dyDescent="0.25">
      <c r="D398" s="56" t="s">
        <v>2650</v>
      </c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</row>
    <row r="399" spans="4:22" x14ac:dyDescent="0.25">
      <c r="D399" s="56" t="s">
        <v>2651</v>
      </c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</row>
    <row r="400" spans="4:22" x14ac:dyDescent="0.25">
      <c r="D400" s="56" t="s">
        <v>4496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</row>
    <row r="402" spans="4:27" x14ac:dyDescent="0.25">
      <c r="D402" s="57" t="s">
        <v>357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</row>
    <row r="403" spans="4:27" x14ac:dyDescent="0.25">
      <c r="D403" s="57" t="s">
        <v>322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</row>
    <row r="404" spans="4:27" x14ac:dyDescent="0.25">
      <c r="D404" s="57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</row>
    <row r="405" spans="4:27" x14ac:dyDescent="0.25">
      <c r="D405" s="57" t="s">
        <v>4157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</row>
    <row r="406" spans="4:27" x14ac:dyDescent="0.25">
      <c r="D406" s="57" t="s">
        <v>282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</row>
    <row r="407" spans="4:27" x14ac:dyDescent="0.25">
      <c r="D407" s="57" t="s">
        <v>4497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</row>
    <row r="408" spans="4:27" x14ac:dyDescent="0.25">
      <c r="D408" s="57" t="s">
        <v>4498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</row>
    <row r="409" spans="4:27" x14ac:dyDescent="0.25">
      <c r="D409" s="57" t="s">
        <v>4499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</row>
    <row r="410" spans="4:27" x14ac:dyDescent="0.25">
      <c r="D410" s="57" t="s">
        <v>4500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</row>
    <row r="411" spans="4:27" x14ac:dyDescent="0.25">
      <c r="D411" s="57" t="s">
        <v>4501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</row>
    <row r="412" spans="4:27" x14ac:dyDescent="0.25">
      <c r="D412" s="57" t="s">
        <v>4502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</row>
    <row r="413" spans="4:27" x14ac:dyDescent="0.25">
      <c r="D413" s="57" t="s">
        <v>4503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</row>
    <row r="414" spans="4:27" x14ac:dyDescent="0.25">
      <c r="D414" s="57" t="s">
        <v>4504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</row>
    <row r="415" spans="4:27" x14ac:dyDescent="0.25">
      <c r="D415" s="57" t="s">
        <v>4505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</row>
    <row r="416" spans="4:27" x14ac:dyDescent="0.25">
      <c r="D416" s="57" t="s">
        <v>4506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</row>
    <row r="417" spans="4:27" x14ac:dyDescent="0.25">
      <c r="D417" s="57" t="s">
        <v>4507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</row>
    <row r="418" spans="4:27" x14ac:dyDescent="0.25">
      <c r="D418" s="37" t="s">
        <v>4508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</row>
    <row r="419" spans="4:27" x14ac:dyDescent="0.25">
      <c r="D419" s="57" t="s">
        <v>259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</row>
    <row r="420" spans="4:27" x14ac:dyDescent="0.25">
      <c r="D420" s="57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</row>
    <row r="421" spans="4:27" x14ac:dyDescent="0.25">
      <c r="D421" s="57" t="s">
        <v>263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</row>
    <row r="422" spans="4:27" x14ac:dyDescent="0.25">
      <c r="D422" s="57" t="s">
        <v>264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</row>
    <row r="423" spans="4:27" x14ac:dyDescent="0.25">
      <c r="D423" s="57" t="s">
        <v>358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</row>
    <row r="425" spans="4:27" x14ac:dyDescent="0.25">
      <c r="D425" s="285" t="s">
        <v>4510</v>
      </c>
    </row>
    <row r="440" spans="4:4" x14ac:dyDescent="0.25">
      <c r="D440" s="51" t="s">
        <v>4885</v>
      </c>
    </row>
    <row r="442" spans="4:4" x14ac:dyDescent="0.25">
      <c r="D442" s="285" t="s">
        <v>4510</v>
      </c>
    </row>
    <row r="544" spans="2:4" x14ac:dyDescent="0.25">
      <c r="B544" s="50">
        <v>0</v>
      </c>
      <c r="D544" s="51" t="s">
        <v>4412</v>
      </c>
    </row>
    <row r="545" spans="4:4" x14ac:dyDescent="0.25">
      <c r="D545" s="59" t="s">
        <v>303</v>
      </c>
    </row>
    <row r="547" spans="4:4" x14ac:dyDescent="0.25">
      <c r="D547" s="285" t="s">
        <v>36</v>
      </c>
    </row>
    <row r="548" spans="4:4" x14ac:dyDescent="0.25">
      <c r="D548" s="54" t="s">
        <v>4465</v>
      </c>
    </row>
    <row r="550" spans="4:4" x14ac:dyDescent="0.25">
      <c r="D550" s="285" t="s">
        <v>4409</v>
      </c>
    </row>
    <row r="574" spans="4:23" x14ac:dyDescent="0.25">
      <c r="D574" s="51" t="s">
        <v>4087</v>
      </c>
    </row>
    <row r="576" spans="4:23" x14ac:dyDescent="0.25">
      <c r="D576" s="56" t="s">
        <v>4466</v>
      </c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</row>
    <row r="577" spans="4:40" x14ac:dyDescent="0.25">
      <c r="D577" s="56" t="s">
        <v>838</v>
      </c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</row>
    <row r="578" spans="4:40" x14ac:dyDescent="0.25">
      <c r="D578" s="56" t="s">
        <v>505</v>
      </c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</row>
    <row r="579" spans="4:40" x14ac:dyDescent="0.25">
      <c r="D579" s="56" t="s">
        <v>257</v>
      </c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</row>
    <row r="580" spans="4:40" x14ac:dyDescent="0.25">
      <c r="D580" s="56" t="s">
        <v>4467</v>
      </c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</row>
    <row r="582" spans="4:40" x14ac:dyDescent="0.25">
      <c r="D582" s="57" t="s">
        <v>357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</row>
    <row r="583" spans="4:40" x14ac:dyDescent="0.25">
      <c r="D583" s="57" t="s">
        <v>322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  <c r="AG583" s="53"/>
      <c r="AH583" s="53"/>
      <c r="AI583" s="53"/>
      <c r="AJ583" s="53"/>
      <c r="AK583" s="53"/>
      <c r="AL583" s="53"/>
      <c r="AM583" s="53"/>
      <c r="AN583" s="53"/>
    </row>
    <row r="584" spans="4:40" x14ac:dyDescent="0.25">
      <c r="D584" s="57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  <c r="AF584" s="53"/>
      <c r="AG584" s="53"/>
      <c r="AH584" s="53"/>
      <c r="AI584" s="53"/>
      <c r="AJ584" s="53"/>
      <c r="AK584" s="53"/>
      <c r="AL584" s="53"/>
      <c r="AM584" s="53"/>
      <c r="AN584" s="53"/>
    </row>
    <row r="585" spans="4:40" x14ac:dyDescent="0.25">
      <c r="D585" s="57" t="s">
        <v>280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</row>
    <row r="586" spans="4:40" x14ac:dyDescent="0.25">
      <c r="D586" s="57" t="s">
        <v>282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  <c r="AF586" s="53"/>
      <c r="AG586" s="53"/>
      <c r="AH586" s="53"/>
      <c r="AI586" s="53"/>
      <c r="AJ586" s="53"/>
      <c r="AK586" s="53"/>
      <c r="AL586" s="53"/>
      <c r="AM586" s="53"/>
      <c r="AN586" s="53"/>
    </row>
    <row r="587" spans="4:40" x14ac:dyDescent="0.25">
      <c r="D587" s="57" t="s">
        <v>4468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  <c r="AF587" s="53"/>
      <c r="AG587" s="53"/>
      <c r="AH587" s="53"/>
      <c r="AI587" s="53"/>
      <c r="AJ587" s="53"/>
      <c r="AK587" s="53"/>
      <c r="AL587" s="53"/>
      <c r="AM587" s="53"/>
      <c r="AN587" s="53"/>
    </row>
    <row r="588" spans="4:40" x14ac:dyDescent="0.25">
      <c r="D588" s="57" t="s">
        <v>4469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  <c r="AF588" s="53"/>
      <c r="AG588" s="53"/>
      <c r="AH588" s="53"/>
      <c r="AI588" s="53"/>
      <c r="AJ588" s="53"/>
      <c r="AK588" s="53"/>
      <c r="AL588" s="53"/>
      <c r="AM588" s="53"/>
      <c r="AN588" s="53"/>
    </row>
    <row r="589" spans="4:40" x14ac:dyDescent="0.25">
      <c r="D589" s="57" t="s">
        <v>4470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  <c r="AF589" s="53"/>
      <c r="AG589" s="53"/>
      <c r="AH589" s="53"/>
      <c r="AI589" s="53"/>
      <c r="AJ589" s="53"/>
      <c r="AK589" s="53"/>
      <c r="AL589" s="53"/>
      <c r="AM589" s="53"/>
      <c r="AN589" s="53"/>
    </row>
    <row r="590" spans="4:40" x14ac:dyDescent="0.25">
      <c r="D590" s="57" t="s">
        <v>3508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  <c r="AF590" s="53"/>
      <c r="AG590" s="53"/>
      <c r="AH590" s="53"/>
      <c r="AI590" s="53"/>
      <c r="AJ590" s="53"/>
      <c r="AK590" s="53"/>
      <c r="AL590" s="53"/>
      <c r="AM590" s="53"/>
      <c r="AN590" s="53"/>
    </row>
    <row r="591" spans="4:40" x14ac:dyDescent="0.25">
      <c r="D591" s="57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  <c r="AF591" s="53"/>
      <c r="AG591" s="53"/>
      <c r="AH591" s="53"/>
      <c r="AI591" s="53"/>
      <c r="AJ591" s="53"/>
      <c r="AK591" s="53"/>
      <c r="AL591" s="53"/>
      <c r="AM591" s="53"/>
      <c r="AN591" s="53"/>
    </row>
    <row r="592" spans="4:40" x14ac:dyDescent="0.25">
      <c r="D592" s="57" t="s">
        <v>263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  <c r="AF592" s="53"/>
      <c r="AG592" s="53"/>
      <c r="AH592" s="53"/>
      <c r="AI592" s="53"/>
      <c r="AJ592" s="53"/>
      <c r="AK592" s="53"/>
      <c r="AL592" s="53"/>
      <c r="AM592" s="53"/>
      <c r="AN592" s="53"/>
    </row>
    <row r="593" spans="4:40" x14ac:dyDescent="0.25">
      <c r="D593" s="57" t="s">
        <v>264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  <c r="AF593" s="53"/>
      <c r="AG593" s="53"/>
      <c r="AH593" s="53"/>
      <c r="AI593" s="53"/>
      <c r="AJ593" s="53"/>
      <c r="AK593" s="53"/>
      <c r="AL593" s="53"/>
      <c r="AM593" s="53"/>
      <c r="AN593" s="53"/>
    </row>
    <row r="594" spans="4:40" x14ac:dyDescent="0.25">
      <c r="D594" s="57" t="s">
        <v>358</v>
      </c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  <c r="AF594" s="53"/>
      <c r="AG594" s="53"/>
      <c r="AH594" s="53"/>
      <c r="AI594" s="53"/>
      <c r="AJ594" s="53"/>
      <c r="AK594" s="53"/>
      <c r="AL594" s="53"/>
      <c r="AM594" s="53"/>
      <c r="AN594" s="53"/>
    </row>
    <row r="596" spans="4:40" x14ac:dyDescent="0.25">
      <c r="D596" s="285" t="s">
        <v>4471</v>
      </c>
    </row>
    <row r="633" spans="2:4" x14ac:dyDescent="0.25">
      <c r="B633" s="50">
        <v>0</v>
      </c>
      <c r="D633" s="51" t="s">
        <v>4464</v>
      </c>
    </row>
    <row r="634" spans="2:4" x14ac:dyDescent="0.25">
      <c r="D634" s="59" t="s">
        <v>303</v>
      </c>
    </row>
    <row r="636" spans="2:4" x14ac:dyDescent="0.25">
      <c r="D636" s="285" t="s">
        <v>36</v>
      </c>
    </row>
    <row r="637" spans="2:4" x14ac:dyDescent="0.25">
      <c r="D637" s="54" t="s">
        <v>4472</v>
      </c>
    </row>
    <row r="639" spans="2:4" x14ac:dyDescent="0.25">
      <c r="D639" s="285" t="s">
        <v>4461</v>
      </c>
    </row>
    <row r="663" spans="4:82" x14ac:dyDescent="0.25">
      <c r="D663" s="285" t="s">
        <v>309</v>
      </c>
      <c r="M663" s="285" t="s">
        <v>495</v>
      </c>
      <c r="V663" s="285" t="s">
        <v>496</v>
      </c>
      <c r="AC663" s="285" t="s">
        <v>495</v>
      </c>
      <c r="AL663" s="285" t="s">
        <v>496</v>
      </c>
    </row>
    <row r="664" spans="4:82" x14ac:dyDescent="0.25">
      <c r="D664" s="51" t="s">
        <v>4473</v>
      </c>
      <c r="M664" s="51"/>
      <c r="V664" s="51" t="s">
        <v>4474</v>
      </c>
      <c r="AC664" s="51"/>
      <c r="AL664" s="51" t="s">
        <v>4475</v>
      </c>
    </row>
    <row r="666" spans="4:82" x14ac:dyDescent="0.25">
      <c r="D666" s="56" t="s">
        <v>380</v>
      </c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  <c r="AA666" s="52"/>
      <c r="AB666" s="52"/>
      <c r="AC666" s="52"/>
      <c r="AD666" s="52"/>
      <c r="AE666" s="52"/>
      <c r="AF666" s="52"/>
      <c r="AG666" s="52"/>
      <c r="AH666" s="52"/>
      <c r="AI666" s="52"/>
      <c r="AJ666" s="52"/>
      <c r="AK666" s="52"/>
      <c r="AL666" s="52"/>
      <c r="AM666" s="52"/>
      <c r="AN666" s="52"/>
      <c r="AO666" s="52"/>
      <c r="AP666" s="52"/>
      <c r="AQ666" s="52"/>
      <c r="AR666" s="52"/>
      <c r="AS666" s="52"/>
      <c r="AT666" s="52"/>
      <c r="AU666" s="52"/>
      <c r="AV666" s="52"/>
      <c r="AX666" s="51" t="s">
        <v>309</v>
      </c>
      <c r="AY666" s="51" t="s">
        <v>562</v>
      </c>
      <c r="AZ666" s="51" t="s">
        <v>565</v>
      </c>
      <c r="BA666" s="51" t="s">
        <v>309</v>
      </c>
      <c r="BB666" s="51" t="s">
        <v>567</v>
      </c>
      <c r="BC666" s="51" t="s">
        <v>568</v>
      </c>
      <c r="BD666" s="51" t="s">
        <v>569</v>
      </c>
      <c r="BE666" s="51" t="s">
        <v>570</v>
      </c>
      <c r="BF666" s="51" t="s">
        <v>571</v>
      </c>
      <c r="BG666" s="51" t="s">
        <v>572</v>
      </c>
      <c r="BH666" s="51">
        <v>1</v>
      </c>
    </row>
    <row r="667" spans="4:82" x14ac:dyDescent="0.25">
      <c r="D667" s="56" t="s">
        <v>350</v>
      </c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  <c r="AA667" s="52"/>
      <c r="AB667" s="52"/>
      <c r="AC667" s="52"/>
      <c r="AD667" s="52"/>
      <c r="AE667" s="52"/>
      <c r="AF667" s="52"/>
      <c r="AG667" s="52"/>
      <c r="AH667" s="52"/>
      <c r="AI667" s="52"/>
      <c r="AJ667" s="52"/>
      <c r="AK667" s="52"/>
      <c r="AL667" s="52"/>
      <c r="AM667" s="52"/>
      <c r="AN667" s="52"/>
      <c r="AO667" s="52"/>
      <c r="AP667" s="52"/>
      <c r="AQ667" s="52"/>
      <c r="AR667" s="52"/>
      <c r="AS667" s="52"/>
      <c r="AT667" s="52"/>
      <c r="AU667" s="52"/>
      <c r="AV667" s="52"/>
      <c r="AX667" s="285" t="s">
        <v>4473</v>
      </c>
      <c r="AY667" s="285" t="s">
        <v>4474</v>
      </c>
      <c r="AZ667" s="285" t="s">
        <v>4475</v>
      </c>
      <c r="BA667" s="285" t="s">
        <v>4473</v>
      </c>
      <c r="BB667" s="285">
        <v>19920</v>
      </c>
      <c r="BC667" s="285" t="s">
        <v>4474</v>
      </c>
      <c r="BD667" s="285" t="s">
        <v>4474</v>
      </c>
      <c r="BE667" s="285">
        <v>19247</v>
      </c>
      <c r="BF667" s="285" t="s">
        <v>4474</v>
      </c>
      <c r="BG667" s="285" t="s">
        <v>4474</v>
      </c>
      <c r="BH667" s="285">
        <v>1</v>
      </c>
    </row>
    <row r="668" spans="4:82" x14ac:dyDescent="0.25">
      <c r="D668" s="57" t="str">
        <f>"select '" &amp; D664 &amp; "' AgreementNumber, '" &amp; V664 &amp; "' bEngineNumber, '" &amp; AL664 &amp; "' aEngineNumber union all"</f>
        <v>select '0000898/4/08/10/2022' AgreementNumber, 'PAEL67MYNNB000282' bEngineNumber, '4N14UAL9907' aEngineNumber union all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  <c r="AE668" s="53"/>
      <c r="AF668" s="53"/>
      <c r="AG668" s="53"/>
      <c r="AH668" s="53"/>
      <c r="AI668" s="53"/>
      <c r="AJ668" s="53"/>
      <c r="AK668" s="53"/>
      <c r="AL668" s="53"/>
      <c r="AM668" s="53"/>
      <c r="AN668" s="53"/>
      <c r="AO668" s="53"/>
      <c r="AP668" s="53"/>
      <c r="AQ668" s="53"/>
      <c r="AR668" s="53"/>
      <c r="AS668" s="53"/>
      <c r="AT668" s="53"/>
      <c r="AU668" s="53"/>
      <c r="AV668" s="53"/>
    </row>
    <row r="669" spans="4:82" x14ac:dyDescent="0.25">
      <c r="D669" s="56" t="s">
        <v>351</v>
      </c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  <c r="AA669" s="52"/>
      <c r="AB669" s="52"/>
      <c r="AC669" s="52"/>
      <c r="AD669" s="52"/>
      <c r="AE669" s="52"/>
      <c r="AF669" s="52"/>
      <c r="AG669" s="52"/>
      <c r="AH669" s="52"/>
      <c r="AI669" s="52"/>
      <c r="AJ669" s="52"/>
      <c r="AK669" s="52"/>
      <c r="AL669" s="52"/>
      <c r="AM669" s="52"/>
      <c r="AN669" s="52"/>
      <c r="AO669" s="52"/>
      <c r="AP669" s="52"/>
      <c r="AQ669" s="52"/>
      <c r="AR669" s="52"/>
      <c r="AS669" s="52"/>
      <c r="AT669" s="52"/>
      <c r="AU669" s="52"/>
      <c r="AV669" s="52"/>
      <c r="AX669" s="57" t="s">
        <v>357</v>
      </c>
      <c r="AY669" s="53"/>
      <c r="AZ669" s="53"/>
      <c r="BA669" s="53"/>
      <c r="BB669" s="53"/>
      <c r="BC669" s="53"/>
      <c r="BD669" s="53"/>
      <c r="BE669" s="53"/>
      <c r="BF669" s="53"/>
      <c r="BG669" s="53"/>
      <c r="BH669" s="53"/>
      <c r="BI669" s="53"/>
      <c r="BJ669" s="53"/>
      <c r="BK669" s="53"/>
      <c r="BL669" s="53"/>
      <c r="BM669" s="53"/>
      <c r="BN669" s="53"/>
      <c r="BO669" s="53"/>
      <c r="BP669" s="53"/>
      <c r="BQ669" s="53"/>
      <c r="BR669" s="53"/>
      <c r="BS669" s="53"/>
      <c r="BT669" s="53"/>
      <c r="BU669" s="53"/>
      <c r="BV669" s="53"/>
      <c r="BW669" s="53"/>
      <c r="BX669" s="53"/>
      <c r="BY669" s="53"/>
      <c r="BZ669" s="53"/>
      <c r="CA669" s="53"/>
      <c r="CB669" s="53"/>
      <c r="CC669" s="53"/>
      <c r="CD669" s="53"/>
    </row>
    <row r="670" spans="4:82" x14ac:dyDescent="0.25">
      <c r="D670" s="56" t="s">
        <v>367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  <c r="AA670" s="52"/>
      <c r="AB670" s="52"/>
      <c r="AC670" s="52"/>
      <c r="AD670" s="52"/>
      <c r="AE670" s="52"/>
      <c r="AF670" s="52"/>
      <c r="AG670" s="52"/>
      <c r="AH670" s="52"/>
      <c r="AI670" s="52"/>
      <c r="AJ670" s="52"/>
      <c r="AK670" s="52"/>
      <c r="AL670" s="52"/>
      <c r="AM670" s="52"/>
      <c r="AN670" s="52"/>
      <c r="AO670" s="52"/>
      <c r="AP670" s="52"/>
      <c r="AQ670" s="52"/>
      <c r="AR670" s="52"/>
      <c r="AS670" s="52"/>
      <c r="AT670" s="52"/>
      <c r="AU670" s="52"/>
      <c r="AV670" s="52"/>
      <c r="AX670" s="57" t="s">
        <v>322</v>
      </c>
      <c r="AY670" s="53"/>
      <c r="AZ670" s="53"/>
      <c r="BA670" s="53"/>
      <c r="BB670" s="53"/>
      <c r="BC670" s="53"/>
      <c r="BD670" s="53"/>
      <c r="BE670" s="53"/>
      <c r="BF670" s="53"/>
      <c r="BG670" s="53"/>
      <c r="BH670" s="53"/>
      <c r="BI670" s="53"/>
      <c r="BJ670" s="53"/>
      <c r="BK670" s="53"/>
      <c r="BL670" s="53"/>
      <c r="BM670" s="53"/>
      <c r="BN670" s="53"/>
      <c r="BO670" s="53"/>
      <c r="BP670" s="53"/>
      <c r="BQ670" s="53"/>
      <c r="BR670" s="53"/>
      <c r="BS670" s="53"/>
      <c r="BT670" s="53"/>
      <c r="BU670" s="53"/>
      <c r="BV670" s="53"/>
      <c r="BW670" s="53"/>
      <c r="BX670" s="53"/>
      <c r="BY670" s="53"/>
      <c r="BZ670" s="53"/>
      <c r="CA670" s="53"/>
      <c r="CB670" s="53"/>
      <c r="CC670" s="53"/>
      <c r="CD670" s="53"/>
    </row>
    <row r="671" spans="4:82" x14ac:dyDescent="0.25">
      <c r="D671" s="57" t="s">
        <v>354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  <c r="AM671" s="53"/>
      <c r="AN671" s="53"/>
      <c r="AO671" s="53"/>
      <c r="AP671" s="53"/>
      <c r="AQ671" s="53"/>
      <c r="AR671" s="53"/>
      <c r="AS671" s="53"/>
      <c r="AT671" s="53"/>
      <c r="AU671" s="53"/>
      <c r="AV671" s="53"/>
      <c r="AX671" s="57"/>
      <c r="AY671" s="53"/>
      <c r="AZ671" s="53"/>
      <c r="BA671" s="53"/>
      <c r="BB671" s="53"/>
      <c r="BC671" s="53"/>
      <c r="BD671" s="53"/>
      <c r="BE671" s="53"/>
      <c r="BF671" s="53"/>
      <c r="BG671" s="53"/>
      <c r="BH671" s="53"/>
      <c r="BI671" s="53"/>
      <c r="BJ671" s="53"/>
      <c r="BK671" s="53"/>
      <c r="BL671" s="53"/>
      <c r="BM671" s="53"/>
      <c r="BN671" s="53"/>
      <c r="BO671" s="53"/>
      <c r="BP671" s="53"/>
      <c r="BQ671" s="53"/>
      <c r="BR671" s="53"/>
      <c r="BS671" s="53"/>
      <c r="BT671" s="53"/>
      <c r="BU671" s="53"/>
      <c r="BV671" s="53"/>
      <c r="BW671" s="53"/>
      <c r="BX671" s="53"/>
      <c r="BY671" s="53"/>
      <c r="BZ671" s="53"/>
      <c r="CA671" s="53"/>
      <c r="CB671" s="53"/>
      <c r="CC671" s="53"/>
      <c r="CD671" s="53"/>
    </row>
    <row r="672" spans="4:82" x14ac:dyDescent="0.25">
      <c r="D672" s="57" t="s">
        <v>445</v>
      </c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  <c r="AM672" s="53"/>
      <c r="AN672" s="53"/>
      <c r="AO672" s="53"/>
      <c r="AP672" s="53"/>
      <c r="AQ672" s="53"/>
      <c r="AR672" s="53"/>
      <c r="AS672" s="53"/>
      <c r="AT672" s="53"/>
      <c r="AU672" s="53"/>
      <c r="AV672" s="53"/>
      <c r="AX672" s="56" t="str">
        <f>"update Tb_OPL_Unit set EngineNumber = '" &amp; TRIM(AZ667) &amp; "' where IdTb_OPL_Unit = " &amp; BE667 &amp; ";"</f>
        <v>update Tb_OPL_Unit set EngineNumber = '4N14UAL9907' where IdTb_OPL_Unit = 19247;</v>
      </c>
      <c r="AY672" s="52"/>
      <c r="AZ672" s="52"/>
      <c r="BA672" s="52"/>
      <c r="BB672" s="52"/>
      <c r="BC672" s="52"/>
      <c r="BD672" s="52"/>
      <c r="BE672" s="52"/>
      <c r="BF672" s="52"/>
      <c r="BG672" s="52"/>
      <c r="BH672" s="52"/>
      <c r="BI672" s="52"/>
      <c r="BJ672" s="52"/>
      <c r="BK672" s="52"/>
      <c r="BL672" s="52"/>
      <c r="BM672" s="52"/>
      <c r="BN672" s="52"/>
      <c r="BO672" s="52"/>
      <c r="BP672" s="52"/>
      <c r="BQ672" s="52"/>
      <c r="BR672" s="52"/>
      <c r="BS672" s="52"/>
      <c r="BT672" s="52"/>
      <c r="BU672" s="52"/>
      <c r="BV672" s="52"/>
      <c r="BW672" s="52"/>
      <c r="BX672" s="52"/>
      <c r="BY672" s="52"/>
      <c r="BZ672" s="52"/>
      <c r="CA672" s="52"/>
      <c r="CB672" s="52"/>
      <c r="CC672" s="52"/>
      <c r="CD672" s="52"/>
    </row>
    <row r="673" spans="4:82" x14ac:dyDescent="0.25">
      <c r="D673" s="57" t="s">
        <v>461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  <c r="AM673" s="53"/>
      <c r="AN673" s="53"/>
      <c r="AO673" s="53"/>
      <c r="AP673" s="53"/>
      <c r="AQ673" s="53"/>
      <c r="AR673" s="53"/>
      <c r="AS673" s="53"/>
      <c r="AT673" s="53"/>
      <c r="AU673" s="53"/>
      <c r="AV673" s="53"/>
      <c r="AX673" s="57"/>
      <c r="AY673" s="53"/>
      <c r="AZ673" s="53"/>
      <c r="BA673" s="53"/>
      <c r="BB673" s="53"/>
      <c r="BC673" s="53"/>
      <c r="BD673" s="53"/>
      <c r="BE673" s="53"/>
      <c r="BF673" s="53"/>
      <c r="BG673" s="53"/>
      <c r="BH673" s="53"/>
      <c r="BI673" s="53"/>
      <c r="BJ673" s="53"/>
      <c r="BK673" s="53"/>
      <c r="BL673" s="53"/>
      <c r="BM673" s="53"/>
      <c r="BN673" s="53"/>
      <c r="BO673" s="53"/>
      <c r="BP673" s="53"/>
      <c r="BQ673" s="53"/>
      <c r="BR673" s="53"/>
      <c r="BS673" s="53"/>
      <c r="BT673" s="53"/>
      <c r="BU673" s="53"/>
      <c r="BV673" s="53"/>
      <c r="BW673" s="53"/>
      <c r="BX673" s="53"/>
      <c r="BY673" s="53"/>
      <c r="BZ673" s="53"/>
      <c r="CA673" s="53"/>
      <c r="CB673" s="53"/>
      <c r="CC673" s="53"/>
      <c r="CD673" s="53"/>
    </row>
    <row r="674" spans="4:82" x14ac:dyDescent="0.25">
      <c r="D674" s="57" t="s">
        <v>353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  <c r="AM674" s="53"/>
      <c r="AN674" s="53"/>
      <c r="AO674" s="53"/>
      <c r="AP674" s="53"/>
      <c r="AQ674" s="53"/>
      <c r="AR674" s="53"/>
      <c r="AS674" s="53"/>
      <c r="AT674" s="53"/>
      <c r="AU674" s="53"/>
      <c r="AV674" s="53"/>
      <c r="AX674" s="56" t="str">
        <f>"update OPLUObjectLease set EngineNumber = '" &amp; TRIM(AZ667) &amp; "' where IdUObjLease = " &amp; BB667 &amp; ";"</f>
        <v>update OPLUObjectLease set EngineNumber = '4N14UAL9907' where IdUObjLease = 19920;</v>
      </c>
      <c r="AY674" s="52"/>
      <c r="AZ674" s="52"/>
      <c r="BA674" s="52"/>
      <c r="BB674" s="52"/>
      <c r="BC674" s="52"/>
      <c r="BD674" s="52"/>
      <c r="BE674" s="52"/>
      <c r="BF674" s="52"/>
      <c r="BG674" s="52"/>
      <c r="BH674" s="52"/>
      <c r="BI674" s="52"/>
      <c r="BJ674" s="52"/>
      <c r="BK674" s="52"/>
      <c r="BL674" s="52"/>
      <c r="BM674" s="52"/>
      <c r="BN674" s="52"/>
      <c r="BO674" s="52"/>
      <c r="BP674" s="52"/>
      <c r="BQ674" s="52"/>
      <c r="BR674" s="52"/>
      <c r="BS674" s="52"/>
      <c r="BT674" s="52"/>
      <c r="BU674" s="52"/>
      <c r="BV674" s="52"/>
      <c r="BW674" s="52"/>
      <c r="BX674" s="52"/>
      <c r="BY674" s="52"/>
      <c r="BZ674" s="52"/>
      <c r="CA674" s="52"/>
      <c r="CB674" s="52"/>
      <c r="CC674" s="52"/>
      <c r="CD674" s="52"/>
    </row>
    <row r="675" spans="4:82" x14ac:dyDescent="0.25">
      <c r="D675" s="57" t="s">
        <v>452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  <c r="AM675" s="53"/>
      <c r="AN675" s="53"/>
      <c r="AO675" s="53"/>
      <c r="AP675" s="53"/>
      <c r="AQ675" s="53"/>
      <c r="AR675" s="53"/>
      <c r="AS675" s="53"/>
      <c r="AT675" s="53"/>
      <c r="AU675" s="53"/>
      <c r="AV675" s="53"/>
      <c r="AX675" s="57"/>
      <c r="AY675" s="53"/>
      <c r="AZ675" s="53"/>
      <c r="BA675" s="53"/>
      <c r="BB675" s="53"/>
      <c r="BC675" s="53"/>
      <c r="BD675" s="53"/>
      <c r="BE675" s="53"/>
      <c r="BF675" s="53"/>
      <c r="BG675" s="53"/>
      <c r="BH675" s="53"/>
      <c r="BI675" s="53"/>
      <c r="BJ675" s="53"/>
      <c r="BK675" s="53"/>
      <c r="BL675" s="53"/>
      <c r="BM675" s="53"/>
      <c r="BN675" s="53"/>
      <c r="BO675" s="53"/>
      <c r="BP675" s="53"/>
      <c r="BQ675" s="53"/>
      <c r="BR675" s="53"/>
      <c r="BS675" s="53"/>
      <c r="BT675" s="53"/>
      <c r="BU675" s="53"/>
      <c r="BV675" s="53"/>
      <c r="BW675" s="53"/>
      <c r="BX675" s="53"/>
      <c r="BY675" s="53"/>
      <c r="BZ675" s="53"/>
      <c r="CA675" s="53"/>
      <c r="CB675" s="53"/>
      <c r="CC675" s="53"/>
      <c r="CD675" s="53"/>
    </row>
    <row r="676" spans="4:82" x14ac:dyDescent="0.25">
      <c r="D676" s="57" t="s">
        <v>524</v>
      </c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  <c r="AM676" s="53"/>
      <c r="AN676" s="53"/>
      <c r="AO676" s="53"/>
      <c r="AP676" s="53"/>
      <c r="AQ676" s="53"/>
      <c r="AR676" s="53"/>
      <c r="AS676" s="53"/>
      <c r="AT676" s="53"/>
      <c r="AU676" s="53"/>
      <c r="AV676" s="53"/>
      <c r="AX676" s="57" t="s">
        <v>263</v>
      </c>
      <c r="AY676" s="53"/>
      <c r="AZ676" s="53"/>
      <c r="BA676" s="53"/>
      <c r="BB676" s="53"/>
      <c r="BC676" s="53"/>
      <c r="BD676" s="53"/>
      <c r="BE676" s="53"/>
      <c r="BF676" s="53"/>
      <c r="BG676" s="53"/>
      <c r="BH676" s="53"/>
      <c r="BI676" s="53"/>
      <c r="BJ676" s="53"/>
      <c r="BK676" s="53"/>
      <c r="BL676" s="53"/>
      <c r="BM676" s="53"/>
      <c r="BN676" s="53"/>
      <c r="BO676" s="53"/>
      <c r="BP676" s="53"/>
      <c r="BQ676" s="53"/>
      <c r="BR676" s="53"/>
      <c r="BS676" s="53"/>
      <c r="BT676" s="53"/>
      <c r="BU676" s="53"/>
      <c r="BV676" s="53"/>
      <c r="BW676" s="53"/>
      <c r="BX676" s="53"/>
      <c r="BY676" s="53"/>
      <c r="BZ676" s="53"/>
      <c r="CA676" s="53"/>
      <c r="CB676" s="53"/>
      <c r="CC676" s="53"/>
      <c r="CD676" s="53"/>
    </row>
    <row r="677" spans="4:82" x14ac:dyDescent="0.25">
      <c r="D677" s="57" t="s">
        <v>257</v>
      </c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  <c r="AM677" s="53"/>
      <c r="AN677" s="53"/>
      <c r="AO677" s="53"/>
      <c r="AP677" s="53"/>
      <c r="AQ677" s="53"/>
      <c r="AR677" s="53"/>
      <c r="AS677" s="53"/>
      <c r="AT677" s="53"/>
      <c r="AU677" s="53"/>
      <c r="AV677" s="53"/>
      <c r="AX677" s="57" t="s">
        <v>264</v>
      </c>
      <c r="AY677" s="53"/>
      <c r="AZ677" s="53"/>
      <c r="BA677" s="53"/>
      <c r="BB677" s="53"/>
      <c r="BC677" s="53"/>
      <c r="BD677" s="53"/>
      <c r="BE677" s="53"/>
      <c r="BF677" s="53"/>
      <c r="BG677" s="53"/>
      <c r="BH677" s="53"/>
      <c r="BI677" s="53"/>
      <c r="BJ677" s="53"/>
      <c r="BK677" s="53"/>
      <c r="BL677" s="53"/>
      <c r="BM677" s="53"/>
      <c r="BN677" s="53"/>
      <c r="BO677" s="53"/>
      <c r="BP677" s="53"/>
      <c r="BQ677" s="53"/>
      <c r="BR677" s="53"/>
      <c r="BS677" s="53"/>
      <c r="BT677" s="53"/>
      <c r="BU677" s="53"/>
      <c r="BV677" s="53"/>
      <c r="BW677" s="53"/>
      <c r="BX677" s="53"/>
      <c r="BY677" s="53"/>
      <c r="BZ677" s="53"/>
      <c r="CA677" s="53"/>
      <c r="CB677" s="53"/>
      <c r="CC677" s="53"/>
      <c r="CD677" s="53"/>
    </row>
    <row r="678" spans="4:82" x14ac:dyDescent="0.25">
      <c r="D678" s="57" t="s">
        <v>329</v>
      </c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  <c r="AM678" s="53"/>
      <c r="AN678" s="53"/>
      <c r="AO678" s="53"/>
      <c r="AP678" s="53"/>
      <c r="AQ678" s="53"/>
      <c r="AR678" s="53"/>
      <c r="AS678" s="53"/>
      <c r="AT678" s="53"/>
      <c r="AU678" s="53"/>
      <c r="AV678" s="53"/>
      <c r="AX678" s="57" t="s">
        <v>358</v>
      </c>
      <c r="AY678" s="53"/>
      <c r="AZ678" s="53"/>
      <c r="BA678" s="53"/>
      <c r="BB678" s="53"/>
      <c r="BC678" s="53"/>
      <c r="BD678" s="53"/>
      <c r="BE678" s="53"/>
      <c r="BF678" s="53"/>
      <c r="BG678" s="53"/>
      <c r="BH678" s="53"/>
      <c r="BI678" s="53"/>
      <c r="BJ678" s="53"/>
      <c r="BK678" s="53"/>
      <c r="BL678" s="53"/>
      <c r="BM678" s="53"/>
      <c r="BN678" s="53"/>
      <c r="BO678" s="53"/>
      <c r="BP678" s="53"/>
      <c r="BQ678" s="53"/>
      <c r="BR678" s="53"/>
      <c r="BS678" s="53"/>
      <c r="BT678" s="53"/>
      <c r="BU678" s="53"/>
      <c r="BV678" s="53"/>
      <c r="BW678" s="53"/>
      <c r="BX678" s="53"/>
      <c r="BY678" s="53"/>
      <c r="BZ678" s="53"/>
      <c r="CA678" s="53"/>
      <c r="CB678" s="53"/>
      <c r="CC678" s="53"/>
      <c r="CD678" s="53"/>
    </row>
    <row r="679" spans="4:82" x14ac:dyDescent="0.25">
      <c r="D679" s="57" t="s">
        <v>279</v>
      </c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  <c r="AM679" s="53"/>
      <c r="AN679" s="53"/>
      <c r="AO679" s="53"/>
      <c r="AP679" s="53"/>
      <c r="AQ679" s="53"/>
      <c r="AR679" s="53"/>
      <c r="AS679" s="53"/>
      <c r="AT679" s="53"/>
      <c r="AU679" s="53"/>
      <c r="AV679" s="53"/>
    </row>
    <row r="680" spans="4:82" x14ac:dyDescent="0.25">
      <c r="D680" s="57" t="s">
        <v>332</v>
      </c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  <c r="AM680" s="53"/>
      <c r="AN680" s="53"/>
      <c r="AO680" s="53"/>
      <c r="AP680" s="53"/>
      <c r="AQ680" s="53"/>
      <c r="AR680" s="53"/>
      <c r="AS680" s="53"/>
      <c r="AT680" s="53"/>
      <c r="AU680" s="53"/>
      <c r="AV680" s="53"/>
    </row>
    <row r="681" spans="4:82" x14ac:dyDescent="0.25">
      <c r="D681" s="57" t="s">
        <v>333</v>
      </c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  <c r="AM681" s="53"/>
      <c r="AN681" s="53"/>
      <c r="AO681" s="53"/>
      <c r="AP681" s="53"/>
      <c r="AQ681" s="53"/>
      <c r="AR681" s="53"/>
      <c r="AS681" s="53"/>
      <c r="AT681" s="53"/>
      <c r="AU681" s="53"/>
      <c r="AV681" s="53"/>
    </row>
    <row r="682" spans="4:82" x14ac:dyDescent="0.25">
      <c r="D682" s="56" t="s">
        <v>368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  <c r="AG682" s="52"/>
      <c r="AH682" s="52"/>
      <c r="AI682" s="52"/>
      <c r="AJ682" s="52"/>
      <c r="AK682" s="52"/>
      <c r="AL682" s="52"/>
      <c r="AM682" s="52"/>
      <c r="AN682" s="52"/>
      <c r="AO682" s="52"/>
      <c r="AP682" s="52"/>
      <c r="AQ682" s="52"/>
      <c r="AR682" s="52"/>
      <c r="AS682" s="52"/>
      <c r="AT682" s="52"/>
      <c r="AU682" s="52"/>
      <c r="AV682" s="52"/>
    </row>
    <row r="683" spans="4:82" x14ac:dyDescent="0.25">
      <c r="D683" s="56" t="s">
        <v>508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  <c r="AG683" s="52"/>
      <c r="AH683" s="52"/>
      <c r="AI683" s="52"/>
      <c r="AJ683" s="52"/>
      <c r="AK683" s="52"/>
      <c r="AL683" s="52"/>
      <c r="AM683" s="52"/>
      <c r="AN683" s="52"/>
      <c r="AO683" s="52"/>
      <c r="AP683" s="52"/>
      <c r="AQ683" s="52"/>
      <c r="AR683" s="52"/>
      <c r="AS683" s="52"/>
      <c r="AT683" s="52"/>
      <c r="AU683" s="52"/>
      <c r="AV683" s="52"/>
    </row>
    <row r="684" spans="4:82" x14ac:dyDescent="0.25">
      <c r="D684" s="56" t="s">
        <v>4449</v>
      </c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  <c r="AM684" s="52"/>
      <c r="AN684" s="52"/>
      <c r="AO684" s="52"/>
      <c r="AP684" s="52"/>
      <c r="AQ684" s="52"/>
      <c r="AR684" s="52"/>
      <c r="AS684" s="52"/>
      <c r="AT684" s="52"/>
      <c r="AU684" s="52"/>
      <c r="AV684" s="52"/>
    </row>
    <row r="686" spans="4:82" x14ac:dyDescent="0.25">
      <c r="D686" s="285" t="s">
        <v>4479</v>
      </c>
    </row>
    <row r="744" spans="2:4" x14ac:dyDescent="0.25">
      <c r="B744" s="50">
        <v>0</v>
      </c>
      <c r="D744" s="51" t="s">
        <v>474</v>
      </c>
    </row>
    <row r="745" spans="2:4" x14ac:dyDescent="0.25">
      <c r="D745" s="59" t="s">
        <v>304</v>
      </c>
    </row>
    <row r="746" spans="2:4" x14ac:dyDescent="0.25">
      <c r="D746" s="55" t="s">
        <v>4476</v>
      </c>
    </row>
    <row r="748" spans="2:4" x14ac:dyDescent="0.25">
      <c r="D748" s="285" t="s">
        <v>4476</v>
      </c>
    </row>
    <row r="796" spans="4:23" x14ac:dyDescent="0.25">
      <c r="D796" s="285" t="s">
        <v>309</v>
      </c>
      <c r="M796" s="285" t="s">
        <v>365</v>
      </c>
    </row>
    <row r="797" spans="4:23" x14ac:dyDescent="0.25">
      <c r="D797" s="51" t="s">
        <v>4477</v>
      </c>
      <c r="M797" s="51" t="s">
        <v>4478</v>
      </c>
    </row>
    <row r="799" spans="4:23" x14ac:dyDescent="0.25">
      <c r="D799" s="56" t="s">
        <v>4466</v>
      </c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</row>
    <row r="800" spans="4:23" x14ac:dyDescent="0.25">
      <c r="D800" s="56" t="s">
        <v>4480</v>
      </c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</row>
    <row r="801" spans="4:23" x14ac:dyDescent="0.25">
      <c r="D801" s="56" t="s">
        <v>505</v>
      </c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</row>
    <row r="802" spans="4:23" x14ac:dyDescent="0.25">
      <c r="D802" s="56" t="s">
        <v>257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</row>
    <row r="803" spans="4:23" x14ac:dyDescent="0.25">
      <c r="D803" s="56" t="s">
        <v>4481</v>
      </c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</row>
    <row r="805" spans="4:23" x14ac:dyDescent="0.25">
      <c r="D805" s="57" t="s">
        <v>357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</row>
    <row r="806" spans="4:23" x14ac:dyDescent="0.25">
      <c r="D806" s="57" t="s">
        <v>322</v>
      </c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</row>
    <row r="807" spans="4:23" x14ac:dyDescent="0.25">
      <c r="D807" s="57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</row>
    <row r="808" spans="4:23" x14ac:dyDescent="0.25">
      <c r="D808" s="57" t="s">
        <v>280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</row>
    <row r="809" spans="4:23" x14ac:dyDescent="0.25">
      <c r="D809" s="57" t="s">
        <v>282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</row>
    <row r="810" spans="4:23" x14ac:dyDescent="0.25">
      <c r="D810" s="57" t="s">
        <v>4482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</row>
    <row r="811" spans="4:23" x14ac:dyDescent="0.25">
      <c r="D811" s="57" t="s">
        <v>4483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</row>
    <row r="812" spans="4:23" x14ac:dyDescent="0.25">
      <c r="D812" s="57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</row>
    <row r="813" spans="4:23" x14ac:dyDescent="0.25">
      <c r="D813" s="57" t="s">
        <v>263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</row>
    <row r="814" spans="4:23" x14ac:dyDescent="0.25">
      <c r="D814" s="57" t="s">
        <v>264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</row>
    <row r="815" spans="4:23" x14ac:dyDescent="0.25">
      <c r="D815" s="57" t="s">
        <v>358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</row>
    <row r="817" spans="4:4" x14ac:dyDescent="0.25">
      <c r="D817" s="285" t="s">
        <v>4484</v>
      </c>
    </row>
    <row r="897" spans="2:4" x14ac:dyDescent="0.25">
      <c r="B897" s="50">
        <v>0</v>
      </c>
      <c r="D897" s="51" t="s">
        <v>4492</v>
      </c>
    </row>
    <row r="898" spans="2:4" x14ac:dyDescent="0.25">
      <c r="D898" s="59" t="s">
        <v>304</v>
      </c>
    </row>
    <row r="1171" spans="2:25" x14ac:dyDescent="0.25">
      <c r="B1171" s="48">
        <v>0</v>
      </c>
      <c r="D1171" s="51" t="s">
        <v>4486</v>
      </c>
    </row>
    <row r="1172" spans="2:25" x14ac:dyDescent="0.25">
      <c r="D1172" s="59" t="s">
        <v>305</v>
      </c>
    </row>
    <row r="1180" spans="2:25" x14ac:dyDescent="0.25">
      <c r="D1180" s="285" t="s">
        <v>336</v>
      </c>
    </row>
    <row r="1181" spans="2:25" x14ac:dyDescent="0.25">
      <c r="D1181" s="51" t="s">
        <v>4487</v>
      </c>
    </row>
    <row r="1183" spans="2:25" x14ac:dyDescent="0.25">
      <c r="D1183" s="56" t="s">
        <v>341</v>
      </c>
      <c r="E1183" s="52"/>
      <c r="F1183" s="52"/>
      <c r="G1183" s="52"/>
      <c r="H1183" s="52"/>
      <c r="I1183" s="52"/>
      <c r="J1183" s="52"/>
      <c r="K1183" s="52"/>
      <c r="L1183" s="52"/>
      <c r="M1183" s="52"/>
      <c r="N1183" s="52"/>
      <c r="O1183" s="52"/>
      <c r="P1183" s="52"/>
      <c r="Q1183" s="52"/>
      <c r="R1183" s="52"/>
      <c r="S1183" s="52"/>
      <c r="T1183" s="52"/>
      <c r="U1183" s="52"/>
      <c r="V1183" s="52"/>
      <c r="W1183" s="52"/>
      <c r="X1183" s="52"/>
      <c r="Y1183" s="52"/>
    </row>
    <row r="1184" spans="2:25" x14ac:dyDescent="0.25">
      <c r="D1184" s="56" t="s">
        <v>349</v>
      </c>
      <c r="E1184" s="52"/>
      <c r="F1184" s="52"/>
      <c r="G1184" s="52"/>
      <c r="H1184" s="52"/>
      <c r="I1184" s="52"/>
      <c r="J1184" s="52"/>
      <c r="K1184" s="52"/>
      <c r="L1184" s="52"/>
      <c r="M1184" s="52"/>
      <c r="N1184" s="52"/>
      <c r="O1184" s="52"/>
      <c r="P1184" s="52"/>
      <c r="Q1184" s="52"/>
      <c r="R1184" s="52"/>
      <c r="S1184" s="52"/>
      <c r="T1184" s="52"/>
      <c r="U1184" s="52"/>
      <c r="V1184" s="52"/>
      <c r="W1184" s="52"/>
      <c r="X1184" s="52"/>
      <c r="Y1184" s="52"/>
    </row>
    <row r="1185" spans="4:25" x14ac:dyDescent="0.25">
      <c r="D1185" s="56" t="s">
        <v>832</v>
      </c>
      <c r="E1185" s="52"/>
      <c r="F1185" s="52"/>
      <c r="G1185" s="52"/>
      <c r="H1185" s="52"/>
      <c r="I1185" s="52"/>
      <c r="J1185" s="52"/>
      <c r="K1185" s="52"/>
      <c r="L1185" s="52"/>
      <c r="M1185" s="52"/>
      <c r="N1185" s="52"/>
      <c r="O1185" s="52"/>
      <c r="P1185" s="52"/>
      <c r="Q1185" s="52"/>
      <c r="R1185" s="52"/>
      <c r="S1185" s="52"/>
      <c r="T1185" s="52"/>
      <c r="U1185" s="52"/>
      <c r="V1185" s="52"/>
      <c r="W1185" s="52"/>
      <c r="X1185" s="52"/>
      <c r="Y1185" s="52"/>
    </row>
    <row r="1186" spans="4:25" x14ac:dyDescent="0.25">
      <c r="D1186" s="56" t="s">
        <v>4488</v>
      </c>
      <c r="E1186" s="52"/>
      <c r="F1186" s="52"/>
      <c r="G1186" s="52"/>
      <c r="H1186" s="52"/>
      <c r="I1186" s="52"/>
      <c r="J1186" s="52"/>
      <c r="K1186" s="52"/>
      <c r="L1186" s="52"/>
      <c r="M1186" s="52"/>
      <c r="N1186" s="52"/>
      <c r="O1186" s="52"/>
      <c r="P1186" s="52"/>
      <c r="Q1186" s="52"/>
      <c r="R1186" s="52"/>
      <c r="S1186" s="52"/>
      <c r="T1186" s="52"/>
      <c r="U1186" s="52"/>
      <c r="V1186" s="52"/>
      <c r="W1186" s="52"/>
      <c r="X1186" s="52"/>
      <c r="Y1186" s="52"/>
    </row>
    <row r="1188" spans="4:25" x14ac:dyDescent="0.25">
      <c r="D1188" s="57" t="s">
        <v>357</v>
      </c>
      <c r="E1188" s="53"/>
      <c r="F1188" s="53"/>
      <c r="G1188" s="53"/>
      <c r="H1188" s="53"/>
      <c r="I1188" s="53"/>
      <c r="J1188" s="53"/>
      <c r="K1188" s="53"/>
      <c r="L1188" s="53"/>
      <c r="M1188" s="53"/>
      <c r="N1188" s="53"/>
      <c r="O1188" s="53"/>
      <c r="P1188" s="53"/>
      <c r="Q1188" s="53"/>
      <c r="R1188" s="53"/>
      <c r="S1188" s="53"/>
    </row>
    <row r="1189" spans="4:25" x14ac:dyDescent="0.25">
      <c r="D1189" s="57" t="s">
        <v>322</v>
      </c>
      <c r="E1189" s="53"/>
      <c r="F1189" s="53"/>
      <c r="G1189" s="53"/>
      <c r="H1189" s="53"/>
      <c r="I1189" s="53"/>
      <c r="J1189" s="53"/>
      <c r="K1189" s="53"/>
      <c r="L1189" s="53"/>
      <c r="M1189" s="53"/>
      <c r="N1189" s="53"/>
      <c r="O1189" s="53"/>
      <c r="P1189" s="53"/>
      <c r="Q1189" s="53"/>
      <c r="R1189" s="53"/>
      <c r="S1189" s="53"/>
    </row>
    <row r="1190" spans="4:25" x14ac:dyDescent="0.25">
      <c r="D1190" s="57"/>
      <c r="E1190" s="53"/>
      <c r="F1190" s="53"/>
      <c r="G1190" s="53"/>
      <c r="H1190" s="53"/>
      <c r="I1190" s="53"/>
      <c r="J1190" s="53"/>
      <c r="K1190" s="53"/>
      <c r="L1190" s="53"/>
      <c r="M1190" s="53"/>
      <c r="N1190" s="53"/>
      <c r="O1190" s="53"/>
      <c r="P1190" s="53"/>
      <c r="Q1190" s="53"/>
      <c r="R1190" s="53"/>
      <c r="S1190" s="53"/>
    </row>
    <row r="1191" spans="4:25" x14ac:dyDescent="0.25">
      <c r="D1191" s="57" t="s">
        <v>836</v>
      </c>
      <c r="E1191" s="53"/>
      <c r="F1191" s="53"/>
      <c r="G1191" s="53"/>
      <c r="H1191" s="53"/>
      <c r="I1191" s="53"/>
      <c r="J1191" s="53"/>
      <c r="K1191" s="53"/>
      <c r="L1191" s="53"/>
      <c r="M1191" s="53"/>
      <c r="N1191" s="53"/>
      <c r="O1191" s="53"/>
      <c r="P1191" s="53"/>
      <c r="Q1191" s="53"/>
      <c r="R1191" s="53"/>
      <c r="S1191" s="53"/>
    </row>
    <row r="1192" spans="4:25" x14ac:dyDescent="0.25">
      <c r="D1192" s="57" t="s">
        <v>282</v>
      </c>
      <c r="E1192" s="53"/>
      <c r="F1192" s="53"/>
      <c r="G1192" s="53"/>
      <c r="H1192" s="53"/>
      <c r="I1192" s="53"/>
      <c r="J1192" s="53"/>
      <c r="K1192" s="53"/>
      <c r="L1192" s="53"/>
      <c r="M1192" s="53"/>
      <c r="N1192" s="53"/>
      <c r="O1192" s="53"/>
      <c r="P1192" s="53"/>
      <c r="Q1192" s="53"/>
      <c r="R1192" s="53"/>
      <c r="S1192" s="53"/>
    </row>
    <row r="1193" spans="4:25" x14ac:dyDescent="0.25">
      <c r="D1193" s="57" t="s">
        <v>834</v>
      </c>
      <c r="E1193" s="53"/>
      <c r="F1193" s="53"/>
      <c r="G1193" s="53"/>
      <c r="H1193" s="53"/>
      <c r="I1193" s="53"/>
      <c r="J1193" s="53"/>
      <c r="K1193" s="53"/>
      <c r="L1193" s="53"/>
      <c r="M1193" s="53"/>
      <c r="N1193" s="53"/>
      <c r="O1193" s="53"/>
      <c r="P1193" s="53"/>
      <c r="Q1193" s="53"/>
      <c r="R1193" s="53"/>
      <c r="S1193" s="53"/>
    </row>
    <row r="1194" spans="4:25" x14ac:dyDescent="0.25">
      <c r="D1194" s="57" t="s">
        <v>835</v>
      </c>
      <c r="E1194" s="53"/>
      <c r="F1194" s="53"/>
      <c r="G1194" s="53"/>
      <c r="H1194" s="53"/>
      <c r="I1194" s="53"/>
      <c r="J1194" s="53"/>
      <c r="K1194" s="53"/>
      <c r="L1194" s="53"/>
      <c r="M1194" s="53"/>
      <c r="N1194" s="53"/>
      <c r="O1194" s="53"/>
      <c r="P1194" s="53"/>
      <c r="Q1194" s="53"/>
      <c r="R1194" s="53"/>
      <c r="S1194" s="53"/>
    </row>
    <row r="1195" spans="4:25" x14ac:dyDescent="0.25">
      <c r="D1195" s="57" t="s">
        <v>4489</v>
      </c>
      <c r="E1195" s="53"/>
      <c r="F1195" s="53"/>
      <c r="G1195" s="53"/>
      <c r="H1195" s="53"/>
      <c r="I1195" s="53"/>
      <c r="J1195" s="53"/>
      <c r="K1195" s="53"/>
      <c r="L1195" s="53"/>
      <c r="M1195" s="53"/>
      <c r="N1195" s="53"/>
      <c r="O1195" s="53"/>
      <c r="P1195" s="53"/>
      <c r="Q1195" s="53"/>
      <c r="R1195" s="53"/>
      <c r="S1195" s="53"/>
    </row>
    <row r="1196" spans="4:25" x14ac:dyDescent="0.25">
      <c r="D1196" s="57"/>
      <c r="E1196" s="53"/>
      <c r="F1196" s="53"/>
      <c r="G1196" s="53"/>
      <c r="H1196" s="53"/>
      <c r="I1196" s="53"/>
      <c r="J1196" s="53"/>
      <c r="K1196" s="53"/>
      <c r="L1196" s="53"/>
      <c r="M1196" s="53"/>
      <c r="N1196" s="53"/>
      <c r="O1196" s="53"/>
      <c r="P1196" s="53"/>
      <c r="Q1196" s="53"/>
      <c r="R1196" s="53"/>
      <c r="S1196" s="53"/>
    </row>
    <row r="1197" spans="4:25" x14ac:dyDescent="0.25">
      <c r="D1197" s="57" t="s">
        <v>263</v>
      </c>
      <c r="E1197" s="53"/>
      <c r="F1197" s="53"/>
      <c r="G1197" s="53"/>
      <c r="H1197" s="53"/>
      <c r="I1197" s="53"/>
      <c r="J1197" s="53"/>
      <c r="K1197" s="53"/>
      <c r="L1197" s="53"/>
      <c r="M1197" s="53"/>
      <c r="N1197" s="53"/>
      <c r="O1197" s="53"/>
      <c r="P1197" s="53"/>
      <c r="Q1197" s="53"/>
      <c r="R1197" s="53"/>
      <c r="S1197" s="53"/>
    </row>
    <row r="1198" spans="4:25" x14ac:dyDescent="0.25">
      <c r="D1198" s="57" t="s">
        <v>264</v>
      </c>
      <c r="E1198" s="53"/>
      <c r="F1198" s="53"/>
      <c r="G1198" s="53"/>
      <c r="H1198" s="53"/>
      <c r="I1198" s="53"/>
      <c r="J1198" s="53"/>
      <c r="K1198" s="53"/>
      <c r="L1198" s="53"/>
      <c r="M1198" s="53"/>
      <c r="N1198" s="53"/>
      <c r="O1198" s="53"/>
      <c r="P1198" s="53"/>
      <c r="Q1198" s="53"/>
      <c r="R1198" s="53"/>
      <c r="S1198" s="53"/>
    </row>
    <row r="1199" spans="4:25" x14ac:dyDescent="0.25">
      <c r="D1199" s="57" t="s">
        <v>358</v>
      </c>
      <c r="E1199" s="53"/>
      <c r="F1199" s="53"/>
      <c r="G1199" s="53"/>
      <c r="H1199" s="53"/>
      <c r="I1199" s="53"/>
      <c r="J1199" s="53"/>
      <c r="K1199" s="53"/>
      <c r="L1199" s="53"/>
      <c r="M1199" s="53"/>
      <c r="N1199" s="53"/>
      <c r="O1199" s="53"/>
      <c r="P1199" s="53"/>
      <c r="Q1199" s="53"/>
      <c r="R1199" s="53"/>
      <c r="S1199" s="53"/>
    </row>
    <row r="1208" spans="2:4" x14ac:dyDescent="0.25">
      <c r="B1208" s="50">
        <v>0</v>
      </c>
      <c r="D1208" s="51" t="s">
        <v>4021</v>
      </c>
    </row>
    <row r="1209" spans="2:4" x14ac:dyDescent="0.25">
      <c r="D1209" s="59" t="s">
        <v>304</v>
      </c>
    </row>
    <row r="1210" spans="2:4" x14ac:dyDescent="0.25">
      <c r="D1210" s="55" t="s">
        <v>35</v>
      </c>
    </row>
    <row r="1423" spans="2:4" x14ac:dyDescent="0.25">
      <c r="B1423" s="48">
        <v>0</v>
      </c>
      <c r="D1423" s="51" t="s">
        <v>2226</v>
      </c>
    </row>
    <row r="1424" spans="2:4" x14ac:dyDescent="0.25">
      <c r="D1424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1AD3E-8529-438A-B96B-16D6DFA93D00}">
  <dimension ref="A2:J40"/>
  <sheetViews>
    <sheetView topLeftCell="A25" workbookViewId="0">
      <selection activeCell="A33" sqref="A33"/>
    </sheetView>
  </sheetViews>
  <sheetFormatPr defaultColWidth="2.85546875" defaultRowHeight="15" x14ac:dyDescent="0.25"/>
  <cols>
    <col min="1" max="1" width="9.140625" style="384" bestFit="1" customWidth="1"/>
    <col min="2" max="2" width="39.85546875" style="384" bestFit="1" customWidth="1"/>
    <col min="3" max="3" width="17.28515625" style="384" bestFit="1" customWidth="1"/>
    <col min="4" max="4" width="17" style="384" bestFit="1" customWidth="1"/>
    <col min="5" max="5" width="17.5703125" style="384" bestFit="1" customWidth="1"/>
    <col min="6" max="7" width="10.7109375" style="384" bestFit="1" customWidth="1"/>
    <col min="8" max="8" width="8.5703125" style="384" bestFit="1" customWidth="1"/>
    <col min="9" max="9" width="7.5703125" style="384" bestFit="1" customWidth="1"/>
    <col min="10" max="10" width="10.7109375" style="384" bestFit="1" customWidth="1"/>
    <col min="11" max="16384" width="2.85546875" style="384"/>
  </cols>
  <sheetData>
    <row r="2" spans="1:10" ht="18.75" x14ac:dyDescent="0.25">
      <c r="A2" s="467" t="s">
        <v>3964</v>
      </c>
      <c r="B2" s="468"/>
      <c r="C2" s="468"/>
      <c r="D2" s="468"/>
      <c r="E2" s="468"/>
      <c r="F2" s="468"/>
      <c r="G2" s="468"/>
      <c r="H2" s="468"/>
      <c r="I2" s="468"/>
      <c r="J2" s="468"/>
    </row>
    <row r="3" spans="1:10" x14ac:dyDescent="0.25">
      <c r="A3" s="468" t="s">
        <v>4458</v>
      </c>
      <c r="B3" s="468"/>
      <c r="C3" s="468"/>
      <c r="D3" s="468"/>
      <c r="E3" s="468"/>
      <c r="F3" s="468"/>
      <c r="G3" s="468"/>
      <c r="H3" s="468"/>
      <c r="I3" s="468"/>
    </row>
    <row r="4" spans="1:10" ht="45" x14ac:dyDescent="0.25">
      <c r="A4" s="385" t="s">
        <v>374</v>
      </c>
      <c r="B4" s="385" t="s">
        <v>32</v>
      </c>
      <c r="C4" s="385" t="s">
        <v>31</v>
      </c>
      <c r="D4" s="385" t="s">
        <v>331</v>
      </c>
      <c r="E4" s="385" t="s">
        <v>373</v>
      </c>
      <c r="F4" s="385" t="s">
        <v>519</v>
      </c>
      <c r="G4" s="385" t="s">
        <v>254</v>
      </c>
      <c r="H4" s="385" t="s">
        <v>30</v>
      </c>
      <c r="I4" s="385" t="s">
        <v>29</v>
      </c>
      <c r="J4" s="385" t="s">
        <v>28</v>
      </c>
    </row>
    <row r="5" spans="1:10" ht="45" x14ac:dyDescent="0.25">
      <c r="A5" s="390" t="s">
        <v>314</v>
      </c>
      <c r="B5" s="390" t="s">
        <v>313</v>
      </c>
      <c r="C5" s="390" t="s">
        <v>312</v>
      </c>
      <c r="D5" s="390" t="s">
        <v>330</v>
      </c>
      <c r="E5" s="390" t="s">
        <v>276</v>
      </c>
      <c r="F5" s="391">
        <v>44673.446527777996</v>
      </c>
      <c r="G5" s="391">
        <v>45077.708333333001</v>
      </c>
      <c r="H5" s="390" t="s">
        <v>311</v>
      </c>
      <c r="I5" s="390" t="s">
        <v>18</v>
      </c>
      <c r="J5" s="390" t="s">
        <v>17</v>
      </c>
    </row>
    <row r="6" spans="1:10" ht="45" x14ac:dyDescent="0.25">
      <c r="A6" s="394" t="s">
        <v>921</v>
      </c>
      <c r="B6" s="388" t="s">
        <v>924</v>
      </c>
      <c r="C6" s="388" t="s">
        <v>459</v>
      </c>
      <c r="D6" s="388" t="s">
        <v>330</v>
      </c>
      <c r="E6" s="388" t="s">
        <v>276</v>
      </c>
      <c r="F6" s="389">
        <v>44903.420833333003</v>
      </c>
      <c r="G6" s="389">
        <v>45336.661805556003</v>
      </c>
      <c r="H6" s="388" t="s">
        <v>23</v>
      </c>
      <c r="I6" s="388" t="s">
        <v>18</v>
      </c>
      <c r="J6" s="388" t="s">
        <v>260</v>
      </c>
    </row>
    <row r="7" spans="1:10" ht="45" x14ac:dyDescent="0.25">
      <c r="A7" s="395" t="s">
        <v>1735</v>
      </c>
      <c r="B7" s="386" t="s">
        <v>1727</v>
      </c>
      <c r="C7" s="386" t="s">
        <v>697</v>
      </c>
      <c r="D7" s="386" t="s">
        <v>330</v>
      </c>
      <c r="E7" s="386" t="s">
        <v>276</v>
      </c>
      <c r="F7" s="387">
        <v>44930.588194443997</v>
      </c>
      <c r="G7" s="387">
        <v>45366.546527778002</v>
      </c>
      <c r="H7" s="386" t="s">
        <v>23</v>
      </c>
      <c r="I7" s="386" t="s">
        <v>18</v>
      </c>
      <c r="J7" s="386" t="s">
        <v>260</v>
      </c>
    </row>
    <row r="8" spans="1:10" ht="45" x14ac:dyDescent="0.25">
      <c r="A8" s="388" t="s">
        <v>3667</v>
      </c>
      <c r="B8" s="388" t="s">
        <v>3668</v>
      </c>
      <c r="C8" s="388" t="s">
        <v>356</v>
      </c>
      <c r="D8" s="388" t="s">
        <v>330</v>
      </c>
      <c r="E8" s="388" t="s">
        <v>276</v>
      </c>
      <c r="F8" s="389">
        <v>44960.685416667002</v>
      </c>
      <c r="G8" s="389">
        <v>45399.643750000003</v>
      </c>
      <c r="H8" s="388" t="s">
        <v>23</v>
      </c>
      <c r="I8" s="388" t="s">
        <v>18</v>
      </c>
      <c r="J8" s="388" t="s">
        <v>260</v>
      </c>
    </row>
    <row r="9" spans="1:10" ht="45" x14ac:dyDescent="0.25">
      <c r="A9" s="386" t="s">
        <v>3731</v>
      </c>
      <c r="B9" s="386" t="s">
        <v>3732</v>
      </c>
      <c r="C9" s="386" t="s">
        <v>356</v>
      </c>
      <c r="D9" s="386" t="s">
        <v>330</v>
      </c>
      <c r="E9" s="386" t="s">
        <v>276</v>
      </c>
      <c r="F9" s="387">
        <v>44963.472222222001</v>
      </c>
      <c r="G9" s="387">
        <v>45400.430555555999</v>
      </c>
      <c r="H9" s="386" t="s">
        <v>23</v>
      </c>
      <c r="I9" s="386" t="s">
        <v>18</v>
      </c>
      <c r="J9" s="386" t="s">
        <v>260</v>
      </c>
    </row>
    <row r="10" spans="1:10" ht="45" x14ac:dyDescent="0.25">
      <c r="A10" s="388" t="s">
        <v>3761</v>
      </c>
      <c r="B10" s="388" t="s">
        <v>3769</v>
      </c>
      <c r="C10" s="388" t="s">
        <v>1182</v>
      </c>
      <c r="D10" s="388" t="s">
        <v>330</v>
      </c>
      <c r="E10" s="388" t="s">
        <v>276</v>
      </c>
      <c r="F10" s="389">
        <v>44963.631944444001</v>
      </c>
      <c r="G10" s="389">
        <v>45400.590277777999</v>
      </c>
      <c r="H10" s="388" t="s">
        <v>23</v>
      </c>
      <c r="I10" s="388" t="s">
        <v>18</v>
      </c>
      <c r="J10" s="388" t="s">
        <v>260</v>
      </c>
    </row>
    <row r="11" spans="1:10" ht="45" x14ac:dyDescent="0.25">
      <c r="A11" s="386" t="s">
        <v>3763</v>
      </c>
      <c r="B11" s="386" t="s">
        <v>3772</v>
      </c>
      <c r="C11" s="386" t="s">
        <v>1182</v>
      </c>
      <c r="D11" s="386" t="s">
        <v>330</v>
      </c>
      <c r="E11" s="386" t="s">
        <v>276</v>
      </c>
      <c r="F11" s="387">
        <v>44963.634027777996</v>
      </c>
      <c r="G11" s="387">
        <v>45400.592361110997</v>
      </c>
      <c r="H11" s="386" t="s">
        <v>23</v>
      </c>
      <c r="I11" s="386" t="s">
        <v>18</v>
      </c>
      <c r="J11" s="386" t="s">
        <v>260</v>
      </c>
    </row>
    <row r="12" spans="1:10" ht="45" x14ac:dyDescent="0.25">
      <c r="A12" s="388" t="s">
        <v>3845</v>
      </c>
      <c r="B12" s="388" t="s">
        <v>3846</v>
      </c>
      <c r="C12" s="388" t="s">
        <v>356</v>
      </c>
      <c r="D12" s="388" t="s">
        <v>330</v>
      </c>
      <c r="E12" s="388" t="s">
        <v>276</v>
      </c>
      <c r="F12" s="389">
        <v>44964.596527777998</v>
      </c>
      <c r="G12" s="389">
        <v>45401.554861110999</v>
      </c>
      <c r="H12" s="388" t="s">
        <v>23</v>
      </c>
      <c r="I12" s="388" t="s">
        <v>18</v>
      </c>
      <c r="J12" s="388" t="s">
        <v>260</v>
      </c>
    </row>
    <row r="13" spans="1:10" ht="45" x14ac:dyDescent="0.25">
      <c r="A13" s="386" t="s">
        <v>3962</v>
      </c>
      <c r="B13" s="386" t="s">
        <v>3961</v>
      </c>
      <c r="C13" s="386" t="s">
        <v>850</v>
      </c>
      <c r="D13" s="386" t="s">
        <v>330</v>
      </c>
      <c r="E13" s="386" t="s">
        <v>276</v>
      </c>
      <c r="F13" s="387">
        <v>44966.407638889003</v>
      </c>
      <c r="G13" s="387">
        <v>45405.370833333</v>
      </c>
      <c r="H13" s="386" t="s">
        <v>23</v>
      </c>
      <c r="I13" s="386" t="s">
        <v>18</v>
      </c>
      <c r="J13" s="386" t="s">
        <v>260</v>
      </c>
    </row>
    <row r="14" spans="1:10" ht="45" x14ac:dyDescent="0.25">
      <c r="A14" s="388" t="s">
        <v>3985</v>
      </c>
      <c r="B14" s="388" t="s">
        <v>3986</v>
      </c>
      <c r="C14" s="388" t="s">
        <v>850</v>
      </c>
      <c r="D14" s="388" t="s">
        <v>330</v>
      </c>
      <c r="E14" s="388" t="s">
        <v>276</v>
      </c>
      <c r="F14" s="389">
        <v>44966.409027777998</v>
      </c>
      <c r="G14" s="389">
        <v>45405.367361110999</v>
      </c>
      <c r="H14" s="388" t="s">
        <v>23</v>
      </c>
      <c r="I14" s="388" t="s">
        <v>18</v>
      </c>
      <c r="J14" s="388" t="s">
        <v>260</v>
      </c>
    </row>
    <row r="15" spans="1:10" ht="45" x14ac:dyDescent="0.25">
      <c r="A15" s="386" t="s">
        <v>3969</v>
      </c>
      <c r="B15" s="386" t="s">
        <v>3955</v>
      </c>
      <c r="C15" s="386" t="s">
        <v>335</v>
      </c>
      <c r="D15" s="386" t="s">
        <v>330</v>
      </c>
      <c r="E15" s="386" t="s">
        <v>276</v>
      </c>
      <c r="F15" s="387">
        <v>44966.422916666997</v>
      </c>
      <c r="G15" s="387">
        <v>45405.381249999999</v>
      </c>
      <c r="H15" s="386" t="s">
        <v>23</v>
      </c>
      <c r="I15" s="386" t="s">
        <v>18</v>
      </c>
      <c r="J15" s="386" t="s">
        <v>260</v>
      </c>
    </row>
    <row r="16" spans="1:10" ht="45" x14ac:dyDescent="0.25">
      <c r="A16" s="388" t="s">
        <v>3971</v>
      </c>
      <c r="B16" s="388" t="s">
        <v>3972</v>
      </c>
      <c r="C16" s="388" t="s">
        <v>356</v>
      </c>
      <c r="D16" s="388" t="s">
        <v>330</v>
      </c>
      <c r="E16" s="388" t="s">
        <v>276</v>
      </c>
      <c r="F16" s="389">
        <v>44966.4375</v>
      </c>
      <c r="G16" s="389">
        <v>45405.395833333001</v>
      </c>
      <c r="H16" s="388" t="s">
        <v>23</v>
      </c>
      <c r="I16" s="388" t="s">
        <v>18</v>
      </c>
      <c r="J16" s="388" t="s">
        <v>260</v>
      </c>
    </row>
    <row r="17" spans="1:10" ht="45" x14ac:dyDescent="0.25">
      <c r="A17" s="386" t="s">
        <v>3996</v>
      </c>
      <c r="B17" s="386" t="s">
        <v>3998</v>
      </c>
      <c r="C17" s="386" t="s">
        <v>356</v>
      </c>
      <c r="D17" s="386" t="s">
        <v>330</v>
      </c>
      <c r="E17" s="386" t="s">
        <v>276</v>
      </c>
      <c r="F17" s="387">
        <v>44966.655555555997</v>
      </c>
      <c r="G17" s="387">
        <v>45405.613888888998</v>
      </c>
      <c r="H17" s="386" t="s">
        <v>23</v>
      </c>
      <c r="I17" s="386" t="s">
        <v>18</v>
      </c>
      <c r="J17" s="386" t="s">
        <v>260</v>
      </c>
    </row>
    <row r="18" spans="1:10" ht="45" x14ac:dyDescent="0.25">
      <c r="A18" s="388" t="s">
        <v>4020</v>
      </c>
      <c r="B18" s="388" t="s">
        <v>4019</v>
      </c>
      <c r="C18" s="388" t="s">
        <v>1669</v>
      </c>
      <c r="D18" s="388" t="s">
        <v>330</v>
      </c>
      <c r="E18" s="388" t="s">
        <v>276</v>
      </c>
      <c r="F18" s="389">
        <v>44967.365277778001</v>
      </c>
      <c r="G18" s="389">
        <v>45405.656944444003</v>
      </c>
      <c r="H18" s="388" t="s">
        <v>23</v>
      </c>
      <c r="I18" s="388" t="s">
        <v>18</v>
      </c>
      <c r="J18" s="388" t="s">
        <v>260</v>
      </c>
    </row>
    <row r="19" spans="1:10" ht="45" x14ac:dyDescent="0.25">
      <c r="A19" s="390" t="s">
        <v>4028</v>
      </c>
      <c r="B19" s="390" t="s">
        <v>4022</v>
      </c>
      <c r="C19" s="390" t="s">
        <v>433</v>
      </c>
      <c r="D19" s="390" t="s">
        <v>330</v>
      </c>
      <c r="E19" s="390" t="s">
        <v>276</v>
      </c>
      <c r="F19" s="391">
        <v>44967.389583333003</v>
      </c>
      <c r="G19" s="391">
        <v>45408.347916667</v>
      </c>
      <c r="H19" s="390" t="s">
        <v>23</v>
      </c>
      <c r="I19" s="390" t="s">
        <v>18</v>
      </c>
      <c r="J19" s="390" t="s">
        <v>255</v>
      </c>
    </row>
    <row r="20" spans="1:10" ht="45" x14ac:dyDescent="0.25">
      <c r="A20" s="388" t="s">
        <v>4048</v>
      </c>
      <c r="B20" s="388" t="s">
        <v>4049</v>
      </c>
      <c r="C20" s="388" t="s">
        <v>361</v>
      </c>
      <c r="D20" s="388" t="s">
        <v>330</v>
      </c>
      <c r="E20" s="388" t="s">
        <v>276</v>
      </c>
      <c r="F20" s="389">
        <v>44967.584027778001</v>
      </c>
      <c r="G20" s="389">
        <v>45408.542361111002</v>
      </c>
      <c r="H20" s="388" t="s">
        <v>23</v>
      </c>
      <c r="I20" s="388" t="s">
        <v>18</v>
      </c>
      <c r="J20" s="388" t="s">
        <v>260</v>
      </c>
    </row>
    <row r="21" spans="1:10" ht="45" x14ac:dyDescent="0.25">
      <c r="A21" s="386" t="s">
        <v>4051</v>
      </c>
      <c r="B21" s="386" t="s">
        <v>4059</v>
      </c>
      <c r="C21" s="386" t="s">
        <v>361</v>
      </c>
      <c r="D21" s="386" t="s">
        <v>330</v>
      </c>
      <c r="E21" s="386" t="s">
        <v>276</v>
      </c>
      <c r="F21" s="387">
        <v>44967.584722222004</v>
      </c>
      <c r="G21" s="387">
        <v>45408.543055556001</v>
      </c>
      <c r="H21" s="386" t="s">
        <v>23</v>
      </c>
      <c r="I21" s="386" t="s">
        <v>18</v>
      </c>
      <c r="J21" s="386" t="s">
        <v>260</v>
      </c>
    </row>
    <row r="22" spans="1:10" ht="45" x14ac:dyDescent="0.25">
      <c r="A22" s="388" t="s">
        <v>4096</v>
      </c>
      <c r="B22" s="388" t="s">
        <v>4097</v>
      </c>
      <c r="C22" s="388" t="s">
        <v>356</v>
      </c>
      <c r="D22" s="388" t="s">
        <v>330</v>
      </c>
      <c r="E22" s="388" t="s">
        <v>276</v>
      </c>
      <c r="F22" s="389">
        <v>44970.4375</v>
      </c>
      <c r="G22" s="389">
        <v>45411.395833333001</v>
      </c>
      <c r="H22" s="388" t="s">
        <v>23</v>
      </c>
      <c r="I22" s="388" t="s">
        <v>18</v>
      </c>
      <c r="J22" s="388" t="s">
        <v>260</v>
      </c>
    </row>
    <row r="23" spans="1:10" ht="45" x14ac:dyDescent="0.25">
      <c r="A23" s="390" t="s">
        <v>4135</v>
      </c>
      <c r="B23" s="386" t="s">
        <v>4140</v>
      </c>
      <c r="C23" s="386" t="s">
        <v>356</v>
      </c>
      <c r="D23" s="386" t="s">
        <v>330</v>
      </c>
      <c r="E23" s="386" t="s">
        <v>276</v>
      </c>
      <c r="F23" s="387">
        <v>44970.604861111002</v>
      </c>
      <c r="G23" s="387">
        <v>45411.563194444003</v>
      </c>
      <c r="H23" s="386" t="s">
        <v>23</v>
      </c>
      <c r="I23" s="386" t="s">
        <v>18</v>
      </c>
      <c r="J23" s="386" t="s">
        <v>260</v>
      </c>
    </row>
    <row r="24" spans="1:10" ht="45" x14ac:dyDescent="0.25">
      <c r="A24" s="392" t="s">
        <v>4192</v>
      </c>
      <c r="B24" s="392" t="s">
        <v>4194</v>
      </c>
      <c r="C24" s="392" t="s">
        <v>4268</v>
      </c>
      <c r="D24" s="392" t="s">
        <v>330</v>
      </c>
      <c r="E24" s="392" t="s">
        <v>276</v>
      </c>
      <c r="F24" s="393">
        <v>44971.336805555999</v>
      </c>
      <c r="G24" s="393">
        <v>45411.628472222001</v>
      </c>
      <c r="H24" s="392" t="s">
        <v>23</v>
      </c>
      <c r="I24" s="392" t="s">
        <v>18</v>
      </c>
      <c r="J24" s="392" t="s">
        <v>255</v>
      </c>
    </row>
    <row r="25" spans="1:10" ht="45" x14ac:dyDescent="0.25">
      <c r="A25" s="386" t="s">
        <v>4198</v>
      </c>
      <c r="B25" s="386" t="s">
        <v>4200</v>
      </c>
      <c r="C25" s="386" t="s">
        <v>361</v>
      </c>
      <c r="D25" s="386" t="s">
        <v>330</v>
      </c>
      <c r="E25" s="386" t="s">
        <v>276</v>
      </c>
      <c r="F25" s="387">
        <v>44971.338888888997</v>
      </c>
      <c r="G25" s="387">
        <v>45411.630555556003</v>
      </c>
      <c r="H25" s="386" t="s">
        <v>23</v>
      </c>
      <c r="I25" s="386" t="s">
        <v>18</v>
      </c>
      <c r="J25" s="386" t="s">
        <v>260</v>
      </c>
    </row>
    <row r="26" spans="1:10" ht="45" x14ac:dyDescent="0.25">
      <c r="A26" s="388" t="s">
        <v>4241</v>
      </c>
      <c r="B26" s="388" t="s">
        <v>4242</v>
      </c>
      <c r="C26" s="388" t="s">
        <v>356</v>
      </c>
      <c r="D26" s="388" t="s">
        <v>330</v>
      </c>
      <c r="E26" s="388" t="s">
        <v>276</v>
      </c>
      <c r="F26" s="389">
        <v>44971.446527777996</v>
      </c>
      <c r="G26" s="389">
        <v>45412.404861110997</v>
      </c>
      <c r="H26" s="388" t="s">
        <v>23</v>
      </c>
      <c r="I26" s="388" t="s">
        <v>18</v>
      </c>
      <c r="J26" s="388" t="s">
        <v>260</v>
      </c>
    </row>
    <row r="27" spans="1:10" ht="45" x14ac:dyDescent="0.25">
      <c r="A27" s="386" t="s">
        <v>4271</v>
      </c>
      <c r="B27" s="386" t="s">
        <v>4272</v>
      </c>
      <c r="C27" s="386" t="s">
        <v>920</v>
      </c>
      <c r="D27" s="386" t="s">
        <v>330</v>
      </c>
      <c r="E27" s="386" t="s">
        <v>276</v>
      </c>
      <c r="F27" s="387">
        <v>44972.575694444</v>
      </c>
      <c r="G27" s="387">
        <v>45419.575694444</v>
      </c>
      <c r="H27" s="386" t="s">
        <v>23</v>
      </c>
      <c r="I27" s="386" t="s">
        <v>18</v>
      </c>
      <c r="J27" s="386" t="s">
        <v>260</v>
      </c>
    </row>
    <row r="28" spans="1:10" ht="45" x14ac:dyDescent="0.25">
      <c r="A28" s="388" t="s">
        <v>4309</v>
      </c>
      <c r="B28" s="388" t="s">
        <v>4310</v>
      </c>
      <c r="C28" s="388" t="s">
        <v>356</v>
      </c>
      <c r="D28" s="388" t="s">
        <v>330</v>
      </c>
      <c r="E28" s="388" t="s">
        <v>276</v>
      </c>
      <c r="F28" s="389">
        <v>44972.636111111002</v>
      </c>
      <c r="G28" s="389">
        <v>45419.594444444003</v>
      </c>
      <c r="H28" s="388" t="s">
        <v>23</v>
      </c>
      <c r="I28" s="388" t="s">
        <v>18</v>
      </c>
      <c r="J28" s="388" t="s">
        <v>260</v>
      </c>
    </row>
    <row r="29" spans="1:10" ht="45" x14ac:dyDescent="0.25">
      <c r="A29" s="386" t="s">
        <v>4336</v>
      </c>
      <c r="B29" s="386" t="s">
        <v>4338</v>
      </c>
      <c r="C29" s="386" t="s">
        <v>356</v>
      </c>
      <c r="D29" s="386" t="s">
        <v>330</v>
      </c>
      <c r="E29" s="386" t="s">
        <v>276</v>
      </c>
      <c r="F29" s="387">
        <v>44973.395833333001</v>
      </c>
      <c r="G29" s="387">
        <v>45420.354166666999</v>
      </c>
      <c r="H29" s="386" t="s">
        <v>23</v>
      </c>
      <c r="I29" s="386" t="s">
        <v>18</v>
      </c>
      <c r="J29" s="386" t="s">
        <v>260</v>
      </c>
    </row>
    <row r="30" spans="1:10" ht="45" x14ac:dyDescent="0.25">
      <c r="A30" s="388" t="s">
        <v>4388</v>
      </c>
      <c r="B30" s="388" t="s">
        <v>4390</v>
      </c>
      <c r="C30" s="388" t="s">
        <v>356</v>
      </c>
      <c r="D30" s="388" t="s">
        <v>330</v>
      </c>
      <c r="E30" s="388" t="s">
        <v>276</v>
      </c>
      <c r="F30" s="389">
        <v>44973.443055556003</v>
      </c>
      <c r="G30" s="389">
        <v>45420.401388888997</v>
      </c>
      <c r="H30" s="388" t="s">
        <v>23</v>
      </c>
      <c r="I30" s="388" t="s">
        <v>18</v>
      </c>
      <c r="J30" s="388" t="s">
        <v>260</v>
      </c>
    </row>
    <row r="31" spans="1:10" ht="45" x14ac:dyDescent="0.25">
      <c r="A31" s="402" t="s">
        <v>4391</v>
      </c>
      <c r="B31" s="402" t="s">
        <v>4393</v>
      </c>
      <c r="C31" s="402" t="s">
        <v>356</v>
      </c>
      <c r="D31" s="402" t="s">
        <v>330</v>
      </c>
      <c r="E31" s="402" t="s">
        <v>276</v>
      </c>
      <c r="F31" s="403">
        <v>44973.454861111</v>
      </c>
      <c r="G31" s="403">
        <v>45420.413194444001</v>
      </c>
      <c r="H31" s="402" t="s">
        <v>23</v>
      </c>
      <c r="I31" s="402" t="s">
        <v>18</v>
      </c>
      <c r="J31" s="402" t="s">
        <v>255</v>
      </c>
    </row>
    <row r="32" spans="1:10" ht="45" x14ac:dyDescent="0.25">
      <c r="A32" s="404" t="s">
        <v>4396</v>
      </c>
      <c r="B32" s="404" t="s">
        <v>4398</v>
      </c>
      <c r="C32" s="404" t="s">
        <v>361</v>
      </c>
      <c r="D32" s="404" t="s">
        <v>330</v>
      </c>
      <c r="E32" s="404" t="s">
        <v>276</v>
      </c>
      <c r="F32" s="405">
        <v>44973.482638889</v>
      </c>
      <c r="G32" s="405">
        <v>45420.440972222001</v>
      </c>
      <c r="H32" s="404" t="s">
        <v>23</v>
      </c>
      <c r="I32" s="404" t="s">
        <v>18</v>
      </c>
      <c r="J32" s="404" t="s">
        <v>255</v>
      </c>
    </row>
    <row r="33" spans="1:10" ht="45" x14ac:dyDescent="0.25">
      <c r="A33" s="392" t="s">
        <v>4406</v>
      </c>
      <c r="B33" s="392" t="s">
        <v>4407</v>
      </c>
      <c r="C33" s="392" t="s">
        <v>465</v>
      </c>
      <c r="D33" s="392" t="s">
        <v>330</v>
      </c>
      <c r="E33" s="392" t="s">
        <v>276</v>
      </c>
      <c r="F33" s="393">
        <v>44973.584722222004</v>
      </c>
      <c r="G33" s="393">
        <v>45421.333333333001</v>
      </c>
      <c r="H33" s="392" t="s">
        <v>23</v>
      </c>
      <c r="I33" s="392" t="s">
        <v>18</v>
      </c>
      <c r="J33" s="392" t="s">
        <v>255</v>
      </c>
    </row>
    <row r="34" spans="1:10" ht="45" x14ac:dyDescent="0.25">
      <c r="A34" s="396" t="s">
        <v>4410</v>
      </c>
      <c r="B34" s="396" t="s">
        <v>4411</v>
      </c>
      <c r="C34" s="396" t="s">
        <v>4457</v>
      </c>
      <c r="D34" s="396" t="s">
        <v>330</v>
      </c>
      <c r="E34" s="396" t="s">
        <v>276</v>
      </c>
      <c r="F34" s="397">
        <v>44973.599305556003</v>
      </c>
      <c r="G34" s="397">
        <v>45420.557638888997</v>
      </c>
      <c r="H34" s="396" t="s">
        <v>23</v>
      </c>
      <c r="I34" s="396" t="s">
        <v>18</v>
      </c>
      <c r="J34" s="396" t="s">
        <v>255</v>
      </c>
    </row>
    <row r="36" spans="1:10" x14ac:dyDescent="0.25">
      <c r="A36" s="409" t="s">
        <v>4462</v>
      </c>
      <c r="B36" s="407" t="s">
        <v>4463</v>
      </c>
      <c r="C36" s="407"/>
      <c r="D36" s="407"/>
      <c r="E36" s="407"/>
      <c r="F36" s="408"/>
      <c r="G36" s="408"/>
      <c r="H36" s="407"/>
      <c r="I36" s="407"/>
      <c r="J36" s="409" t="s">
        <v>346</v>
      </c>
    </row>
    <row r="37" spans="1:10" ht="30" x14ac:dyDescent="0.25">
      <c r="A37" s="404" t="s">
        <v>4490</v>
      </c>
      <c r="B37" s="404" t="s">
        <v>4491</v>
      </c>
      <c r="C37" s="404"/>
      <c r="D37" s="404"/>
      <c r="E37" s="404"/>
      <c r="F37" s="405"/>
      <c r="G37" s="405"/>
      <c r="H37" s="404"/>
      <c r="I37" s="404"/>
      <c r="J37" s="406" t="s">
        <v>346</v>
      </c>
    </row>
    <row r="38" spans="1:10" x14ac:dyDescent="0.25">
      <c r="A38" s="398"/>
      <c r="B38" s="398"/>
      <c r="C38" s="398"/>
      <c r="D38" s="398"/>
      <c r="E38" s="398"/>
      <c r="F38" s="399"/>
      <c r="G38" s="399"/>
      <c r="H38" s="398"/>
      <c r="I38" s="398"/>
      <c r="J38" s="400" t="s">
        <v>346</v>
      </c>
    </row>
    <row r="39" spans="1:10" x14ac:dyDescent="0.25">
      <c r="A39" s="398"/>
      <c r="B39" s="398"/>
      <c r="C39" s="398"/>
      <c r="D39" s="398"/>
      <c r="E39" s="398"/>
      <c r="F39" s="399"/>
      <c r="G39" s="399"/>
      <c r="H39" s="398"/>
      <c r="I39" s="398"/>
      <c r="J39" s="400" t="s">
        <v>346</v>
      </c>
    </row>
    <row r="40" spans="1:10" x14ac:dyDescent="0.25">
      <c r="A40" s="398"/>
      <c r="B40" s="398"/>
      <c r="C40" s="398"/>
      <c r="D40" s="398"/>
      <c r="E40" s="398"/>
      <c r="F40" s="399"/>
      <c r="G40" s="399"/>
      <c r="H40" s="398"/>
      <c r="I40" s="398"/>
      <c r="J40" s="40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F65BB-E101-4D1C-A1E4-A3CF79553A81}">
  <dimension ref="B2:CB1940"/>
  <sheetViews>
    <sheetView topLeftCell="A1439" zoomScaleNormal="100" workbookViewId="0">
      <selection activeCell="D1439" sqref="D1439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4091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304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4092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4093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4094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216" spans="2:4" x14ac:dyDescent="0.25">
      <c r="B216" s="50">
        <v>0</v>
      </c>
      <c r="D216" s="51" t="s">
        <v>4408</v>
      </c>
    </row>
    <row r="217" spans="2:4" x14ac:dyDescent="0.25">
      <c r="D217" s="59" t="s">
        <v>304</v>
      </c>
    </row>
    <row r="219" spans="2:4" x14ac:dyDescent="0.25">
      <c r="D219" s="285" t="s">
        <v>36</v>
      </c>
    </row>
    <row r="220" spans="2:4" x14ac:dyDescent="0.25">
      <c r="D220" s="54" t="s">
        <v>4522</v>
      </c>
    </row>
    <row r="222" spans="2:4" x14ac:dyDescent="0.25">
      <c r="D222" s="285" t="s">
        <v>4402</v>
      </c>
    </row>
    <row r="270" spans="4:4" x14ac:dyDescent="0.25">
      <c r="D270" s="51" t="s">
        <v>4091</v>
      </c>
    </row>
    <row r="272" spans="4:4" x14ac:dyDescent="0.25">
      <c r="D272" s="285" t="s">
        <v>316</v>
      </c>
    </row>
    <row r="273" spans="4:29" x14ac:dyDescent="0.25">
      <c r="D273" s="51" t="s">
        <v>4521</v>
      </c>
    </row>
    <row r="275" spans="4:29" x14ac:dyDescent="0.25">
      <c r="D275" s="56" t="s">
        <v>4523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</row>
    <row r="276" spans="4:29" x14ac:dyDescent="0.25">
      <c r="D276" s="56" t="s">
        <v>838</v>
      </c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</row>
    <row r="277" spans="4:29" x14ac:dyDescent="0.25">
      <c r="D277" s="56" t="s">
        <v>453</v>
      </c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</row>
    <row r="278" spans="4:29" x14ac:dyDescent="0.25">
      <c r="D278" s="56" t="s">
        <v>454</v>
      </c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</row>
    <row r="279" spans="4:29" x14ac:dyDescent="0.25">
      <c r="D279" s="56" t="s">
        <v>353</v>
      </c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</row>
    <row r="280" spans="4:29" x14ac:dyDescent="0.25">
      <c r="D280" s="56" t="s">
        <v>3149</v>
      </c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</row>
    <row r="281" spans="4:29" x14ac:dyDescent="0.25">
      <c r="D281" s="56" t="s">
        <v>334</v>
      </c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</row>
    <row r="282" spans="4:29" x14ac:dyDescent="0.25">
      <c r="D282" s="56" t="s">
        <v>524</v>
      </c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</row>
    <row r="283" spans="4:29" x14ac:dyDescent="0.25">
      <c r="D283" s="56" t="s">
        <v>257</v>
      </c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  <c r="AA283" s="52"/>
      <c r="AB283" s="52"/>
      <c r="AC283" s="52"/>
    </row>
    <row r="284" spans="4:29" x14ac:dyDescent="0.25">
      <c r="D284" s="56" t="s">
        <v>329</v>
      </c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  <c r="AA284" s="52"/>
      <c r="AB284" s="52"/>
      <c r="AC284" s="52"/>
    </row>
    <row r="285" spans="4:29" x14ac:dyDescent="0.25">
      <c r="D285" s="56" t="s">
        <v>279</v>
      </c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  <c r="Z285" s="52"/>
      <c r="AA285" s="52"/>
      <c r="AB285" s="52"/>
      <c r="AC285" s="52"/>
    </row>
    <row r="286" spans="4:29" x14ac:dyDescent="0.25">
      <c r="D286" s="56" t="s">
        <v>332</v>
      </c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</row>
    <row r="287" spans="4:29" x14ac:dyDescent="0.25">
      <c r="D287" s="56" t="s">
        <v>333</v>
      </c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  <c r="AA287" s="52"/>
      <c r="AB287" s="52"/>
      <c r="AC287" s="52"/>
    </row>
    <row r="288" spans="4:29" x14ac:dyDescent="0.25">
      <c r="D288" s="56" t="s">
        <v>4524</v>
      </c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  <c r="AA288" s="52"/>
      <c r="AB288" s="52"/>
      <c r="AC288" s="52"/>
    </row>
    <row r="290" spans="4:4" x14ac:dyDescent="0.25">
      <c r="D290" s="285" t="s">
        <v>4525</v>
      </c>
    </row>
    <row r="332" spans="2:4" x14ac:dyDescent="0.25">
      <c r="B332" s="48">
        <v>0</v>
      </c>
      <c r="D332" s="51" t="s">
        <v>4492</v>
      </c>
    </row>
    <row r="333" spans="2:4" x14ac:dyDescent="0.25">
      <c r="D333" s="59" t="s">
        <v>305</v>
      </c>
    </row>
    <row r="334" spans="2:4" x14ac:dyDescent="0.25">
      <c r="D334" s="55" t="s">
        <v>35</v>
      </c>
    </row>
    <row r="628" spans="2:4" x14ac:dyDescent="0.25">
      <c r="B628" s="50">
        <v>0</v>
      </c>
      <c r="D628" s="51" t="s">
        <v>4021</v>
      </c>
    </row>
    <row r="629" spans="2:4" x14ac:dyDescent="0.25">
      <c r="D629" s="59" t="s">
        <v>304</v>
      </c>
    </row>
    <row r="631" spans="2:4" x14ac:dyDescent="0.25">
      <c r="D631" s="285" t="s">
        <v>4019</v>
      </c>
    </row>
    <row r="679" spans="4:4" x14ac:dyDescent="0.25">
      <c r="D679" s="285" t="s">
        <v>4030</v>
      </c>
    </row>
    <row r="700" spans="4:21" x14ac:dyDescent="0.25">
      <c r="D700" s="285" t="s">
        <v>309</v>
      </c>
    </row>
    <row r="701" spans="4:21" x14ac:dyDescent="0.25">
      <c r="D701" s="412" t="s">
        <v>560</v>
      </c>
      <c r="E701" s="52"/>
      <c r="F701" s="52"/>
      <c r="G701" s="52"/>
      <c r="H701" s="52"/>
      <c r="I701" s="52"/>
      <c r="J701" s="52"/>
      <c r="K701" s="52"/>
      <c r="L701" s="52"/>
      <c r="M701" s="52" t="s">
        <v>4031</v>
      </c>
      <c r="N701" s="52"/>
      <c r="O701" s="52"/>
      <c r="P701" s="52"/>
      <c r="Q701" s="52"/>
      <c r="R701" s="52"/>
      <c r="S701" s="52"/>
      <c r="T701" s="52"/>
      <c r="U701" s="52"/>
    </row>
    <row r="702" spans="4:21" x14ac:dyDescent="0.25">
      <c r="D702" s="51" t="s">
        <v>579</v>
      </c>
      <c r="M702" s="285" t="s">
        <v>4031</v>
      </c>
    </row>
    <row r="703" spans="4:21" x14ac:dyDescent="0.25">
      <c r="D703" s="51" t="s">
        <v>1002</v>
      </c>
      <c r="M703" s="285" t="s">
        <v>4031</v>
      </c>
    </row>
    <row r="704" spans="4:21" x14ac:dyDescent="0.25">
      <c r="D704" s="51" t="s">
        <v>1003</v>
      </c>
      <c r="M704" s="285" t="s">
        <v>4031</v>
      </c>
    </row>
    <row r="705" spans="4:26" x14ac:dyDescent="0.25">
      <c r="D705" s="412" t="s">
        <v>1004</v>
      </c>
      <c r="E705" s="52"/>
      <c r="F705" s="52"/>
      <c r="G705" s="52"/>
      <c r="H705" s="52"/>
      <c r="I705" s="52"/>
      <c r="J705" s="52"/>
      <c r="K705" s="52"/>
      <c r="L705" s="52"/>
      <c r="M705" s="52" t="s">
        <v>4031</v>
      </c>
      <c r="N705" s="52"/>
      <c r="O705" s="52"/>
      <c r="P705" s="52"/>
      <c r="Q705" s="52"/>
      <c r="R705" s="52"/>
      <c r="S705" s="52"/>
      <c r="T705" s="52"/>
      <c r="U705" s="52"/>
    </row>
    <row r="706" spans="4:26" x14ac:dyDescent="0.25">
      <c r="D706" s="51" t="s">
        <v>1004</v>
      </c>
      <c r="M706" s="285" t="s">
        <v>4031</v>
      </c>
    </row>
    <row r="707" spans="4:26" x14ac:dyDescent="0.25">
      <c r="D707" s="51" t="s">
        <v>4026</v>
      </c>
      <c r="M707" s="285" t="s">
        <v>4031</v>
      </c>
    </row>
    <row r="708" spans="4:26" x14ac:dyDescent="0.25">
      <c r="D708" s="51" t="s">
        <v>4027</v>
      </c>
      <c r="M708" s="285" t="s">
        <v>4031</v>
      </c>
    </row>
    <row r="710" spans="4:26" x14ac:dyDescent="0.25">
      <c r="D710" s="56" t="s">
        <v>34</v>
      </c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</row>
    <row r="711" spans="4:26" x14ac:dyDescent="0.25">
      <c r="D711" s="56" t="s">
        <v>1237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</row>
    <row r="712" spans="4:26" x14ac:dyDescent="0.25">
      <c r="D712" s="56" t="s">
        <v>4032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</row>
    <row r="713" spans="4:26" x14ac:dyDescent="0.25">
      <c r="D713" s="56" t="s">
        <v>4033</v>
      </c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</row>
    <row r="729" spans="4:4" x14ac:dyDescent="0.25">
      <c r="D729" s="285" t="s">
        <v>4034</v>
      </c>
    </row>
    <row r="759" spans="4:4" x14ac:dyDescent="0.25">
      <c r="D759" s="51" t="s">
        <v>3944</v>
      </c>
    </row>
    <row r="798" spans="4:4" x14ac:dyDescent="0.25">
      <c r="D798" s="51" t="s">
        <v>4087</v>
      </c>
    </row>
    <row r="800" spans="4:4" x14ac:dyDescent="0.25">
      <c r="D800" s="285" t="s">
        <v>4493</v>
      </c>
    </row>
    <row r="831" spans="4:4" x14ac:dyDescent="0.25">
      <c r="D831" s="51" t="s">
        <v>4091</v>
      </c>
    </row>
    <row r="899" spans="2:4" x14ac:dyDescent="0.25">
      <c r="B899" s="50">
        <v>0</v>
      </c>
      <c r="D899" s="51" t="s">
        <v>4520</v>
      </c>
    </row>
    <row r="900" spans="2:4" x14ac:dyDescent="0.25">
      <c r="D900" s="59" t="s">
        <v>306</v>
      </c>
    </row>
    <row r="902" spans="2:4" x14ac:dyDescent="0.25">
      <c r="D902" s="285" t="s">
        <v>36</v>
      </c>
    </row>
    <row r="903" spans="2:4" x14ac:dyDescent="0.25">
      <c r="D903" s="54" t="s">
        <v>4526</v>
      </c>
    </row>
    <row r="905" spans="2:4" x14ac:dyDescent="0.25">
      <c r="D905" s="285" t="s">
        <v>4517</v>
      </c>
    </row>
    <row r="947" spans="4:4" x14ac:dyDescent="0.25">
      <c r="D947" s="285" t="s">
        <v>4518</v>
      </c>
    </row>
    <row r="994" spans="4:80" x14ac:dyDescent="0.25">
      <c r="D994" s="56" t="s">
        <v>521</v>
      </c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  <c r="AA994" s="52"/>
      <c r="AB994" s="52"/>
      <c r="AC994" s="52"/>
      <c r="AD994" s="52"/>
      <c r="AE994" s="52"/>
      <c r="AF994" s="52"/>
      <c r="AG994" s="52"/>
      <c r="AH994" s="52"/>
      <c r="AI994" s="52"/>
      <c r="AJ994" s="52"/>
      <c r="AK994" s="52"/>
      <c r="AL994" s="52"/>
      <c r="AM994" s="52"/>
      <c r="AN994" s="52"/>
      <c r="AO994" s="52"/>
      <c r="AP994" s="52"/>
      <c r="AQ994" s="52"/>
      <c r="AR994" s="52"/>
      <c r="AS994" s="52"/>
      <c r="AT994" s="52"/>
      <c r="AU994" s="52"/>
      <c r="AV994" s="52"/>
      <c r="AW994" s="52"/>
      <c r="AX994" s="52"/>
      <c r="AY994" s="52"/>
      <c r="AZ994" s="52"/>
      <c r="BA994" s="52"/>
      <c r="BB994" s="52"/>
      <c r="BC994" s="52"/>
      <c r="BD994" s="52"/>
      <c r="BE994" s="52"/>
      <c r="BF994" s="52"/>
      <c r="BG994" s="52"/>
      <c r="BH994" s="52"/>
      <c r="BI994" s="52"/>
      <c r="BJ994" s="52"/>
      <c r="BK994" s="52"/>
      <c r="BL994" s="52"/>
      <c r="BM994" s="52"/>
      <c r="BN994" s="52"/>
      <c r="BO994" s="52"/>
      <c r="BP994" s="52"/>
      <c r="BQ994" s="52"/>
      <c r="BR994" s="52"/>
      <c r="BS994" s="52"/>
      <c r="BT994" s="52"/>
      <c r="BU994" s="52"/>
      <c r="BV994" s="52"/>
      <c r="BW994" s="52"/>
      <c r="BX994" s="52"/>
      <c r="BY994" s="52"/>
      <c r="BZ994" s="52"/>
      <c r="CA994" s="52"/>
      <c r="CB994" s="52"/>
    </row>
    <row r="995" spans="4:80" x14ac:dyDescent="0.25">
      <c r="D995" s="56"/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  <c r="AA995" s="52"/>
      <c r="AB995" s="52"/>
      <c r="AC995" s="52"/>
      <c r="AD995" s="52"/>
      <c r="AE995" s="52"/>
      <c r="AF995" s="52"/>
      <c r="AG995" s="52"/>
      <c r="AH995" s="52"/>
      <c r="AI995" s="52"/>
      <c r="AJ995" s="52"/>
      <c r="AK995" s="52"/>
      <c r="AL995" s="52"/>
      <c r="AM995" s="52"/>
      <c r="AN995" s="52"/>
      <c r="AO995" s="52"/>
      <c r="AP995" s="52"/>
      <c r="AQ995" s="52"/>
      <c r="AR995" s="52"/>
      <c r="AS995" s="52"/>
      <c r="AT995" s="52"/>
      <c r="AU995" s="52"/>
      <c r="AV995" s="52"/>
      <c r="AW995" s="52"/>
      <c r="AX995" s="52"/>
      <c r="AY995" s="52"/>
      <c r="AZ995" s="52"/>
      <c r="BA995" s="52"/>
      <c r="BB995" s="52"/>
      <c r="BC995" s="52"/>
      <c r="BD995" s="52"/>
      <c r="BE995" s="52"/>
      <c r="BF995" s="52"/>
      <c r="BG995" s="52"/>
      <c r="BH995" s="52"/>
      <c r="BI995" s="52"/>
      <c r="BJ995" s="52"/>
      <c r="BK995" s="52"/>
      <c r="BL995" s="52"/>
      <c r="BM995" s="52"/>
      <c r="BN995" s="52"/>
      <c r="BO995" s="52"/>
      <c r="BP995" s="52"/>
      <c r="BQ995" s="52"/>
      <c r="BR995" s="52"/>
      <c r="BS995" s="52"/>
      <c r="BT995" s="52"/>
      <c r="BU995" s="52"/>
      <c r="BV995" s="52"/>
      <c r="BW995" s="52"/>
      <c r="BX995" s="52"/>
      <c r="BY995" s="52"/>
      <c r="BZ995" s="52"/>
      <c r="CA995" s="52"/>
      <c r="CB995" s="52"/>
    </row>
    <row r="996" spans="4:80" x14ac:dyDescent="0.25">
      <c r="D996" s="56" t="s">
        <v>37</v>
      </c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  <c r="AA996" s="52"/>
      <c r="AB996" s="52"/>
      <c r="AC996" s="52"/>
      <c r="AD996" s="52"/>
      <c r="AE996" s="52"/>
      <c r="AF996" s="52"/>
      <c r="AG996" s="52"/>
      <c r="AH996" s="52"/>
      <c r="AI996" s="52"/>
      <c r="AJ996" s="52"/>
      <c r="AK996" s="52"/>
      <c r="AL996" s="52"/>
      <c r="AM996" s="52"/>
      <c r="AN996" s="52"/>
      <c r="AO996" s="52"/>
      <c r="AP996" s="52"/>
      <c r="AQ996" s="52"/>
      <c r="AR996" s="52"/>
      <c r="AS996" s="52"/>
      <c r="AT996" s="52"/>
      <c r="AU996" s="52"/>
      <c r="AV996" s="52"/>
      <c r="AW996" s="52"/>
      <c r="AX996" s="52"/>
      <c r="AY996" s="52"/>
      <c r="AZ996" s="52"/>
      <c r="BA996" s="52"/>
      <c r="BB996" s="52"/>
      <c r="BC996" s="52"/>
      <c r="BD996" s="52"/>
      <c r="BE996" s="52"/>
      <c r="BF996" s="52"/>
      <c r="BG996" s="52"/>
      <c r="BH996" s="52"/>
      <c r="BI996" s="52"/>
      <c r="BJ996" s="52"/>
      <c r="BK996" s="52"/>
      <c r="BL996" s="52"/>
      <c r="BM996" s="52"/>
      <c r="BN996" s="52"/>
      <c r="BO996" s="52"/>
      <c r="BP996" s="52"/>
      <c r="BQ996" s="52"/>
      <c r="BR996" s="52"/>
      <c r="BS996" s="52"/>
      <c r="BT996" s="52"/>
      <c r="BU996" s="52"/>
      <c r="BV996" s="52"/>
      <c r="BW996" s="52"/>
      <c r="BX996" s="52"/>
      <c r="BY996" s="52"/>
      <c r="BZ996" s="52"/>
      <c r="CA996" s="52"/>
      <c r="CB996" s="52"/>
    </row>
    <row r="997" spans="4:80" x14ac:dyDescent="0.25">
      <c r="D997" s="56" t="s">
        <v>364</v>
      </c>
      <c r="E997" s="52"/>
      <c r="F997" s="52"/>
      <c r="G997" s="52"/>
      <c r="H997" s="52"/>
      <c r="I997" s="52"/>
      <c r="J997" s="52"/>
      <c r="K997" s="52"/>
      <c r="L997" s="52"/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  <c r="Z997" s="52"/>
      <c r="AA997" s="52"/>
      <c r="AB997" s="52"/>
      <c r="AC997" s="52"/>
      <c r="AD997" s="52"/>
      <c r="AE997" s="52"/>
      <c r="AF997" s="52"/>
      <c r="AG997" s="52"/>
      <c r="AH997" s="52"/>
      <c r="AI997" s="52"/>
      <c r="AJ997" s="52"/>
      <c r="AK997" s="52"/>
      <c r="AL997" s="52"/>
      <c r="AM997" s="52"/>
      <c r="AN997" s="52"/>
      <c r="AO997" s="52"/>
      <c r="AP997" s="52"/>
      <c r="AQ997" s="52"/>
      <c r="AR997" s="52"/>
      <c r="AS997" s="52"/>
      <c r="AT997" s="52"/>
      <c r="AU997" s="52"/>
      <c r="AV997" s="52"/>
      <c r="AW997" s="52"/>
      <c r="AX997" s="52"/>
      <c r="AY997" s="52"/>
      <c r="AZ997" s="52"/>
      <c r="BA997" s="52"/>
      <c r="BB997" s="52"/>
      <c r="BC997" s="52"/>
      <c r="BD997" s="52"/>
      <c r="BE997" s="52"/>
      <c r="BF997" s="52"/>
      <c r="BG997" s="52"/>
      <c r="BH997" s="52"/>
      <c r="BI997" s="52"/>
      <c r="BJ997" s="52"/>
      <c r="BK997" s="52"/>
      <c r="BL997" s="52"/>
      <c r="BM997" s="52"/>
      <c r="BN997" s="52"/>
      <c r="BO997" s="52"/>
      <c r="BP997" s="52"/>
      <c r="BQ997" s="52"/>
      <c r="BR997" s="52"/>
      <c r="BS997" s="52"/>
      <c r="BT997" s="52"/>
      <c r="BU997" s="52"/>
      <c r="BV997" s="52"/>
      <c r="BW997" s="52"/>
      <c r="BX997" s="52"/>
      <c r="BY997" s="52"/>
      <c r="BZ997" s="52"/>
      <c r="CA997" s="52"/>
      <c r="CB997" s="52"/>
    </row>
    <row r="998" spans="4:80" x14ac:dyDescent="0.25">
      <c r="D998" s="37" t="s">
        <v>529</v>
      </c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  <c r="AE998" s="53"/>
      <c r="AF998" s="53"/>
      <c r="AG998" s="53"/>
      <c r="AH998" s="53"/>
      <c r="AI998" s="53"/>
      <c r="AJ998" s="53"/>
      <c r="AK998" s="53"/>
      <c r="AL998" s="53"/>
      <c r="AM998" s="53"/>
      <c r="AN998" s="53"/>
      <c r="AO998" s="53"/>
      <c r="AP998" s="53"/>
      <c r="AQ998" s="53"/>
      <c r="AR998" s="53"/>
      <c r="AS998" s="53"/>
      <c r="AT998" s="53"/>
      <c r="AU998" s="53"/>
      <c r="AV998" s="53"/>
      <c r="AW998" s="53"/>
      <c r="AX998" s="53"/>
      <c r="AY998" s="53"/>
      <c r="AZ998" s="53"/>
      <c r="BA998" s="53"/>
      <c r="BB998" s="53"/>
      <c r="BC998" s="53"/>
      <c r="BD998" s="53"/>
      <c r="BE998" s="53"/>
      <c r="BF998" s="53"/>
      <c r="BG998" s="53"/>
      <c r="BH998" s="53"/>
      <c r="BI998" s="53"/>
      <c r="BJ998" s="53"/>
      <c r="BK998" s="53"/>
      <c r="BL998" s="53"/>
      <c r="BM998" s="53"/>
      <c r="BN998" s="53"/>
      <c r="BO998" s="53"/>
      <c r="BP998" s="53"/>
      <c r="BQ998" s="53"/>
      <c r="BR998" s="53"/>
      <c r="BS998" s="53"/>
      <c r="BT998" s="53"/>
      <c r="BU998" s="53"/>
      <c r="BV998" s="53"/>
      <c r="BW998" s="53"/>
      <c r="BX998" s="53"/>
      <c r="BY998" s="53"/>
      <c r="BZ998" s="53"/>
      <c r="CA998" s="53"/>
      <c r="CB998" s="53"/>
    </row>
    <row r="999" spans="4:80" x14ac:dyDescent="0.25">
      <c r="D999" s="57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  <c r="AB999" s="53"/>
      <c r="AC999" s="53"/>
      <c r="AD999" s="53"/>
      <c r="AE999" s="53"/>
      <c r="AF999" s="53"/>
      <c r="AG999" s="53"/>
      <c r="AH999" s="53"/>
      <c r="AI999" s="53"/>
      <c r="AJ999" s="53"/>
      <c r="AK999" s="53"/>
      <c r="AL999" s="53"/>
      <c r="AM999" s="53"/>
      <c r="AN999" s="53"/>
      <c r="AO999" s="53"/>
      <c r="AP999" s="53"/>
      <c r="AQ999" s="53"/>
      <c r="AR999" s="53"/>
      <c r="AS999" s="53"/>
      <c r="AT999" s="53"/>
      <c r="AU999" s="53"/>
      <c r="AV999" s="53"/>
      <c r="AW999" s="53"/>
      <c r="AX999" s="53"/>
      <c r="AY999" s="53"/>
      <c r="AZ999" s="53"/>
      <c r="BA999" s="53"/>
      <c r="BB999" s="53"/>
      <c r="BC999" s="53"/>
      <c r="BD999" s="53"/>
      <c r="BE999" s="53"/>
      <c r="BF999" s="53"/>
      <c r="BG999" s="53"/>
      <c r="BH999" s="53"/>
      <c r="BI999" s="53"/>
      <c r="BJ999" s="53"/>
      <c r="BK999" s="53"/>
      <c r="BL999" s="53"/>
      <c r="BM999" s="53"/>
      <c r="BN999" s="53"/>
      <c r="BO999" s="53"/>
      <c r="BP999" s="53"/>
      <c r="BQ999" s="53"/>
      <c r="BR999" s="53"/>
      <c r="BS999" s="53"/>
      <c r="BT999" s="53"/>
      <c r="BU999" s="53"/>
      <c r="BV999" s="53"/>
      <c r="BW999" s="53"/>
      <c r="BX999" s="53"/>
      <c r="BY999" s="53"/>
      <c r="BZ999" s="53"/>
      <c r="CA999" s="53"/>
      <c r="CB999" s="53"/>
    </row>
    <row r="1000" spans="4:80" x14ac:dyDescent="0.25">
      <c r="D1000" s="57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  <c r="AN1000" s="53"/>
      <c r="AO1000" s="53"/>
      <c r="AP1000" s="53"/>
      <c r="AQ1000" s="53"/>
      <c r="AR1000" s="53"/>
      <c r="AS1000" s="53"/>
      <c r="AT1000" s="53"/>
      <c r="AU1000" s="53"/>
      <c r="AV1000" s="53"/>
      <c r="AW1000" s="53"/>
      <c r="AX1000" s="53"/>
      <c r="AY1000" s="53"/>
      <c r="AZ1000" s="53"/>
      <c r="BA1000" s="53"/>
      <c r="BB1000" s="53"/>
      <c r="BC1000" s="53"/>
      <c r="BD1000" s="53"/>
      <c r="BE1000" s="53"/>
      <c r="BF1000" s="53"/>
      <c r="BG1000" s="53"/>
      <c r="BH1000" s="53"/>
      <c r="BI1000" s="53"/>
      <c r="BJ1000" s="53"/>
      <c r="BK1000" s="53"/>
      <c r="BL1000" s="53"/>
      <c r="BM1000" s="53"/>
      <c r="BN1000" s="53"/>
      <c r="BO1000" s="53"/>
      <c r="BP1000" s="53"/>
      <c r="BQ1000" s="53"/>
      <c r="BR1000" s="53"/>
      <c r="BS1000" s="53"/>
      <c r="BT1000" s="53"/>
      <c r="BU1000" s="53"/>
      <c r="BV1000" s="53"/>
      <c r="BW1000" s="53"/>
      <c r="BX1000" s="53"/>
      <c r="BY1000" s="53"/>
      <c r="BZ1000" s="53"/>
      <c r="CA1000" s="53"/>
      <c r="CB1000" s="53"/>
    </row>
    <row r="1001" spans="4:80" x14ac:dyDescent="0.25">
      <c r="D1001" s="57"/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  <c r="AA1001" s="53"/>
      <c r="AB1001" s="53"/>
      <c r="AC1001" s="53"/>
      <c r="AD1001" s="53"/>
      <c r="AE1001" s="53"/>
      <c r="AF1001" s="53"/>
      <c r="AG1001" s="53"/>
      <c r="AH1001" s="53"/>
      <c r="AI1001" s="53"/>
      <c r="AJ1001" s="53"/>
      <c r="AK1001" s="53"/>
      <c r="AL1001" s="53"/>
      <c r="AM1001" s="53"/>
      <c r="AN1001" s="53"/>
      <c r="AO1001" s="53"/>
      <c r="AP1001" s="53"/>
      <c r="AQ1001" s="53"/>
      <c r="AR1001" s="53"/>
      <c r="AS1001" s="53"/>
      <c r="AT1001" s="53"/>
      <c r="AU1001" s="53"/>
      <c r="AV1001" s="53"/>
      <c r="AW1001" s="53"/>
      <c r="AX1001" s="53"/>
      <c r="AY1001" s="53"/>
      <c r="AZ1001" s="53"/>
      <c r="BA1001" s="53"/>
      <c r="BB1001" s="53"/>
      <c r="BC1001" s="53"/>
      <c r="BD1001" s="53"/>
      <c r="BE1001" s="53"/>
      <c r="BF1001" s="53"/>
      <c r="BG1001" s="53"/>
      <c r="BH1001" s="53"/>
      <c r="BI1001" s="53"/>
      <c r="BJ1001" s="53"/>
      <c r="BK1001" s="53"/>
      <c r="BL1001" s="53"/>
      <c r="BM1001" s="53"/>
      <c r="BN1001" s="53"/>
      <c r="BO1001" s="53"/>
      <c r="BP1001" s="53"/>
      <c r="BQ1001" s="53"/>
      <c r="BR1001" s="53"/>
      <c r="BS1001" s="53"/>
      <c r="BT1001" s="53"/>
      <c r="BU1001" s="53"/>
      <c r="BV1001" s="53"/>
      <c r="BW1001" s="53"/>
      <c r="BX1001" s="53"/>
      <c r="BY1001" s="53"/>
      <c r="BZ1001" s="53"/>
      <c r="CA1001" s="53"/>
      <c r="CB1001" s="53"/>
    </row>
    <row r="1002" spans="4:80" x14ac:dyDescent="0.25">
      <c r="D1002" s="56" t="s">
        <v>351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  <c r="Z1002" s="52"/>
      <c r="AA1002" s="52"/>
      <c r="AB1002" s="52"/>
      <c r="AC1002" s="52"/>
      <c r="AD1002" s="52"/>
      <c r="AE1002" s="52"/>
      <c r="AF1002" s="52"/>
      <c r="AG1002" s="52"/>
      <c r="AH1002" s="52"/>
      <c r="AI1002" s="52"/>
      <c r="AJ1002" s="52"/>
      <c r="AK1002" s="52"/>
      <c r="AL1002" s="52"/>
      <c r="AM1002" s="52"/>
      <c r="AN1002" s="52"/>
      <c r="AO1002" s="52"/>
      <c r="AP1002" s="52"/>
      <c r="AQ1002" s="52"/>
      <c r="AR1002" s="52"/>
      <c r="AS1002" s="52"/>
      <c r="AT1002" s="52"/>
      <c r="AU1002" s="52"/>
      <c r="AV1002" s="52"/>
      <c r="AW1002" s="52"/>
      <c r="AX1002" s="52"/>
      <c r="AY1002" s="52"/>
      <c r="AZ1002" s="52"/>
      <c r="BA1002" s="52"/>
      <c r="BB1002" s="52"/>
      <c r="BC1002" s="52"/>
      <c r="BD1002" s="52"/>
      <c r="BE1002" s="52"/>
      <c r="BF1002" s="52"/>
      <c r="BG1002" s="52"/>
      <c r="BH1002" s="52"/>
      <c r="BI1002" s="52"/>
      <c r="BJ1002" s="52"/>
      <c r="BK1002" s="52"/>
      <c r="BL1002" s="52"/>
      <c r="BM1002" s="52"/>
      <c r="BN1002" s="52"/>
      <c r="BO1002" s="52"/>
      <c r="BP1002" s="52"/>
      <c r="BQ1002" s="52"/>
      <c r="BR1002" s="52"/>
      <c r="BS1002" s="52"/>
      <c r="BT1002" s="52"/>
      <c r="BU1002" s="52"/>
      <c r="BV1002" s="52"/>
      <c r="BW1002" s="52"/>
      <c r="BX1002" s="52"/>
      <c r="BY1002" s="52"/>
      <c r="BZ1002" s="52"/>
      <c r="CA1002" s="52"/>
      <c r="CB1002" s="52"/>
    </row>
    <row r="1003" spans="4:80" x14ac:dyDescent="0.25">
      <c r="D1003" s="56"/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Y1003" s="52"/>
      <c r="Z1003" s="52"/>
      <c r="AA1003" s="52"/>
      <c r="AB1003" s="52"/>
      <c r="AC1003" s="52"/>
      <c r="AD1003" s="52"/>
      <c r="AE1003" s="52"/>
      <c r="AF1003" s="52"/>
      <c r="AG1003" s="52"/>
      <c r="AH1003" s="52"/>
      <c r="AI1003" s="52"/>
      <c r="AJ1003" s="52"/>
      <c r="AK1003" s="52"/>
      <c r="AL1003" s="52"/>
      <c r="AM1003" s="52"/>
      <c r="AN1003" s="52"/>
      <c r="AO1003" s="52"/>
      <c r="AP1003" s="52"/>
      <c r="AQ1003" s="52"/>
      <c r="AR1003" s="52"/>
      <c r="AS1003" s="52"/>
      <c r="AT1003" s="52"/>
      <c r="AU1003" s="52"/>
      <c r="AV1003" s="52"/>
      <c r="AW1003" s="52"/>
      <c r="AX1003" s="52"/>
      <c r="AY1003" s="52"/>
      <c r="AZ1003" s="52"/>
      <c r="BA1003" s="52"/>
      <c r="BB1003" s="52"/>
      <c r="BC1003" s="52"/>
      <c r="BD1003" s="52"/>
      <c r="BE1003" s="52"/>
      <c r="BF1003" s="52"/>
      <c r="BG1003" s="52"/>
      <c r="BH1003" s="52"/>
      <c r="BI1003" s="52"/>
      <c r="BJ1003" s="52"/>
      <c r="BK1003" s="52"/>
      <c r="BL1003" s="52"/>
      <c r="BM1003" s="52"/>
      <c r="BN1003" s="52"/>
      <c r="BO1003" s="52"/>
      <c r="BP1003" s="52"/>
      <c r="BQ1003" s="52"/>
      <c r="BR1003" s="52"/>
      <c r="BS1003" s="52"/>
      <c r="BT1003" s="52"/>
      <c r="BU1003" s="52"/>
      <c r="BV1003" s="52"/>
      <c r="BW1003" s="52"/>
      <c r="BX1003" s="52"/>
      <c r="BY1003" s="52"/>
      <c r="BZ1003" s="52"/>
      <c r="CA1003" s="52"/>
      <c r="CB1003" s="52"/>
    </row>
    <row r="1004" spans="4:80" x14ac:dyDescent="0.25">
      <c r="D1004" s="56" t="s">
        <v>463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Y1004" s="52"/>
      <c r="Z1004" s="52"/>
      <c r="AA1004" s="52"/>
      <c r="AB1004" s="52"/>
      <c r="AC1004" s="52"/>
      <c r="AD1004" s="52"/>
      <c r="AE1004" s="52"/>
      <c r="AF1004" s="52"/>
      <c r="AG1004" s="52"/>
      <c r="AH1004" s="52"/>
      <c r="AI1004" s="52"/>
      <c r="AJ1004" s="52"/>
      <c r="AK1004" s="52"/>
      <c r="AL1004" s="52"/>
      <c r="AM1004" s="52"/>
      <c r="AN1004" s="52"/>
      <c r="AO1004" s="52"/>
      <c r="AP1004" s="52"/>
      <c r="AQ1004" s="52"/>
      <c r="AR1004" s="52"/>
      <c r="AS1004" s="52"/>
      <c r="AT1004" s="52"/>
      <c r="AU1004" s="52"/>
      <c r="AV1004" s="52"/>
      <c r="AW1004" s="52"/>
      <c r="AX1004" s="52"/>
      <c r="AY1004" s="52"/>
      <c r="AZ1004" s="52"/>
      <c r="BA1004" s="52"/>
      <c r="BB1004" s="52"/>
      <c r="BC1004" s="52"/>
      <c r="BD1004" s="52"/>
      <c r="BE1004" s="52"/>
      <c r="BF1004" s="52"/>
      <c r="BG1004" s="52"/>
      <c r="BH1004" s="52"/>
      <c r="BI1004" s="52"/>
      <c r="BJ1004" s="52"/>
      <c r="BK1004" s="52"/>
      <c r="BL1004" s="52"/>
      <c r="BM1004" s="52"/>
      <c r="BN1004" s="52"/>
      <c r="BO1004" s="52"/>
      <c r="BP1004" s="52"/>
      <c r="BQ1004" s="52"/>
      <c r="BR1004" s="52"/>
      <c r="BS1004" s="52"/>
      <c r="BT1004" s="52"/>
      <c r="BU1004" s="52"/>
      <c r="BV1004" s="52"/>
      <c r="BW1004" s="52"/>
      <c r="BX1004" s="52"/>
      <c r="BY1004" s="52"/>
      <c r="BZ1004" s="52"/>
      <c r="CA1004" s="52"/>
      <c r="CB1004" s="52"/>
    </row>
    <row r="1005" spans="4:80" x14ac:dyDescent="0.25">
      <c r="D1005" s="56" t="s">
        <v>364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Y1005" s="52"/>
      <c r="Z1005" s="52"/>
      <c r="AA1005" s="52"/>
      <c r="AB1005" s="52"/>
      <c r="AC1005" s="52"/>
      <c r="AD1005" s="52"/>
      <c r="AE1005" s="52"/>
      <c r="AF1005" s="52"/>
      <c r="AG1005" s="52"/>
      <c r="AH1005" s="52"/>
      <c r="AI1005" s="52"/>
      <c r="AJ1005" s="52"/>
      <c r="AK1005" s="52"/>
      <c r="AL1005" s="52"/>
      <c r="AM1005" s="52"/>
      <c r="AN1005" s="52"/>
      <c r="AO1005" s="52"/>
      <c r="AP1005" s="52"/>
      <c r="AQ1005" s="52"/>
      <c r="AR1005" s="52"/>
      <c r="AS1005" s="52"/>
      <c r="AT1005" s="52"/>
      <c r="AU1005" s="52"/>
      <c r="AV1005" s="52"/>
      <c r="AW1005" s="52"/>
      <c r="AX1005" s="52"/>
      <c r="AY1005" s="52"/>
      <c r="AZ1005" s="52"/>
      <c r="BA1005" s="52"/>
      <c r="BB1005" s="52"/>
      <c r="BC1005" s="52"/>
      <c r="BD1005" s="52"/>
      <c r="BE1005" s="52"/>
      <c r="BF1005" s="52"/>
      <c r="BG1005" s="52"/>
      <c r="BH1005" s="52"/>
      <c r="BI1005" s="52"/>
      <c r="BJ1005" s="52"/>
      <c r="BK1005" s="52"/>
      <c r="BL1005" s="52"/>
      <c r="BM1005" s="52"/>
      <c r="BN1005" s="52"/>
      <c r="BO1005" s="52"/>
      <c r="BP1005" s="52"/>
      <c r="BQ1005" s="52"/>
      <c r="BR1005" s="52"/>
      <c r="BS1005" s="52"/>
      <c r="BT1005" s="52"/>
      <c r="BU1005" s="52"/>
      <c r="BV1005" s="52"/>
      <c r="BW1005" s="52"/>
      <c r="BX1005" s="52"/>
      <c r="BY1005" s="52"/>
      <c r="BZ1005" s="52"/>
      <c r="CA1005" s="52"/>
      <c r="CB1005" s="52"/>
    </row>
    <row r="1006" spans="4:80" x14ac:dyDescent="0.25">
      <c r="D1006" s="57" t="s">
        <v>354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  <c r="AA1006" s="53"/>
      <c r="AB1006" s="53"/>
      <c r="AC1006" s="53"/>
      <c r="AD1006" s="53"/>
      <c r="AE1006" s="53"/>
      <c r="AF1006" s="53"/>
      <c r="AG1006" s="53"/>
      <c r="AH1006" s="53"/>
      <c r="AI1006" s="53"/>
      <c r="AJ1006" s="53"/>
      <c r="AK1006" s="53"/>
      <c r="AL1006" s="53"/>
      <c r="AM1006" s="53"/>
      <c r="AN1006" s="53"/>
      <c r="AO1006" s="53"/>
      <c r="AP1006" s="53"/>
      <c r="AQ1006" s="53"/>
      <c r="AR1006" s="53"/>
      <c r="AS1006" s="53"/>
      <c r="AT1006" s="53"/>
      <c r="AU1006" s="53"/>
      <c r="AV1006" s="53"/>
      <c r="AW1006" s="53"/>
      <c r="AX1006" s="53"/>
      <c r="AY1006" s="53"/>
      <c r="AZ1006" s="53"/>
      <c r="BA1006" s="53"/>
      <c r="BB1006" s="53"/>
      <c r="BC1006" s="53"/>
      <c r="BD1006" s="53"/>
      <c r="BE1006" s="53"/>
      <c r="BF1006" s="53"/>
      <c r="BG1006" s="53"/>
      <c r="BH1006" s="53"/>
      <c r="BI1006" s="53"/>
      <c r="BJ1006" s="53"/>
      <c r="BK1006" s="53"/>
      <c r="BL1006" s="53"/>
      <c r="BM1006" s="53"/>
      <c r="BN1006" s="53"/>
      <c r="BO1006" s="53"/>
      <c r="BP1006" s="53"/>
      <c r="BQ1006" s="53"/>
      <c r="BR1006" s="53"/>
      <c r="BS1006" s="53"/>
      <c r="BT1006" s="53"/>
      <c r="BU1006" s="53"/>
      <c r="BV1006" s="53"/>
      <c r="BW1006" s="53"/>
      <c r="BX1006" s="53"/>
      <c r="BY1006" s="53"/>
      <c r="BZ1006" s="53"/>
      <c r="CA1006" s="53"/>
      <c r="CB1006" s="53"/>
    </row>
    <row r="1007" spans="4:80" x14ac:dyDescent="0.25">
      <c r="D1007" s="37" t="s">
        <v>453</v>
      </c>
      <c r="E1007" s="53"/>
      <c r="F1007" s="53"/>
      <c r="G1007" s="5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  <c r="Z1007" s="53"/>
      <c r="AA1007" s="53"/>
      <c r="AB1007" s="53"/>
      <c r="AC1007" s="53"/>
      <c r="AD1007" s="53"/>
      <c r="AE1007" s="53"/>
      <c r="AF1007" s="53"/>
      <c r="AG1007" s="53"/>
      <c r="AH1007" s="53"/>
      <c r="AI1007" s="53"/>
      <c r="AJ1007" s="53"/>
      <c r="AK1007" s="53"/>
      <c r="AL1007" s="53"/>
      <c r="AM1007" s="53"/>
      <c r="AN1007" s="53"/>
      <c r="AO1007" s="53"/>
      <c r="AP1007" s="53"/>
      <c r="AQ1007" s="53"/>
      <c r="AR1007" s="53"/>
      <c r="AS1007" s="53"/>
      <c r="AT1007" s="53"/>
      <c r="AU1007" s="53"/>
      <c r="AV1007" s="53"/>
      <c r="AW1007" s="53"/>
      <c r="AX1007" s="53"/>
      <c r="AY1007" s="53"/>
      <c r="AZ1007" s="53"/>
      <c r="BA1007" s="53"/>
      <c r="BB1007" s="53"/>
      <c r="BC1007" s="53"/>
      <c r="BD1007" s="53"/>
      <c r="BE1007" s="53"/>
      <c r="BF1007" s="53"/>
      <c r="BG1007" s="53"/>
      <c r="BH1007" s="53"/>
      <c r="BI1007" s="53"/>
      <c r="BJ1007" s="53"/>
      <c r="BK1007" s="53"/>
      <c r="BL1007" s="53"/>
      <c r="BM1007" s="53"/>
      <c r="BN1007" s="53"/>
      <c r="BO1007" s="53"/>
      <c r="BP1007" s="53"/>
      <c r="BQ1007" s="53"/>
      <c r="BR1007" s="53"/>
      <c r="BS1007" s="53"/>
      <c r="BT1007" s="53"/>
      <c r="BU1007" s="53"/>
      <c r="BV1007" s="53"/>
      <c r="BW1007" s="53"/>
      <c r="BX1007" s="53"/>
      <c r="BY1007" s="53"/>
      <c r="BZ1007" s="53"/>
      <c r="CA1007" s="53"/>
      <c r="CB1007" s="53"/>
    </row>
    <row r="1008" spans="4:80" x14ac:dyDescent="0.25">
      <c r="D1008" s="37" t="s">
        <v>454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  <c r="Z1008" s="53"/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  <c r="AK1008" s="53"/>
      <c r="AL1008" s="53"/>
      <c r="AM1008" s="53"/>
      <c r="AN1008" s="53"/>
      <c r="AO1008" s="53"/>
      <c r="AP1008" s="53"/>
      <c r="AQ1008" s="53"/>
      <c r="AR1008" s="53"/>
      <c r="AS1008" s="53"/>
      <c r="AT1008" s="53"/>
      <c r="AU1008" s="53"/>
      <c r="AV1008" s="53"/>
      <c r="AW1008" s="53"/>
      <c r="AX1008" s="53"/>
      <c r="AY1008" s="53"/>
      <c r="AZ1008" s="53"/>
      <c r="BA1008" s="53"/>
      <c r="BB1008" s="53"/>
      <c r="BC1008" s="53"/>
      <c r="BD1008" s="53"/>
      <c r="BE1008" s="53"/>
      <c r="BF1008" s="53"/>
      <c r="BG1008" s="53"/>
      <c r="BH1008" s="53"/>
      <c r="BI1008" s="53"/>
      <c r="BJ1008" s="53"/>
      <c r="BK1008" s="53"/>
      <c r="BL1008" s="53"/>
      <c r="BM1008" s="53"/>
      <c r="BN1008" s="53"/>
      <c r="BO1008" s="53"/>
      <c r="BP1008" s="53"/>
      <c r="BQ1008" s="53"/>
      <c r="BR1008" s="53"/>
      <c r="BS1008" s="53"/>
      <c r="BT1008" s="53"/>
      <c r="BU1008" s="53"/>
      <c r="BV1008" s="53"/>
      <c r="BW1008" s="53"/>
      <c r="BX1008" s="53"/>
      <c r="BY1008" s="53"/>
      <c r="BZ1008" s="53"/>
      <c r="CA1008" s="53"/>
      <c r="CB1008" s="53"/>
    </row>
    <row r="1009" spans="4:80" x14ac:dyDescent="0.25">
      <c r="D1009" s="37" t="s">
        <v>455</v>
      </c>
      <c r="E1009" s="53"/>
      <c r="F1009" s="53"/>
      <c r="G1009" s="53"/>
      <c r="H1009" s="53"/>
      <c r="I1009" s="53"/>
      <c r="J1009" s="53"/>
      <c r="K1009" s="53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Y1009" s="53"/>
      <c r="Z1009" s="53"/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  <c r="AK1009" s="53"/>
      <c r="AL1009" s="53"/>
      <c r="AM1009" s="53"/>
      <c r="AN1009" s="53"/>
      <c r="AO1009" s="53"/>
      <c r="AP1009" s="53"/>
      <c r="AQ1009" s="53"/>
      <c r="AR1009" s="53"/>
      <c r="AS1009" s="53"/>
      <c r="AT1009" s="53"/>
      <c r="AU1009" s="53"/>
      <c r="AV1009" s="53"/>
      <c r="AW1009" s="53"/>
      <c r="AX1009" s="53"/>
      <c r="AY1009" s="53"/>
      <c r="AZ1009" s="53"/>
      <c r="BA1009" s="53"/>
      <c r="BB1009" s="53"/>
      <c r="BC1009" s="53"/>
      <c r="BD1009" s="53"/>
      <c r="BE1009" s="53"/>
      <c r="BF1009" s="53"/>
      <c r="BG1009" s="53"/>
      <c r="BH1009" s="53"/>
      <c r="BI1009" s="53"/>
      <c r="BJ1009" s="53"/>
      <c r="BK1009" s="53"/>
      <c r="BL1009" s="53"/>
      <c r="BM1009" s="53"/>
      <c r="BN1009" s="53"/>
      <c r="BO1009" s="53"/>
      <c r="BP1009" s="53"/>
      <c r="BQ1009" s="53"/>
      <c r="BR1009" s="53"/>
      <c r="BS1009" s="53"/>
      <c r="BT1009" s="53"/>
      <c r="BU1009" s="53"/>
      <c r="BV1009" s="53"/>
      <c r="BW1009" s="53"/>
      <c r="BX1009" s="53"/>
      <c r="BY1009" s="53"/>
      <c r="BZ1009" s="53"/>
      <c r="CA1009" s="53"/>
      <c r="CB1009" s="53"/>
    </row>
    <row r="1010" spans="4:80" x14ac:dyDescent="0.25">
      <c r="D1010" s="37" t="s">
        <v>456</v>
      </c>
      <c r="E1010" s="53"/>
      <c r="F1010" s="53"/>
      <c r="G1010" s="53"/>
      <c r="H1010" s="53"/>
      <c r="I1010" s="53"/>
      <c r="J1010" s="53"/>
      <c r="K1010" s="53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Y1010" s="53"/>
      <c r="Z1010" s="53"/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  <c r="AK1010" s="53"/>
      <c r="AL1010" s="53"/>
      <c r="AM1010" s="53"/>
      <c r="AN1010" s="53"/>
      <c r="AO1010" s="53"/>
      <c r="AP1010" s="53"/>
      <c r="AQ1010" s="53"/>
      <c r="AR1010" s="53"/>
      <c r="AS1010" s="53"/>
      <c r="AT1010" s="53"/>
      <c r="AU1010" s="53"/>
      <c r="AV1010" s="53"/>
      <c r="AW1010" s="53"/>
      <c r="AX1010" s="53"/>
      <c r="AY1010" s="53"/>
      <c r="AZ1010" s="53"/>
      <c r="BA1010" s="53"/>
      <c r="BB1010" s="53"/>
      <c r="BC1010" s="53"/>
      <c r="BD1010" s="53"/>
      <c r="BE1010" s="53"/>
      <c r="BF1010" s="53"/>
      <c r="BG1010" s="53"/>
      <c r="BH1010" s="53"/>
      <c r="BI1010" s="53"/>
      <c r="BJ1010" s="53"/>
      <c r="BK1010" s="53"/>
      <c r="BL1010" s="53"/>
      <c r="BM1010" s="53"/>
      <c r="BN1010" s="53"/>
      <c r="BO1010" s="53"/>
      <c r="BP1010" s="53"/>
      <c r="BQ1010" s="53"/>
      <c r="BR1010" s="53"/>
      <c r="BS1010" s="53"/>
      <c r="BT1010" s="53"/>
      <c r="BU1010" s="53"/>
      <c r="BV1010" s="53"/>
      <c r="BW1010" s="53"/>
      <c r="BX1010" s="53"/>
      <c r="BY1010" s="53"/>
      <c r="BZ1010" s="53"/>
      <c r="CA1010" s="53"/>
      <c r="CB1010" s="53"/>
    </row>
    <row r="1011" spans="4:80" x14ac:dyDescent="0.25">
      <c r="D1011" s="57" t="s">
        <v>353</v>
      </c>
      <c r="E1011" s="53"/>
      <c r="F1011" s="53"/>
      <c r="G1011" s="53"/>
      <c r="H1011" s="53"/>
      <c r="I1011" s="53"/>
      <c r="J1011" s="53"/>
      <c r="K1011" s="53"/>
      <c r="L1011" s="53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  <c r="X1011" s="53"/>
      <c r="Y1011" s="53"/>
      <c r="Z1011" s="53"/>
      <c r="AA1011" s="53"/>
      <c r="AB1011" s="53"/>
      <c r="AC1011" s="53"/>
      <c r="AD1011" s="53"/>
      <c r="AE1011" s="53"/>
      <c r="AF1011" s="53"/>
      <c r="AG1011" s="53"/>
      <c r="AH1011" s="53"/>
      <c r="AI1011" s="53"/>
      <c r="AJ1011" s="53"/>
      <c r="AK1011" s="53"/>
      <c r="AL1011" s="53"/>
      <c r="AM1011" s="53"/>
      <c r="AN1011" s="53"/>
      <c r="AO1011" s="53"/>
      <c r="AP1011" s="53"/>
      <c r="AQ1011" s="53"/>
      <c r="AR1011" s="53"/>
      <c r="AS1011" s="53"/>
      <c r="AT1011" s="53"/>
      <c r="AU1011" s="53"/>
      <c r="AV1011" s="53"/>
      <c r="AW1011" s="53"/>
      <c r="AX1011" s="53"/>
      <c r="AY1011" s="53"/>
      <c r="AZ1011" s="53"/>
      <c r="BA1011" s="53"/>
      <c r="BB1011" s="53"/>
      <c r="BC1011" s="53"/>
      <c r="BD1011" s="53"/>
      <c r="BE1011" s="53"/>
      <c r="BF1011" s="53"/>
      <c r="BG1011" s="53"/>
      <c r="BH1011" s="53"/>
      <c r="BI1011" s="53"/>
      <c r="BJ1011" s="53"/>
      <c r="BK1011" s="53"/>
      <c r="BL1011" s="53"/>
      <c r="BM1011" s="53"/>
      <c r="BN1011" s="53"/>
      <c r="BO1011" s="53"/>
      <c r="BP1011" s="53"/>
      <c r="BQ1011" s="53"/>
      <c r="BR1011" s="53"/>
      <c r="BS1011" s="53"/>
      <c r="BT1011" s="53"/>
      <c r="BU1011" s="53"/>
      <c r="BV1011" s="53"/>
      <c r="BW1011" s="53"/>
      <c r="BX1011" s="53"/>
      <c r="BY1011" s="53"/>
      <c r="BZ1011" s="53"/>
      <c r="CA1011" s="53"/>
      <c r="CB1011" s="53"/>
    </row>
    <row r="1012" spans="4:80" x14ac:dyDescent="0.25">
      <c r="D1012" s="57" t="s">
        <v>452</v>
      </c>
      <c r="E1012" s="53"/>
      <c r="F1012" s="53"/>
      <c r="G1012" s="53"/>
      <c r="H1012" s="53"/>
      <c r="I1012" s="53"/>
      <c r="J1012" s="53"/>
      <c r="K1012" s="53"/>
      <c r="L1012" s="53"/>
      <c r="M1012" s="53"/>
      <c r="N1012" s="53"/>
      <c r="O1012" s="53"/>
      <c r="P1012" s="53"/>
      <c r="Q1012" s="53"/>
      <c r="R1012" s="53"/>
      <c r="S1012" s="53"/>
      <c r="T1012" s="53"/>
      <c r="U1012" s="53"/>
      <c r="V1012" s="53"/>
      <c r="W1012" s="53"/>
      <c r="X1012" s="53"/>
      <c r="Y1012" s="53"/>
      <c r="Z1012" s="53"/>
      <c r="AA1012" s="53"/>
      <c r="AB1012" s="53"/>
      <c r="AC1012" s="53"/>
      <c r="AD1012" s="53"/>
      <c r="AE1012" s="53"/>
      <c r="AF1012" s="53"/>
      <c r="AG1012" s="53"/>
      <c r="AH1012" s="53"/>
      <c r="AI1012" s="53"/>
      <c r="AJ1012" s="53"/>
      <c r="AK1012" s="53"/>
      <c r="AL1012" s="53"/>
      <c r="AM1012" s="53"/>
      <c r="AN1012" s="53"/>
      <c r="AO1012" s="53"/>
      <c r="AP1012" s="53"/>
      <c r="AQ1012" s="53"/>
      <c r="AR1012" s="53"/>
      <c r="AS1012" s="53"/>
      <c r="AT1012" s="53"/>
      <c r="AU1012" s="53"/>
      <c r="AV1012" s="53"/>
      <c r="AW1012" s="53"/>
      <c r="AX1012" s="53"/>
      <c r="AY1012" s="53"/>
      <c r="AZ1012" s="53"/>
      <c r="BA1012" s="53"/>
      <c r="BB1012" s="53"/>
      <c r="BC1012" s="53"/>
      <c r="BD1012" s="53"/>
      <c r="BE1012" s="53"/>
      <c r="BF1012" s="53"/>
      <c r="BG1012" s="53"/>
      <c r="BH1012" s="53"/>
      <c r="BI1012" s="53"/>
      <c r="BJ1012" s="53"/>
      <c r="BK1012" s="53"/>
      <c r="BL1012" s="53"/>
      <c r="BM1012" s="53"/>
      <c r="BN1012" s="53"/>
      <c r="BO1012" s="53"/>
      <c r="BP1012" s="53"/>
      <c r="BQ1012" s="53"/>
      <c r="BR1012" s="53"/>
      <c r="BS1012" s="53"/>
      <c r="BT1012" s="53"/>
      <c r="BU1012" s="53"/>
      <c r="BV1012" s="53"/>
      <c r="BW1012" s="53"/>
      <c r="BX1012" s="53"/>
      <c r="BY1012" s="53"/>
      <c r="BZ1012" s="53"/>
      <c r="CA1012" s="53"/>
      <c r="CB1012" s="53"/>
    </row>
    <row r="1013" spans="4:80" x14ac:dyDescent="0.25">
      <c r="D1013" s="57" t="s">
        <v>334</v>
      </c>
      <c r="E1013" s="53"/>
      <c r="F1013" s="53"/>
      <c r="G1013" s="53"/>
      <c r="H1013" s="53"/>
      <c r="I1013" s="53"/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  <c r="AA1013" s="53"/>
      <c r="AB1013" s="53"/>
      <c r="AC1013" s="53"/>
      <c r="AD1013" s="53"/>
      <c r="AE1013" s="53"/>
      <c r="AF1013" s="53"/>
      <c r="AG1013" s="53"/>
      <c r="AH1013" s="53"/>
      <c r="AI1013" s="53"/>
      <c r="AJ1013" s="53"/>
      <c r="AK1013" s="53"/>
      <c r="AL1013" s="53"/>
      <c r="AM1013" s="53"/>
      <c r="AN1013" s="53"/>
      <c r="AO1013" s="53"/>
      <c r="AP1013" s="53"/>
      <c r="AQ1013" s="53"/>
      <c r="AR1013" s="53"/>
      <c r="AS1013" s="53"/>
      <c r="AT1013" s="53"/>
      <c r="AU1013" s="53"/>
      <c r="AV1013" s="53"/>
      <c r="AW1013" s="53"/>
      <c r="AX1013" s="53"/>
      <c r="AY1013" s="53"/>
      <c r="AZ1013" s="53"/>
      <c r="BA1013" s="53"/>
      <c r="BB1013" s="53"/>
      <c r="BC1013" s="53"/>
      <c r="BD1013" s="53"/>
      <c r="BE1013" s="53"/>
      <c r="BF1013" s="53"/>
      <c r="BG1013" s="53"/>
      <c r="BH1013" s="53"/>
      <c r="BI1013" s="53"/>
      <c r="BJ1013" s="53"/>
      <c r="BK1013" s="53"/>
      <c r="BL1013" s="53"/>
      <c r="BM1013" s="53"/>
      <c r="BN1013" s="53"/>
      <c r="BO1013" s="53"/>
      <c r="BP1013" s="53"/>
      <c r="BQ1013" s="53"/>
      <c r="BR1013" s="53"/>
      <c r="BS1013" s="53"/>
      <c r="BT1013" s="53"/>
      <c r="BU1013" s="53"/>
      <c r="BV1013" s="53"/>
      <c r="BW1013" s="53"/>
      <c r="BX1013" s="53"/>
      <c r="BY1013" s="53"/>
      <c r="BZ1013" s="53"/>
      <c r="CA1013" s="53"/>
      <c r="CB1013" s="53"/>
    </row>
    <row r="1014" spans="4:80" x14ac:dyDescent="0.25">
      <c r="D1014" s="37" t="s">
        <v>530</v>
      </c>
      <c r="E1014" s="53"/>
      <c r="F1014" s="53"/>
      <c r="G1014" s="53"/>
      <c r="H1014" s="53"/>
      <c r="I1014" s="53"/>
      <c r="J1014" s="53"/>
      <c r="K1014" s="53"/>
      <c r="L1014" s="53"/>
      <c r="M1014" s="53"/>
      <c r="N1014" s="53"/>
      <c r="O1014" s="53"/>
      <c r="P1014" s="53"/>
      <c r="Q1014" s="53"/>
      <c r="R1014" s="53"/>
      <c r="S1014" s="53"/>
      <c r="T1014" s="53"/>
      <c r="U1014" s="53"/>
      <c r="V1014" s="53"/>
      <c r="W1014" s="53"/>
      <c r="X1014" s="53"/>
      <c r="Y1014" s="53"/>
      <c r="Z1014" s="53"/>
      <c r="AA1014" s="53"/>
      <c r="AB1014" s="53"/>
      <c r="AC1014" s="53"/>
      <c r="AD1014" s="53"/>
      <c r="AE1014" s="53"/>
      <c r="AF1014" s="53"/>
      <c r="AG1014" s="53"/>
      <c r="AH1014" s="53"/>
      <c r="AI1014" s="53"/>
      <c r="AJ1014" s="53"/>
      <c r="AK1014" s="53"/>
      <c r="AL1014" s="53"/>
      <c r="AM1014" s="53"/>
      <c r="AN1014" s="53"/>
      <c r="AO1014" s="53"/>
      <c r="AP1014" s="53"/>
      <c r="AQ1014" s="53"/>
      <c r="AR1014" s="53"/>
      <c r="AS1014" s="53"/>
      <c r="AT1014" s="53"/>
      <c r="AU1014" s="53"/>
      <c r="AV1014" s="53"/>
      <c r="AW1014" s="53"/>
      <c r="AX1014" s="53"/>
      <c r="AY1014" s="53"/>
      <c r="AZ1014" s="53"/>
      <c r="BA1014" s="53"/>
      <c r="BB1014" s="53"/>
      <c r="BC1014" s="53"/>
      <c r="BD1014" s="53"/>
      <c r="BE1014" s="53"/>
      <c r="BF1014" s="53"/>
      <c r="BG1014" s="53"/>
      <c r="BH1014" s="53"/>
      <c r="BI1014" s="53"/>
      <c r="BJ1014" s="53"/>
      <c r="BK1014" s="53"/>
      <c r="BL1014" s="53"/>
      <c r="BM1014" s="53"/>
      <c r="BN1014" s="53"/>
      <c r="BO1014" s="53"/>
      <c r="BP1014" s="53"/>
      <c r="BQ1014" s="53"/>
      <c r="BR1014" s="53"/>
      <c r="BS1014" s="53"/>
      <c r="BT1014" s="53"/>
      <c r="BU1014" s="53"/>
      <c r="BV1014" s="53"/>
      <c r="BW1014" s="53"/>
      <c r="BX1014" s="53"/>
      <c r="BY1014" s="53"/>
      <c r="BZ1014" s="53"/>
      <c r="CA1014" s="53"/>
      <c r="CB1014" s="53"/>
    </row>
    <row r="1015" spans="4:80" x14ac:dyDescent="0.25">
      <c r="D1015" s="37" t="s">
        <v>535</v>
      </c>
      <c r="E1015" s="53"/>
      <c r="F1015" s="53"/>
      <c r="G1015" s="53"/>
      <c r="H1015" s="53"/>
      <c r="I1015" s="53"/>
      <c r="J1015" s="53"/>
      <c r="K1015" s="53"/>
      <c r="L1015" s="53"/>
      <c r="M1015" s="53"/>
      <c r="N1015" s="53"/>
      <c r="O1015" s="53"/>
      <c r="P1015" s="53"/>
      <c r="Q1015" s="53"/>
      <c r="R1015" s="53"/>
      <c r="S1015" s="53"/>
      <c r="T1015" s="53"/>
      <c r="U1015" s="53"/>
      <c r="V1015" s="53"/>
      <c r="W1015" s="53"/>
      <c r="X1015" s="53"/>
      <c r="Y1015" s="53"/>
      <c r="Z1015" s="53"/>
      <c r="AA1015" s="53"/>
      <c r="AB1015" s="53"/>
      <c r="AC1015" s="53"/>
      <c r="AD1015" s="53"/>
      <c r="AE1015" s="53"/>
      <c r="AF1015" s="53"/>
      <c r="AG1015" s="53"/>
      <c r="AH1015" s="53"/>
      <c r="AI1015" s="53"/>
      <c r="AJ1015" s="53"/>
      <c r="AK1015" s="53"/>
      <c r="AL1015" s="53"/>
      <c r="AM1015" s="53"/>
      <c r="AN1015" s="53"/>
      <c r="AO1015" s="53"/>
      <c r="AP1015" s="53"/>
      <c r="AQ1015" s="53"/>
      <c r="AR1015" s="53"/>
      <c r="AS1015" s="53"/>
      <c r="AT1015" s="53"/>
      <c r="AU1015" s="53"/>
      <c r="AV1015" s="53"/>
      <c r="AW1015" s="53"/>
      <c r="AX1015" s="53"/>
      <c r="AY1015" s="53"/>
      <c r="AZ1015" s="53"/>
      <c r="BA1015" s="53"/>
      <c r="BB1015" s="53"/>
      <c r="BC1015" s="53"/>
      <c r="BD1015" s="53"/>
      <c r="BE1015" s="53"/>
      <c r="BF1015" s="53"/>
      <c r="BG1015" s="53"/>
      <c r="BH1015" s="53"/>
      <c r="BI1015" s="53"/>
      <c r="BJ1015" s="53"/>
      <c r="BK1015" s="53"/>
      <c r="BL1015" s="53"/>
      <c r="BM1015" s="53"/>
      <c r="BN1015" s="53"/>
      <c r="BO1015" s="53"/>
      <c r="BP1015" s="53"/>
      <c r="BQ1015" s="53"/>
      <c r="BR1015" s="53"/>
      <c r="BS1015" s="53"/>
      <c r="BT1015" s="53"/>
      <c r="BU1015" s="53"/>
      <c r="BV1015" s="53"/>
      <c r="BW1015" s="53"/>
      <c r="BX1015" s="53"/>
      <c r="BY1015" s="53"/>
      <c r="BZ1015" s="53"/>
      <c r="CA1015" s="53"/>
      <c r="CB1015" s="53"/>
    </row>
    <row r="1016" spans="4:80" x14ac:dyDescent="0.25">
      <c r="D1016" s="37" t="s">
        <v>522</v>
      </c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R1016" s="53"/>
      <c r="S1016" s="53"/>
      <c r="T1016" s="53"/>
      <c r="U1016" s="53"/>
      <c r="V1016" s="53"/>
      <c r="W1016" s="53"/>
      <c r="X1016" s="53"/>
      <c r="Y1016" s="53"/>
      <c r="Z1016" s="53"/>
      <c r="AA1016" s="53"/>
      <c r="AB1016" s="53"/>
      <c r="AC1016" s="53"/>
      <c r="AD1016" s="53"/>
      <c r="AE1016" s="53"/>
      <c r="AF1016" s="53"/>
      <c r="AG1016" s="53"/>
      <c r="AH1016" s="53"/>
      <c r="AI1016" s="53"/>
      <c r="AJ1016" s="53"/>
      <c r="AK1016" s="53"/>
      <c r="AL1016" s="53"/>
      <c r="AM1016" s="53"/>
      <c r="AN1016" s="53"/>
      <c r="AO1016" s="53"/>
      <c r="AP1016" s="53"/>
      <c r="AQ1016" s="53"/>
      <c r="AR1016" s="53"/>
      <c r="AS1016" s="53"/>
      <c r="AT1016" s="53"/>
      <c r="AU1016" s="53"/>
      <c r="AV1016" s="53"/>
      <c r="AW1016" s="53"/>
      <c r="AX1016" s="53"/>
      <c r="AY1016" s="53"/>
      <c r="AZ1016" s="53"/>
      <c r="BA1016" s="53"/>
      <c r="BB1016" s="53"/>
      <c r="BC1016" s="53"/>
      <c r="BD1016" s="53"/>
      <c r="BE1016" s="53"/>
      <c r="BF1016" s="53"/>
      <c r="BG1016" s="53"/>
      <c r="BH1016" s="53"/>
      <c r="BI1016" s="53"/>
      <c r="BJ1016" s="53"/>
      <c r="BK1016" s="53"/>
      <c r="BL1016" s="53"/>
      <c r="BM1016" s="53"/>
      <c r="BN1016" s="53"/>
      <c r="BO1016" s="53"/>
      <c r="BP1016" s="53"/>
      <c r="BQ1016" s="53"/>
      <c r="BR1016" s="53"/>
      <c r="BS1016" s="53"/>
      <c r="BT1016" s="53"/>
      <c r="BU1016" s="53"/>
      <c r="BV1016" s="53"/>
      <c r="BW1016" s="53"/>
      <c r="BX1016" s="53"/>
      <c r="BY1016" s="53"/>
      <c r="BZ1016" s="53"/>
      <c r="CA1016" s="53"/>
      <c r="CB1016" s="53"/>
    </row>
    <row r="1017" spans="4:80" x14ac:dyDescent="0.25">
      <c r="D1017" s="37" t="s">
        <v>457</v>
      </c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  <c r="R1017" s="53"/>
      <c r="S1017" s="53"/>
      <c r="T1017" s="53"/>
      <c r="U1017" s="53"/>
      <c r="V1017" s="53"/>
      <c r="W1017" s="53"/>
      <c r="X1017" s="53"/>
      <c r="Y1017" s="53"/>
      <c r="Z1017" s="53"/>
      <c r="AA1017" s="53"/>
      <c r="AB1017" s="53"/>
      <c r="AC1017" s="53"/>
      <c r="AD1017" s="53"/>
      <c r="AE1017" s="53"/>
      <c r="AF1017" s="53"/>
      <c r="AG1017" s="53"/>
      <c r="AH1017" s="53"/>
      <c r="AI1017" s="53"/>
      <c r="AJ1017" s="53"/>
      <c r="AK1017" s="53"/>
      <c r="AL1017" s="53"/>
      <c r="AM1017" s="53"/>
      <c r="AN1017" s="53"/>
      <c r="AO1017" s="53"/>
      <c r="AP1017" s="53"/>
      <c r="AQ1017" s="53"/>
      <c r="AR1017" s="53"/>
      <c r="AS1017" s="53"/>
      <c r="AT1017" s="53"/>
      <c r="AU1017" s="53"/>
      <c r="AV1017" s="53"/>
      <c r="AW1017" s="53"/>
      <c r="AX1017" s="53"/>
      <c r="AY1017" s="53"/>
      <c r="AZ1017" s="53"/>
      <c r="BA1017" s="53"/>
      <c r="BB1017" s="53"/>
      <c r="BC1017" s="53"/>
      <c r="BD1017" s="53"/>
      <c r="BE1017" s="53"/>
      <c r="BF1017" s="53"/>
      <c r="BG1017" s="53"/>
      <c r="BH1017" s="53"/>
      <c r="BI1017" s="53"/>
      <c r="BJ1017" s="53"/>
      <c r="BK1017" s="53"/>
      <c r="BL1017" s="53"/>
      <c r="BM1017" s="53"/>
      <c r="BN1017" s="53"/>
      <c r="BO1017" s="53"/>
      <c r="BP1017" s="53"/>
      <c r="BQ1017" s="53"/>
      <c r="BR1017" s="53"/>
      <c r="BS1017" s="53"/>
      <c r="BT1017" s="53"/>
      <c r="BU1017" s="53"/>
      <c r="BV1017" s="53"/>
      <c r="BW1017" s="53"/>
      <c r="BX1017" s="53"/>
      <c r="BY1017" s="53"/>
      <c r="BZ1017" s="53"/>
      <c r="CA1017" s="53"/>
      <c r="CB1017" s="53"/>
    </row>
    <row r="1018" spans="4:80" x14ac:dyDescent="0.25">
      <c r="D1018" s="37" t="s">
        <v>523</v>
      </c>
      <c r="E1018" s="53"/>
      <c r="F1018" s="53"/>
      <c r="G1018" s="53"/>
      <c r="H1018" s="53"/>
      <c r="I1018" s="53"/>
      <c r="J1018" s="53"/>
      <c r="K1018" s="53"/>
      <c r="L1018" s="53"/>
      <c r="M1018" s="53"/>
      <c r="N1018" s="53"/>
      <c r="O1018" s="53"/>
      <c r="P1018" s="53"/>
      <c r="Q1018" s="53"/>
      <c r="R1018" s="53"/>
      <c r="S1018" s="53"/>
      <c r="T1018" s="53"/>
      <c r="U1018" s="53"/>
      <c r="V1018" s="53"/>
      <c r="W1018" s="53"/>
      <c r="X1018" s="53"/>
      <c r="Y1018" s="53"/>
      <c r="Z1018" s="53"/>
      <c r="AA1018" s="53"/>
      <c r="AB1018" s="53"/>
      <c r="AC1018" s="53"/>
      <c r="AD1018" s="53"/>
      <c r="AE1018" s="53"/>
      <c r="AF1018" s="53"/>
      <c r="AG1018" s="53"/>
      <c r="AH1018" s="53"/>
      <c r="AI1018" s="53"/>
      <c r="AJ1018" s="53"/>
      <c r="AK1018" s="53"/>
      <c r="AL1018" s="53"/>
      <c r="AM1018" s="53"/>
      <c r="AN1018" s="53"/>
      <c r="AO1018" s="53"/>
      <c r="AP1018" s="53"/>
      <c r="AQ1018" s="53"/>
      <c r="AR1018" s="53"/>
      <c r="AS1018" s="53"/>
      <c r="AT1018" s="53"/>
      <c r="AU1018" s="53"/>
      <c r="AV1018" s="53"/>
      <c r="AW1018" s="53"/>
      <c r="AX1018" s="53"/>
      <c r="AY1018" s="53"/>
      <c r="AZ1018" s="53"/>
      <c r="BA1018" s="53"/>
      <c r="BB1018" s="53"/>
      <c r="BC1018" s="53"/>
      <c r="BD1018" s="53"/>
      <c r="BE1018" s="53"/>
      <c r="BF1018" s="53"/>
      <c r="BG1018" s="53"/>
      <c r="BH1018" s="53"/>
      <c r="BI1018" s="53"/>
      <c r="BJ1018" s="53"/>
      <c r="BK1018" s="53"/>
      <c r="BL1018" s="53"/>
      <c r="BM1018" s="53"/>
      <c r="BN1018" s="53"/>
      <c r="BO1018" s="53"/>
      <c r="BP1018" s="53"/>
      <c r="BQ1018" s="53"/>
      <c r="BR1018" s="53"/>
      <c r="BS1018" s="53"/>
      <c r="BT1018" s="53"/>
      <c r="BU1018" s="53"/>
      <c r="BV1018" s="53"/>
      <c r="BW1018" s="53"/>
      <c r="BX1018" s="53"/>
      <c r="BY1018" s="53"/>
      <c r="BZ1018" s="53"/>
      <c r="CA1018" s="53"/>
      <c r="CB1018" s="53"/>
    </row>
    <row r="1019" spans="4:80" x14ac:dyDescent="0.25">
      <c r="D1019" s="57" t="s">
        <v>524</v>
      </c>
      <c r="E1019" s="53"/>
      <c r="F1019" s="53"/>
      <c r="G1019" s="53"/>
      <c r="H1019" s="53"/>
      <c r="I1019" s="53"/>
      <c r="J1019" s="53"/>
      <c r="K1019" s="53"/>
      <c r="L1019" s="53"/>
      <c r="M1019" s="53"/>
      <c r="N1019" s="53"/>
      <c r="O1019" s="53"/>
      <c r="P1019" s="53"/>
      <c r="Q1019" s="53"/>
      <c r="R1019" s="53"/>
      <c r="S1019" s="53"/>
      <c r="T1019" s="53"/>
      <c r="U1019" s="53"/>
      <c r="V1019" s="53"/>
      <c r="W1019" s="53"/>
      <c r="X1019" s="53"/>
      <c r="Y1019" s="53"/>
      <c r="Z1019" s="53"/>
      <c r="AA1019" s="53"/>
      <c r="AB1019" s="53"/>
      <c r="AC1019" s="53"/>
      <c r="AD1019" s="53"/>
      <c r="AE1019" s="53"/>
      <c r="AF1019" s="53"/>
      <c r="AG1019" s="53"/>
      <c r="AH1019" s="53"/>
      <c r="AI1019" s="53"/>
      <c r="AJ1019" s="53"/>
      <c r="AK1019" s="53"/>
      <c r="AL1019" s="53"/>
      <c r="AM1019" s="53"/>
      <c r="AN1019" s="53"/>
      <c r="AO1019" s="53"/>
      <c r="AP1019" s="53"/>
      <c r="AQ1019" s="53"/>
      <c r="AR1019" s="53"/>
      <c r="AS1019" s="53"/>
      <c r="AT1019" s="53"/>
      <c r="AU1019" s="53"/>
      <c r="AV1019" s="53"/>
      <c r="AW1019" s="53"/>
      <c r="AX1019" s="53"/>
      <c r="AY1019" s="53"/>
      <c r="AZ1019" s="53"/>
      <c r="BA1019" s="53"/>
      <c r="BB1019" s="53"/>
      <c r="BC1019" s="53"/>
      <c r="BD1019" s="53"/>
      <c r="BE1019" s="53"/>
      <c r="BF1019" s="53"/>
      <c r="BG1019" s="53"/>
      <c r="BH1019" s="53"/>
      <c r="BI1019" s="53"/>
      <c r="BJ1019" s="53"/>
      <c r="BK1019" s="53"/>
      <c r="BL1019" s="53"/>
      <c r="BM1019" s="53"/>
      <c r="BN1019" s="53"/>
      <c r="BO1019" s="53"/>
      <c r="BP1019" s="53"/>
      <c r="BQ1019" s="53"/>
      <c r="BR1019" s="53"/>
      <c r="BS1019" s="53"/>
      <c r="BT1019" s="53"/>
      <c r="BU1019" s="53"/>
      <c r="BV1019" s="53"/>
      <c r="BW1019" s="53"/>
      <c r="BX1019" s="53"/>
      <c r="BY1019" s="53"/>
      <c r="BZ1019" s="53"/>
      <c r="CA1019" s="53"/>
      <c r="CB1019" s="53"/>
    </row>
    <row r="1020" spans="4:80" x14ac:dyDescent="0.25">
      <c r="D1020" s="57" t="s">
        <v>1986</v>
      </c>
      <c r="E1020" s="53"/>
      <c r="F1020" s="53"/>
      <c r="G1020" s="53"/>
      <c r="H1020" s="53"/>
      <c r="I1020" s="53"/>
      <c r="J1020" s="53"/>
      <c r="K1020" s="53"/>
      <c r="L1020" s="53"/>
      <c r="M1020" s="53"/>
      <c r="N1020" s="53"/>
      <c r="O1020" s="53"/>
      <c r="P1020" s="53"/>
      <c r="Q1020" s="53"/>
      <c r="R1020" s="53"/>
      <c r="S1020" s="53"/>
      <c r="T1020" s="53"/>
      <c r="U1020" s="53"/>
      <c r="V1020" s="53"/>
      <c r="W1020" s="53"/>
      <c r="X1020" s="53"/>
      <c r="Y1020" s="53"/>
      <c r="Z1020" s="53"/>
      <c r="AA1020" s="53"/>
      <c r="AB1020" s="53"/>
      <c r="AC1020" s="53"/>
      <c r="AD1020" s="53"/>
      <c r="AE1020" s="53"/>
      <c r="AF1020" s="53"/>
      <c r="AG1020" s="53"/>
      <c r="AH1020" s="53"/>
      <c r="AI1020" s="53"/>
      <c r="AJ1020" s="53"/>
      <c r="AK1020" s="53"/>
      <c r="AL1020" s="53"/>
      <c r="AM1020" s="53"/>
      <c r="AN1020" s="53"/>
      <c r="AO1020" s="53"/>
      <c r="AP1020" s="53"/>
      <c r="AQ1020" s="53"/>
      <c r="AR1020" s="53"/>
      <c r="AS1020" s="53"/>
      <c r="AT1020" s="53"/>
      <c r="AU1020" s="53"/>
      <c r="AV1020" s="53"/>
      <c r="AW1020" s="53"/>
      <c r="AX1020" s="53"/>
      <c r="AY1020" s="53"/>
      <c r="AZ1020" s="53"/>
      <c r="BA1020" s="53"/>
      <c r="BB1020" s="53"/>
      <c r="BC1020" s="53"/>
      <c r="BD1020" s="53"/>
      <c r="BE1020" s="53"/>
      <c r="BF1020" s="53"/>
      <c r="BG1020" s="53"/>
      <c r="BH1020" s="53"/>
      <c r="BI1020" s="53"/>
      <c r="BJ1020" s="53"/>
      <c r="BK1020" s="53"/>
      <c r="BL1020" s="53"/>
      <c r="BM1020" s="53"/>
      <c r="BN1020" s="53"/>
      <c r="BO1020" s="53"/>
      <c r="BP1020" s="53"/>
      <c r="BQ1020" s="53"/>
      <c r="BR1020" s="53"/>
      <c r="BS1020" s="53"/>
      <c r="BT1020" s="53"/>
      <c r="BU1020" s="53"/>
      <c r="BV1020" s="53"/>
      <c r="BW1020" s="53"/>
      <c r="BX1020" s="53"/>
      <c r="BY1020" s="53"/>
      <c r="BZ1020" s="53"/>
      <c r="CA1020" s="53"/>
      <c r="CB1020" s="53"/>
    </row>
    <row r="1021" spans="4:80" x14ac:dyDescent="0.25">
      <c r="D1021" s="57" t="s">
        <v>2886</v>
      </c>
      <c r="E1021" s="53"/>
      <c r="F1021" s="53"/>
      <c r="G1021" s="53"/>
      <c r="H1021" s="53"/>
      <c r="I1021" s="53"/>
      <c r="J1021" s="53"/>
      <c r="K1021" s="53"/>
      <c r="L1021" s="53"/>
      <c r="M1021" s="53"/>
      <c r="N1021" s="53"/>
      <c r="O1021" s="53"/>
      <c r="P1021" s="53"/>
      <c r="Q1021" s="53"/>
      <c r="R1021" s="53"/>
      <c r="S1021" s="53"/>
      <c r="T1021" s="53"/>
      <c r="U1021" s="53"/>
      <c r="V1021" s="53"/>
      <c r="W1021" s="53"/>
      <c r="X1021" s="53"/>
      <c r="Y1021" s="53"/>
      <c r="Z1021" s="53"/>
      <c r="AA1021" s="53"/>
      <c r="AB1021" s="53"/>
      <c r="AC1021" s="53"/>
      <c r="AD1021" s="53"/>
      <c r="AE1021" s="53"/>
      <c r="AF1021" s="53"/>
      <c r="AG1021" s="53"/>
      <c r="AH1021" s="53"/>
      <c r="AI1021" s="53"/>
      <c r="AJ1021" s="53"/>
      <c r="AK1021" s="53"/>
      <c r="AL1021" s="53"/>
      <c r="AM1021" s="53"/>
      <c r="AN1021" s="53"/>
      <c r="AO1021" s="53"/>
      <c r="AP1021" s="53"/>
      <c r="AQ1021" s="53"/>
      <c r="AR1021" s="53"/>
      <c r="AS1021" s="53"/>
      <c r="AT1021" s="53"/>
      <c r="AU1021" s="53"/>
      <c r="AV1021" s="53"/>
      <c r="AW1021" s="53"/>
      <c r="AX1021" s="53"/>
      <c r="AY1021" s="53"/>
      <c r="AZ1021" s="53"/>
      <c r="BA1021" s="53"/>
      <c r="BB1021" s="53"/>
      <c r="BC1021" s="53"/>
      <c r="BD1021" s="53"/>
      <c r="BE1021" s="53"/>
      <c r="BF1021" s="53"/>
      <c r="BG1021" s="53"/>
      <c r="BH1021" s="53"/>
      <c r="BI1021" s="53"/>
      <c r="BJ1021" s="53"/>
      <c r="BK1021" s="53"/>
      <c r="BL1021" s="53"/>
      <c r="BM1021" s="53"/>
      <c r="BN1021" s="53"/>
      <c r="BO1021" s="53"/>
      <c r="BP1021" s="53"/>
      <c r="BQ1021" s="53"/>
      <c r="BR1021" s="53"/>
      <c r="BS1021" s="53"/>
      <c r="BT1021" s="53"/>
      <c r="BU1021" s="53"/>
      <c r="BV1021" s="53"/>
      <c r="BW1021" s="53"/>
      <c r="BX1021" s="53"/>
      <c r="BY1021" s="53"/>
      <c r="BZ1021" s="53"/>
      <c r="CA1021" s="53"/>
      <c r="CB1021" s="53"/>
    </row>
    <row r="1022" spans="4:80" x14ac:dyDescent="0.25">
      <c r="D1022" s="57" t="s">
        <v>279</v>
      </c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  <c r="R1022" s="53"/>
      <c r="S1022" s="53"/>
      <c r="T1022" s="53"/>
      <c r="U1022" s="53"/>
      <c r="V1022" s="53"/>
      <c r="W1022" s="53"/>
      <c r="X1022" s="53"/>
      <c r="Y1022" s="53"/>
      <c r="Z1022" s="53"/>
      <c r="AA1022" s="53"/>
      <c r="AB1022" s="53"/>
      <c r="AC1022" s="53"/>
      <c r="AD1022" s="53"/>
      <c r="AE1022" s="53"/>
      <c r="AF1022" s="53"/>
      <c r="AG1022" s="53"/>
      <c r="AH1022" s="53"/>
      <c r="AI1022" s="53"/>
      <c r="AJ1022" s="53"/>
      <c r="AK1022" s="53"/>
      <c r="AL1022" s="53"/>
      <c r="AM1022" s="53"/>
      <c r="AN1022" s="53"/>
      <c r="AO1022" s="53"/>
      <c r="AP1022" s="53"/>
      <c r="AQ1022" s="53"/>
      <c r="AR1022" s="53"/>
      <c r="AS1022" s="53"/>
      <c r="AT1022" s="53"/>
      <c r="AU1022" s="53"/>
      <c r="AV1022" s="53"/>
      <c r="AW1022" s="53"/>
      <c r="AX1022" s="53"/>
      <c r="AY1022" s="53"/>
      <c r="AZ1022" s="53"/>
      <c r="BA1022" s="53"/>
      <c r="BB1022" s="53"/>
      <c r="BC1022" s="53"/>
      <c r="BD1022" s="53"/>
      <c r="BE1022" s="53"/>
      <c r="BF1022" s="53"/>
      <c r="BG1022" s="53"/>
      <c r="BH1022" s="53"/>
      <c r="BI1022" s="53"/>
      <c r="BJ1022" s="53"/>
      <c r="BK1022" s="53"/>
      <c r="BL1022" s="53"/>
      <c r="BM1022" s="53"/>
      <c r="BN1022" s="53"/>
      <c r="BO1022" s="53"/>
      <c r="BP1022" s="53"/>
      <c r="BQ1022" s="53"/>
      <c r="BR1022" s="53"/>
      <c r="BS1022" s="53"/>
      <c r="BT1022" s="53"/>
      <c r="BU1022" s="53"/>
      <c r="BV1022" s="53"/>
      <c r="BW1022" s="53"/>
      <c r="BX1022" s="53"/>
      <c r="BY1022" s="53"/>
      <c r="BZ1022" s="53"/>
      <c r="CA1022" s="53"/>
      <c r="CB1022" s="53"/>
    </row>
    <row r="1023" spans="4:80" x14ac:dyDescent="0.25">
      <c r="D1023" s="57" t="s">
        <v>2887</v>
      </c>
      <c r="E1023" s="53"/>
      <c r="F1023" s="53"/>
      <c r="G1023" s="53"/>
      <c r="H1023" s="53"/>
      <c r="I1023" s="53"/>
      <c r="J1023" s="53"/>
      <c r="K1023" s="53"/>
      <c r="L1023" s="53"/>
      <c r="M1023" s="53"/>
      <c r="N1023" s="53"/>
      <c r="O1023" s="53"/>
      <c r="P1023" s="53"/>
      <c r="Q1023" s="53"/>
      <c r="R1023" s="53"/>
      <c r="S1023" s="53"/>
      <c r="T1023" s="53"/>
      <c r="U1023" s="53"/>
      <c r="V1023" s="53"/>
      <c r="W1023" s="53"/>
      <c r="X1023" s="53"/>
      <c r="Y1023" s="53"/>
      <c r="Z1023" s="53"/>
      <c r="AA1023" s="53"/>
      <c r="AB1023" s="53"/>
      <c r="AC1023" s="53"/>
      <c r="AD1023" s="53"/>
      <c r="AE1023" s="53"/>
      <c r="AF1023" s="53"/>
      <c r="AG1023" s="53"/>
      <c r="AH1023" s="53"/>
      <c r="AI1023" s="53"/>
      <c r="AJ1023" s="53"/>
      <c r="AK1023" s="53"/>
      <c r="AL1023" s="53"/>
      <c r="AM1023" s="53"/>
      <c r="AN1023" s="53"/>
      <c r="AO1023" s="53"/>
      <c r="AP1023" s="53"/>
      <c r="AQ1023" s="53"/>
      <c r="AR1023" s="53"/>
      <c r="AS1023" s="53"/>
      <c r="AT1023" s="53"/>
      <c r="AU1023" s="53"/>
      <c r="AV1023" s="53"/>
      <c r="AW1023" s="53"/>
      <c r="AX1023" s="53"/>
      <c r="AY1023" s="53"/>
      <c r="AZ1023" s="53"/>
      <c r="BA1023" s="53"/>
      <c r="BB1023" s="53"/>
      <c r="BC1023" s="53"/>
      <c r="BD1023" s="53"/>
      <c r="BE1023" s="53"/>
      <c r="BF1023" s="53"/>
      <c r="BG1023" s="53"/>
      <c r="BH1023" s="53"/>
      <c r="BI1023" s="53"/>
      <c r="BJ1023" s="53"/>
      <c r="BK1023" s="53"/>
      <c r="BL1023" s="53"/>
      <c r="BM1023" s="53"/>
      <c r="BN1023" s="53"/>
      <c r="BO1023" s="53"/>
      <c r="BP1023" s="53"/>
      <c r="BQ1023" s="53"/>
      <c r="BR1023" s="53"/>
      <c r="BS1023" s="53"/>
      <c r="BT1023" s="53"/>
      <c r="BU1023" s="53"/>
      <c r="BV1023" s="53"/>
      <c r="BW1023" s="53"/>
      <c r="BX1023" s="53"/>
      <c r="BY1023" s="53"/>
      <c r="BZ1023" s="53"/>
      <c r="CA1023" s="53"/>
      <c r="CB1023" s="53"/>
    </row>
    <row r="1024" spans="4:80" x14ac:dyDescent="0.25">
      <c r="D1024" s="57" t="s">
        <v>333</v>
      </c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  <c r="R1024" s="53"/>
      <c r="S1024" s="53"/>
      <c r="T1024" s="53"/>
      <c r="U1024" s="53"/>
      <c r="V1024" s="53"/>
      <c r="W1024" s="53"/>
      <c r="X1024" s="53"/>
      <c r="Y1024" s="53"/>
      <c r="Z1024" s="53"/>
      <c r="AA1024" s="53"/>
      <c r="AB1024" s="53"/>
      <c r="AC1024" s="53"/>
      <c r="AD1024" s="53"/>
      <c r="AE1024" s="53"/>
      <c r="AF1024" s="53"/>
      <c r="AG1024" s="53"/>
      <c r="AH1024" s="53"/>
      <c r="AI1024" s="53"/>
      <c r="AJ1024" s="53"/>
      <c r="AK1024" s="53"/>
      <c r="AL1024" s="53"/>
      <c r="AM1024" s="53"/>
      <c r="AN1024" s="53"/>
      <c r="AO1024" s="53"/>
      <c r="AP1024" s="53"/>
      <c r="AQ1024" s="53"/>
      <c r="AR1024" s="53"/>
      <c r="AS1024" s="53"/>
      <c r="AT1024" s="53"/>
      <c r="AU1024" s="53"/>
      <c r="AV1024" s="53"/>
      <c r="AW1024" s="53"/>
      <c r="AX1024" s="53"/>
      <c r="AY1024" s="53"/>
      <c r="AZ1024" s="53"/>
      <c r="BA1024" s="53"/>
      <c r="BB1024" s="53"/>
      <c r="BC1024" s="53"/>
      <c r="BD1024" s="53"/>
      <c r="BE1024" s="53"/>
      <c r="BF1024" s="53"/>
      <c r="BG1024" s="53"/>
      <c r="BH1024" s="53"/>
      <c r="BI1024" s="53"/>
      <c r="BJ1024" s="53"/>
      <c r="BK1024" s="53"/>
      <c r="BL1024" s="53"/>
      <c r="BM1024" s="53"/>
      <c r="BN1024" s="53"/>
      <c r="BO1024" s="53"/>
      <c r="BP1024" s="53"/>
      <c r="BQ1024" s="53"/>
      <c r="BR1024" s="53"/>
      <c r="BS1024" s="53"/>
      <c r="BT1024" s="53"/>
      <c r="BU1024" s="53"/>
      <c r="BV1024" s="53"/>
      <c r="BW1024" s="53"/>
      <c r="BX1024" s="53"/>
      <c r="BY1024" s="53"/>
      <c r="BZ1024" s="53"/>
      <c r="CA1024" s="53"/>
      <c r="CB1024" s="53"/>
    </row>
    <row r="1025" spans="4:80" x14ac:dyDescent="0.25">
      <c r="D1025" s="56" t="s">
        <v>368</v>
      </c>
      <c r="E1025" s="52"/>
      <c r="F1025" s="52"/>
      <c r="G1025" s="52"/>
      <c r="H1025" s="52"/>
      <c r="I1025" s="52"/>
      <c r="J1025" s="52"/>
      <c r="K1025" s="52"/>
      <c r="L1025" s="52"/>
      <c r="M1025" s="52"/>
      <c r="N1025" s="52"/>
      <c r="O1025" s="52"/>
      <c r="P1025" s="52"/>
      <c r="Q1025" s="52"/>
      <c r="R1025" s="52"/>
      <c r="S1025" s="52"/>
      <c r="T1025" s="52"/>
      <c r="U1025" s="52"/>
      <c r="V1025" s="52"/>
      <c r="W1025" s="52"/>
      <c r="X1025" s="52"/>
      <c r="Y1025" s="52"/>
      <c r="Z1025" s="52"/>
      <c r="AA1025" s="52"/>
      <c r="AB1025" s="52"/>
      <c r="AC1025" s="52"/>
      <c r="AD1025" s="52"/>
      <c r="AE1025" s="52"/>
      <c r="AF1025" s="52"/>
      <c r="AG1025" s="52"/>
      <c r="AH1025" s="52"/>
      <c r="AI1025" s="52"/>
      <c r="AJ1025" s="52"/>
      <c r="AK1025" s="52"/>
      <c r="AL1025" s="52"/>
      <c r="AM1025" s="52"/>
      <c r="AN1025" s="52"/>
      <c r="AO1025" s="52"/>
      <c r="AP1025" s="52"/>
      <c r="AQ1025" s="52"/>
      <c r="AR1025" s="52"/>
      <c r="AS1025" s="52"/>
      <c r="AT1025" s="52"/>
      <c r="AU1025" s="52"/>
      <c r="AV1025" s="52"/>
      <c r="AW1025" s="52"/>
      <c r="AX1025" s="52"/>
      <c r="AY1025" s="52"/>
      <c r="AZ1025" s="52"/>
      <c r="BA1025" s="52"/>
      <c r="BB1025" s="52"/>
      <c r="BC1025" s="52"/>
      <c r="BD1025" s="52"/>
      <c r="BE1025" s="52"/>
      <c r="BF1025" s="52"/>
      <c r="BG1025" s="52"/>
      <c r="BH1025" s="52"/>
      <c r="BI1025" s="52"/>
      <c r="BJ1025" s="52"/>
      <c r="BK1025" s="52"/>
      <c r="BL1025" s="52"/>
      <c r="BM1025" s="52"/>
      <c r="BN1025" s="52"/>
      <c r="BO1025" s="52"/>
      <c r="BP1025" s="52"/>
      <c r="BQ1025" s="52"/>
      <c r="BR1025" s="52"/>
      <c r="BS1025" s="52"/>
      <c r="BT1025" s="52"/>
      <c r="BU1025" s="52"/>
      <c r="BV1025" s="52"/>
      <c r="BW1025" s="52"/>
      <c r="BX1025" s="52"/>
      <c r="BY1025" s="52"/>
      <c r="BZ1025" s="52"/>
      <c r="CA1025" s="52"/>
      <c r="CB1025" s="52"/>
    </row>
    <row r="1026" spans="4:80" x14ac:dyDescent="0.25">
      <c r="D1026" s="56"/>
      <c r="E1026" s="52"/>
      <c r="F1026" s="52"/>
      <c r="G1026" s="52"/>
      <c r="H1026" s="52"/>
      <c r="I1026" s="52"/>
      <c r="J1026" s="52"/>
      <c r="K1026" s="52"/>
      <c r="L1026" s="52"/>
      <c r="M1026" s="52"/>
      <c r="N1026" s="52"/>
      <c r="O1026" s="52"/>
      <c r="P1026" s="52"/>
      <c r="Q1026" s="52"/>
      <c r="R1026" s="52"/>
      <c r="S1026" s="52"/>
      <c r="T1026" s="52"/>
      <c r="U1026" s="52"/>
      <c r="V1026" s="52"/>
      <c r="W1026" s="52"/>
      <c r="X1026" s="52"/>
      <c r="Y1026" s="52"/>
      <c r="Z1026" s="52"/>
      <c r="AA1026" s="52"/>
      <c r="AB1026" s="52"/>
      <c r="AC1026" s="52"/>
      <c r="AD1026" s="52"/>
      <c r="AE1026" s="52"/>
      <c r="AF1026" s="52"/>
      <c r="AG1026" s="52"/>
      <c r="AH1026" s="52"/>
      <c r="AI1026" s="52"/>
      <c r="AJ1026" s="52"/>
      <c r="AK1026" s="52"/>
      <c r="AL1026" s="52"/>
      <c r="AM1026" s="52"/>
      <c r="AN1026" s="52"/>
      <c r="AO1026" s="52"/>
      <c r="AP1026" s="52"/>
      <c r="AQ1026" s="52"/>
      <c r="AR1026" s="52"/>
      <c r="AS1026" s="52"/>
      <c r="AT1026" s="52"/>
      <c r="AU1026" s="52"/>
      <c r="AV1026" s="52"/>
      <c r="AW1026" s="52"/>
      <c r="AX1026" s="52"/>
      <c r="AY1026" s="52"/>
      <c r="AZ1026" s="52"/>
      <c r="BA1026" s="52"/>
      <c r="BB1026" s="52"/>
      <c r="BC1026" s="52"/>
      <c r="BD1026" s="52"/>
      <c r="BE1026" s="52"/>
      <c r="BF1026" s="52"/>
      <c r="BG1026" s="52"/>
      <c r="BH1026" s="52"/>
      <c r="BI1026" s="52"/>
      <c r="BJ1026" s="52"/>
      <c r="BK1026" s="52"/>
      <c r="BL1026" s="52"/>
      <c r="BM1026" s="52"/>
      <c r="BN1026" s="52"/>
      <c r="BO1026" s="52"/>
      <c r="BP1026" s="52"/>
      <c r="BQ1026" s="52"/>
      <c r="BR1026" s="52"/>
      <c r="BS1026" s="52"/>
      <c r="BT1026" s="52"/>
      <c r="BU1026" s="52"/>
      <c r="BV1026" s="52"/>
      <c r="BW1026" s="52"/>
      <c r="BX1026" s="52"/>
      <c r="BY1026" s="52"/>
      <c r="BZ1026" s="52"/>
      <c r="CA1026" s="52"/>
      <c r="CB1026" s="52"/>
    </row>
    <row r="1027" spans="4:80" x14ac:dyDescent="0.25">
      <c r="D1027" s="56" t="s">
        <v>508</v>
      </c>
      <c r="E1027" s="52"/>
      <c r="F1027" s="52"/>
      <c r="G1027" s="52"/>
      <c r="H1027" s="52"/>
      <c r="I1027" s="52"/>
      <c r="J1027" s="52"/>
      <c r="K1027" s="52"/>
      <c r="L1027" s="52"/>
      <c r="M1027" s="52"/>
      <c r="N1027" s="52"/>
      <c r="O1027" s="52"/>
      <c r="P1027" s="52"/>
      <c r="Q1027" s="52"/>
      <c r="R1027" s="52"/>
      <c r="S1027" s="52"/>
      <c r="T1027" s="52"/>
      <c r="U1027" s="52"/>
      <c r="V1027" s="52"/>
      <c r="W1027" s="52"/>
      <c r="X1027" s="52"/>
      <c r="Y1027" s="52"/>
      <c r="Z1027" s="52"/>
      <c r="AA1027" s="52"/>
      <c r="AB1027" s="52"/>
      <c r="AC1027" s="52"/>
      <c r="AD1027" s="52"/>
      <c r="AE1027" s="52"/>
      <c r="AF1027" s="52"/>
      <c r="AG1027" s="52"/>
      <c r="AH1027" s="52"/>
      <c r="AI1027" s="52"/>
      <c r="AJ1027" s="52"/>
      <c r="AK1027" s="52"/>
      <c r="AL1027" s="52"/>
      <c r="AM1027" s="52"/>
      <c r="AN1027" s="52"/>
      <c r="AO1027" s="52"/>
      <c r="AP1027" s="52"/>
      <c r="AQ1027" s="52"/>
      <c r="AR1027" s="52"/>
      <c r="AS1027" s="52"/>
      <c r="AT1027" s="52"/>
      <c r="AU1027" s="52"/>
      <c r="AV1027" s="52"/>
      <c r="AW1027" s="52"/>
      <c r="AX1027" s="52"/>
      <c r="AY1027" s="52"/>
      <c r="AZ1027" s="52"/>
      <c r="BA1027" s="52"/>
      <c r="BB1027" s="52"/>
      <c r="BC1027" s="52"/>
      <c r="BD1027" s="52"/>
      <c r="BE1027" s="52"/>
      <c r="BF1027" s="52"/>
      <c r="BG1027" s="52"/>
      <c r="BH1027" s="52"/>
      <c r="BI1027" s="52"/>
      <c r="BJ1027" s="52"/>
      <c r="BK1027" s="52"/>
      <c r="BL1027" s="52"/>
      <c r="BM1027" s="52"/>
      <c r="BN1027" s="52"/>
      <c r="BO1027" s="52"/>
      <c r="BP1027" s="52"/>
      <c r="BQ1027" s="52"/>
      <c r="BR1027" s="52"/>
      <c r="BS1027" s="52"/>
      <c r="BT1027" s="52"/>
      <c r="BU1027" s="52"/>
      <c r="BV1027" s="52"/>
      <c r="BW1027" s="52"/>
      <c r="BX1027" s="52"/>
      <c r="BY1027" s="52"/>
      <c r="BZ1027" s="52"/>
      <c r="CA1027" s="52"/>
      <c r="CB1027" s="52"/>
    </row>
    <row r="1028" spans="4:80" x14ac:dyDescent="0.25">
      <c r="D1028" s="56" t="s">
        <v>525</v>
      </c>
      <c r="E1028" s="52"/>
      <c r="F1028" s="52"/>
      <c r="G1028" s="52"/>
      <c r="H1028" s="52"/>
      <c r="I1028" s="52"/>
      <c r="J1028" s="52"/>
      <c r="K1028" s="52"/>
      <c r="L1028" s="52"/>
      <c r="M1028" s="52"/>
      <c r="N1028" s="52"/>
      <c r="O1028" s="52"/>
      <c r="P1028" s="52"/>
      <c r="Q1028" s="52"/>
      <c r="R1028" s="52"/>
      <c r="S1028" s="52"/>
      <c r="T1028" s="52"/>
      <c r="U1028" s="52"/>
      <c r="V1028" s="52"/>
      <c r="W1028" s="52"/>
      <c r="X1028" s="52"/>
      <c r="Y1028" s="52"/>
      <c r="Z1028" s="52"/>
      <c r="AA1028" s="52"/>
      <c r="AB1028" s="52"/>
      <c r="AC1028" s="52"/>
      <c r="AD1028" s="52"/>
      <c r="AE1028" s="52"/>
      <c r="AF1028" s="52"/>
      <c r="AG1028" s="52"/>
      <c r="AH1028" s="52"/>
      <c r="AI1028" s="52"/>
      <c r="AJ1028" s="52"/>
      <c r="AK1028" s="52"/>
      <c r="AL1028" s="52"/>
      <c r="AM1028" s="52"/>
      <c r="AN1028" s="52"/>
      <c r="AO1028" s="52"/>
      <c r="AP1028" s="52"/>
      <c r="AQ1028" s="52"/>
      <c r="AR1028" s="52"/>
      <c r="AS1028" s="52"/>
      <c r="AT1028" s="52"/>
      <c r="AU1028" s="52"/>
      <c r="AV1028" s="52"/>
      <c r="AW1028" s="52"/>
      <c r="AX1028" s="52"/>
      <c r="AY1028" s="52"/>
      <c r="AZ1028" s="52"/>
      <c r="BA1028" s="52"/>
      <c r="BB1028" s="52"/>
      <c r="BC1028" s="52"/>
      <c r="BD1028" s="52"/>
      <c r="BE1028" s="52"/>
      <c r="BF1028" s="52"/>
      <c r="BG1028" s="52"/>
      <c r="BH1028" s="52"/>
      <c r="BI1028" s="52"/>
      <c r="BJ1028" s="52"/>
      <c r="BK1028" s="52"/>
      <c r="BL1028" s="52"/>
      <c r="BM1028" s="52"/>
      <c r="BN1028" s="52"/>
      <c r="BO1028" s="52"/>
      <c r="BP1028" s="52"/>
      <c r="BQ1028" s="52"/>
      <c r="BR1028" s="52"/>
      <c r="BS1028" s="52"/>
      <c r="BT1028" s="52"/>
      <c r="BU1028" s="52"/>
      <c r="BV1028" s="52"/>
      <c r="BW1028" s="52"/>
      <c r="BX1028" s="52"/>
      <c r="BY1028" s="52"/>
      <c r="BZ1028" s="52"/>
      <c r="CA1028" s="52"/>
      <c r="CB1028" s="52"/>
    </row>
    <row r="1029" spans="4:80" x14ac:dyDescent="0.25">
      <c r="D1029" s="56" t="s">
        <v>526</v>
      </c>
      <c r="E1029" s="52"/>
      <c r="F1029" s="52"/>
      <c r="G1029" s="52"/>
      <c r="H1029" s="52"/>
      <c r="I1029" s="52"/>
      <c r="J1029" s="52"/>
      <c r="K1029" s="52"/>
      <c r="L1029" s="52"/>
      <c r="M1029" s="52"/>
      <c r="N1029" s="52"/>
      <c r="O1029" s="52"/>
      <c r="P1029" s="52"/>
      <c r="Q1029" s="52"/>
      <c r="R1029" s="52"/>
      <c r="S1029" s="52"/>
      <c r="T1029" s="52"/>
      <c r="U1029" s="52"/>
      <c r="V1029" s="52"/>
      <c r="W1029" s="52"/>
      <c r="X1029" s="52"/>
      <c r="Y1029" s="52"/>
      <c r="Z1029" s="52"/>
      <c r="AA1029" s="52"/>
      <c r="AB1029" s="52"/>
      <c r="AC1029" s="52"/>
      <c r="AD1029" s="52"/>
      <c r="AE1029" s="52"/>
      <c r="AF1029" s="52"/>
      <c r="AG1029" s="52"/>
      <c r="AH1029" s="52"/>
      <c r="AI1029" s="52"/>
      <c r="AJ1029" s="52"/>
      <c r="AK1029" s="52"/>
      <c r="AL1029" s="52"/>
      <c r="AM1029" s="52"/>
      <c r="AN1029" s="52"/>
      <c r="AO1029" s="52"/>
      <c r="AP1029" s="52"/>
      <c r="AQ1029" s="52"/>
      <c r="AR1029" s="52"/>
      <c r="AS1029" s="52"/>
      <c r="AT1029" s="52"/>
      <c r="AU1029" s="52"/>
      <c r="AV1029" s="52"/>
      <c r="AW1029" s="52"/>
      <c r="AX1029" s="52"/>
      <c r="AY1029" s="52"/>
      <c r="AZ1029" s="52"/>
      <c r="BA1029" s="52"/>
      <c r="BB1029" s="52"/>
      <c r="BC1029" s="52"/>
      <c r="BD1029" s="52"/>
      <c r="BE1029" s="52"/>
      <c r="BF1029" s="52"/>
      <c r="BG1029" s="52"/>
      <c r="BH1029" s="52"/>
      <c r="BI1029" s="52"/>
      <c r="BJ1029" s="52"/>
      <c r="BK1029" s="52"/>
      <c r="BL1029" s="52"/>
      <c r="BM1029" s="52"/>
      <c r="BN1029" s="52"/>
      <c r="BO1029" s="52"/>
      <c r="BP1029" s="52"/>
      <c r="BQ1029" s="52"/>
      <c r="BR1029" s="52"/>
      <c r="BS1029" s="52"/>
      <c r="BT1029" s="52"/>
      <c r="BU1029" s="52"/>
      <c r="BV1029" s="52"/>
      <c r="BW1029" s="52"/>
      <c r="BX1029" s="52"/>
      <c r="BY1029" s="52"/>
      <c r="BZ1029" s="52"/>
      <c r="CA1029" s="52"/>
      <c r="CB1029" s="52"/>
    </row>
    <row r="1030" spans="4:80" x14ac:dyDescent="0.25">
      <c r="D1030" s="56" t="s">
        <v>299</v>
      </c>
      <c r="E1030" s="52"/>
      <c r="F1030" s="52"/>
      <c r="G1030" s="52"/>
      <c r="H1030" s="52"/>
      <c r="I1030" s="52"/>
      <c r="J1030" s="52"/>
      <c r="K1030" s="52"/>
      <c r="L1030" s="52"/>
      <c r="M1030" s="52"/>
      <c r="N1030" s="52"/>
      <c r="O1030" s="52"/>
      <c r="P1030" s="52"/>
      <c r="Q1030" s="52"/>
      <c r="R1030" s="52"/>
      <c r="S1030" s="52"/>
      <c r="T1030" s="52"/>
      <c r="U1030" s="52"/>
      <c r="V1030" s="52"/>
      <c r="W1030" s="52"/>
      <c r="X1030" s="52"/>
      <c r="Y1030" s="52"/>
      <c r="Z1030" s="52"/>
      <c r="AA1030" s="52"/>
      <c r="AB1030" s="52"/>
      <c r="AC1030" s="52"/>
      <c r="AD1030" s="52"/>
      <c r="AE1030" s="52"/>
      <c r="AF1030" s="52"/>
      <c r="AG1030" s="52"/>
      <c r="AH1030" s="52"/>
      <c r="AI1030" s="52"/>
      <c r="AJ1030" s="52"/>
      <c r="AK1030" s="52"/>
      <c r="AL1030" s="52"/>
      <c r="AM1030" s="52"/>
      <c r="AN1030" s="52"/>
      <c r="AO1030" s="52"/>
      <c r="AP1030" s="52"/>
      <c r="AQ1030" s="52"/>
      <c r="AR1030" s="52"/>
      <c r="AS1030" s="52"/>
      <c r="AT1030" s="52"/>
      <c r="AU1030" s="52"/>
      <c r="AV1030" s="52"/>
      <c r="AW1030" s="52"/>
      <c r="AX1030" s="52"/>
      <c r="AY1030" s="52"/>
      <c r="AZ1030" s="52"/>
      <c r="BA1030" s="52"/>
      <c r="BB1030" s="52"/>
      <c r="BC1030" s="52"/>
      <c r="BD1030" s="52"/>
      <c r="BE1030" s="52"/>
      <c r="BF1030" s="52"/>
      <c r="BG1030" s="52"/>
      <c r="BH1030" s="52"/>
      <c r="BI1030" s="52"/>
      <c r="BJ1030" s="52"/>
      <c r="BK1030" s="52"/>
      <c r="BL1030" s="52"/>
      <c r="BM1030" s="52"/>
      <c r="BN1030" s="52"/>
      <c r="BO1030" s="52"/>
      <c r="BP1030" s="52"/>
      <c r="BQ1030" s="52"/>
      <c r="BR1030" s="52"/>
      <c r="BS1030" s="52"/>
      <c r="BT1030" s="52"/>
      <c r="BU1030" s="52"/>
      <c r="BV1030" s="52"/>
      <c r="BW1030" s="52"/>
      <c r="BX1030" s="52"/>
      <c r="BY1030" s="52"/>
      <c r="BZ1030" s="52"/>
      <c r="CA1030" s="52"/>
      <c r="CB1030" s="52"/>
    </row>
    <row r="1031" spans="4:80" x14ac:dyDescent="0.25">
      <c r="D1031" s="56" t="s">
        <v>364</v>
      </c>
      <c r="E1031" s="52"/>
      <c r="F1031" s="52"/>
      <c r="G1031" s="52"/>
      <c r="H1031" s="52"/>
      <c r="I1031" s="52"/>
      <c r="J1031" s="52"/>
      <c r="K1031" s="52"/>
      <c r="L1031" s="52"/>
      <c r="M1031" s="52"/>
      <c r="N1031" s="52"/>
      <c r="O1031" s="52"/>
      <c r="P1031" s="52"/>
      <c r="Q1031" s="52"/>
      <c r="R1031" s="52"/>
      <c r="S1031" s="52"/>
      <c r="T1031" s="52"/>
      <c r="U1031" s="52"/>
      <c r="V1031" s="52"/>
      <c r="W1031" s="52"/>
      <c r="X1031" s="52"/>
      <c r="Y1031" s="52"/>
      <c r="Z1031" s="52"/>
      <c r="AA1031" s="52"/>
      <c r="AB1031" s="52"/>
      <c r="AC1031" s="52"/>
      <c r="AD1031" s="52"/>
      <c r="AE1031" s="52"/>
      <c r="AF1031" s="52"/>
      <c r="AG1031" s="52"/>
      <c r="AH1031" s="52"/>
      <c r="AI1031" s="52"/>
      <c r="AJ1031" s="52"/>
      <c r="AK1031" s="52"/>
      <c r="AL1031" s="52"/>
      <c r="AM1031" s="52"/>
      <c r="AN1031" s="52"/>
      <c r="AO1031" s="52"/>
      <c r="AP1031" s="52"/>
      <c r="AQ1031" s="52"/>
      <c r="AR1031" s="52"/>
      <c r="AS1031" s="52"/>
      <c r="AT1031" s="52"/>
      <c r="AU1031" s="52"/>
      <c r="AV1031" s="52"/>
      <c r="AW1031" s="52"/>
      <c r="AX1031" s="52"/>
      <c r="AY1031" s="52"/>
      <c r="AZ1031" s="52"/>
      <c r="BA1031" s="52"/>
      <c r="BB1031" s="52"/>
      <c r="BC1031" s="52"/>
      <c r="BD1031" s="52"/>
      <c r="BE1031" s="52"/>
      <c r="BF1031" s="52"/>
      <c r="BG1031" s="52"/>
      <c r="BH1031" s="52"/>
      <c r="BI1031" s="52"/>
      <c r="BJ1031" s="52"/>
      <c r="BK1031" s="52"/>
      <c r="BL1031" s="52"/>
      <c r="BM1031" s="52"/>
      <c r="BN1031" s="52"/>
      <c r="BO1031" s="52"/>
      <c r="BP1031" s="52"/>
      <c r="BQ1031" s="52"/>
      <c r="BR1031" s="52"/>
      <c r="BS1031" s="52"/>
      <c r="BT1031" s="52"/>
      <c r="BU1031" s="52"/>
      <c r="BV1031" s="52"/>
      <c r="BW1031" s="52"/>
      <c r="BX1031" s="52"/>
      <c r="BY1031" s="52"/>
      <c r="BZ1031" s="52"/>
      <c r="CA1031" s="52"/>
      <c r="CB1031" s="52"/>
    </row>
    <row r="1032" spans="4:80" x14ac:dyDescent="0.25">
      <c r="D1032" s="56" t="s">
        <v>527</v>
      </c>
      <c r="E1032" s="52"/>
      <c r="F1032" s="52"/>
      <c r="G1032" s="52"/>
      <c r="H1032" s="52"/>
      <c r="I1032" s="52"/>
      <c r="J1032" s="52"/>
      <c r="K1032" s="52"/>
      <c r="L1032" s="52"/>
      <c r="M1032" s="52"/>
      <c r="N1032" s="52"/>
      <c r="O1032" s="52"/>
      <c r="P1032" s="52"/>
      <c r="Q1032" s="52"/>
      <c r="R1032" s="52"/>
      <c r="S1032" s="52"/>
      <c r="T1032" s="52"/>
      <c r="U1032" s="52"/>
      <c r="V1032" s="52"/>
      <c r="W1032" s="52"/>
      <c r="X1032" s="52"/>
      <c r="Y1032" s="52"/>
      <c r="Z1032" s="52"/>
      <c r="AA1032" s="52"/>
      <c r="AB1032" s="52"/>
      <c r="AC1032" s="52"/>
      <c r="AD1032" s="52"/>
      <c r="AE1032" s="52"/>
      <c r="AF1032" s="52"/>
      <c r="AG1032" s="52"/>
      <c r="AH1032" s="52"/>
      <c r="AI1032" s="52"/>
      <c r="AJ1032" s="52"/>
      <c r="AK1032" s="52"/>
      <c r="AL1032" s="52"/>
      <c r="AM1032" s="52"/>
      <c r="AN1032" s="52"/>
      <c r="AO1032" s="52"/>
      <c r="AP1032" s="52"/>
      <c r="AQ1032" s="52"/>
      <c r="AR1032" s="52"/>
      <c r="AS1032" s="52"/>
      <c r="AT1032" s="52"/>
      <c r="AU1032" s="52"/>
      <c r="AV1032" s="52"/>
      <c r="AW1032" s="52"/>
      <c r="AX1032" s="52"/>
      <c r="AY1032" s="52"/>
      <c r="AZ1032" s="52"/>
      <c r="BA1032" s="52"/>
      <c r="BB1032" s="52"/>
      <c r="BC1032" s="52"/>
      <c r="BD1032" s="52"/>
      <c r="BE1032" s="52"/>
      <c r="BF1032" s="52"/>
      <c r="BG1032" s="52"/>
      <c r="BH1032" s="52"/>
      <c r="BI1032" s="52"/>
      <c r="BJ1032" s="52"/>
      <c r="BK1032" s="52"/>
      <c r="BL1032" s="52"/>
      <c r="BM1032" s="52"/>
      <c r="BN1032" s="52"/>
      <c r="BO1032" s="52"/>
      <c r="BP1032" s="52"/>
      <c r="BQ1032" s="52"/>
      <c r="BR1032" s="52"/>
      <c r="BS1032" s="52"/>
      <c r="BT1032" s="52"/>
      <c r="BU1032" s="52"/>
      <c r="BV1032" s="52"/>
      <c r="BW1032" s="52"/>
      <c r="BX1032" s="52"/>
      <c r="BY1032" s="52"/>
      <c r="BZ1032" s="52"/>
      <c r="CA1032" s="52"/>
      <c r="CB1032" s="52"/>
    </row>
    <row r="1033" spans="4:80" x14ac:dyDescent="0.25">
      <c r="D1033" s="56" t="s">
        <v>370</v>
      </c>
      <c r="E1033" s="52"/>
      <c r="F1033" s="52"/>
      <c r="G1033" s="52"/>
      <c r="H1033" s="52"/>
      <c r="I1033" s="52"/>
      <c r="J1033" s="52"/>
      <c r="K1033" s="52"/>
      <c r="L1033" s="52"/>
      <c r="M1033" s="52"/>
      <c r="N1033" s="52"/>
      <c r="O1033" s="52"/>
      <c r="P1033" s="52"/>
      <c r="Q1033" s="52"/>
      <c r="R1033" s="52"/>
      <c r="S1033" s="52"/>
      <c r="T1033" s="52"/>
      <c r="U1033" s="52"/>
      <c r="V1033" s="52"/>
      <c r="W1033" s="52"/>
      <c r="X1033" s="52"/>
      <c r="Y1033" s="52"/>
      <c r="Z1033" s="52"/>
      <c r="AA1033" s="52"/>
      <c r="AB1033" s="52"/>
      <c r="AC1033" s="52"/>
      <c r="AD1033" s="52"/>
      <c r="AE1033" s="52"/>
      <c r="AF1033" s="52"/>
      <c r="AG1033" s="52"/>
      <c r="AH1033" s="52"/>
      <c r="AI1033" s="52"/>
      <c r="AJ1033" s="52"/>
      <c r="AK1033" s="52"/>
      <c r="AL1033" s="52"/>
      <c r="AM1033" s="52"/>
      <c r="AN1033" s="52"/>
      <c r="AO1033" s="52"/>
      <c r="AP1033" s="52"/>
      <c r="AQ1033" s="52"/>
      <c r="AR1033" s="52"/>
      <c r="AS1033" s="52"/>
      <c r="AT1033" s="52"/>
      <c r="AU1033" s="52"/>
      <c r="AV1033" s="52"/>
      <c r="AW1033" s="52"/>
      <c r="AX1033" s="52"/>
      <c r="AY1033" s="52"/>
      <c r="AZ1033" s="52"/>
      <c r="BA1033" s="52"/>
      <c r="BB1033" s="52"/>
      <c r="BC1033" s="52"/>
      <c r="BD1033" s="52"/>
      <c r="BE1033" s="52"/>
      <c r="BF1033" s="52"/>
      <c r="BG1033" s="52"/>
      <c r="BH1033" s="52"/>
      <c r="BI1033" s="52"/>
      <c r="BJ1033" s="52"/>
      <c r="BK1033" s="52"/>
      <c r="BL1033" s="52"/>
      <c r="BM1033" s="52"/>
      <c r="BN1033" s="52"/>
      <c r="BO1033" s="52"/>
      <c r="BP1033" s="52"/>
      <c r="BQ1033" s="52"/>
      <c r="BR1033" s="52"/>
      <c r="BS1033" s="52"/>
      <c r="BT1033" s="52"/>
      <c r="BU1033" s="52"/>
      <c r="BV1033" s="52"/>
      <c r="BW1033" s="52"/>
      <c r="BX1033" s="52"/>
      <c r="BY1033" s="52"/>
      <c r="BZ1033" s="52"/>
      <c r="CA1033" s="52"/>
      <c r="CB1033" s="52"/>
    </row>
    <row r="1034" spans="4:80" x14ac:dyDescent="0.25">
      <c r="D1034" s="56" t="s">
        <v>528</v>
      </c>
      <c r="E1034" s="52"/>
      <c r="F1034" s="52"/>
      <c r="G1034" s="52"/>
      <c r="H1034" s="52"/>
      <c r="I1034" s="52"/>
      <c r="J1034" s="52"/>
      <c r="K1034" s="52"/>
      <c r="L1034" s="52"/>
      <c r="M1034" s="52"/>
      <c r="N1034" s="52"/>
      <c r="O1034" s="52"/>
      <c r="P1034" s="52"/>
      <c r="Q1034" s="52"/>
      <c r="R1034" s="52"/>
      <c r="S1034" s="52"/>
      <c r="T1034" s="52"/>
      <c r="U1034" s="52"/>
      <c r="V1034" s="52"/>
      <c r="W1034" s="52"/>
      <c r="X1034" s="52"/>
      <c r="Y1034" s="52"/>
      <c r="Z1034" s="52"/>
      <c r="AA1034" s="52"/>
      <c r="AB1034" s="52"/>
      <c r="AC1034" s="52"/>
      <c r="AD1034" s="52"/>
      <c r="AE1034" s="52"/>
      <c r="AF1034" s="52"/>
      <c r="AG1034" s="52"/>
      <c r="AH1034" s="52"/>
      <c r="AI1034" s="52"/>
      <c r="AJ1034" s="52"/>
      <c r="AK1034" s="52"/>
      <c r="AL1034" s="52"/>
      <c r="AM1034" s="52"/>
      <c r="AN1034" s="52"/>
      <c r="AO1034" s="52"/>
      <c r="AP1034" s="52"/>
      <c r="AQ1034" s="52"/>
      <c r="AR1034" s="52"/>
      <c r="AS1034" s="52"/>
      <c r="AT1034" s="52"/>
      <c r="AU1034" s="52"/>
      <c r="AV1034" s="52"/>
      <c r="AW1034" s="52"/>
      <c r="AX1034" s="52"/>
      <c r="AY1034" s="52"/>
      <c r="AZ1034" s="52"/>
      <c r="BA1034" s="52"/>
      <c r="BB1034" s="52"/>
      <c r="BC1034" s="52"/>
      <c r="BD1034" s="52"/>
      <c r="BE1034" s="52"/>
      <c r="BF1034" s="52"/>
      <c r="BG1034" s="52"/>
      <c r="BH1034" s="52"/>
      <c r="BI1034" s="52"/>
      <c r="BJ1034" s="52"/>
      <c r="BK1034" s="52"/>
      <c r="BL1034" s="52"/>
      <c r="BM1034" s="52"/>
      <c r="BN1034" s="52"/>
      <c r="BO1034" s="52"/>
      <c r="BP1034" s="52"/>
      <c r="BQ1034" s="52"/>
      <c r="BR1034" s="52"/>
      <c r="BS1034" s="52"/>
      <c r="BT1034" s="52"/>
      <c r="BU1034" s="52"/>
      <c r="BV1034" s="52"/>
      <c r="BW1034" s="52"/>
      <c r="BX1034" s="52"/>
      <c r="BY1034" s="52"/>
      <c r="BZ1034" s="52"/>
      <c r="CA1034" s="52"/>
      <c r="CB1034" s="52"/>
    </row>
    <row r="1035" spans="4:80" x14ac:dyDescent="0.25">
      <c r="D1035" s="56" t="s">
        <v>259</v>
      </c>
      <c r="E1035" s="52"/>
      <c r="F1035" s="52"/>
      <c r="G1035" s="52"/>
      <c r="H1035" s="52"/>
      <c r="I1035" s="52"/>
      <c r="J1035" s="52"/>
      <c r="K1035" s="52"/>
      <c r="L1035" s="52"/>
      <c r="M1035" s="52"/>
      <c r="N1035" s="52"/>
      <c r="O1035" s="52"/>
      <c r="P1035" s="52"/>
      <c r="Q1035" s="52"/>
      <c r="R1035" s="52"/>
      <c r="S1035" s="52"/>
      <c r="T1035" s="52"/>
      <c r="U1035" s="52"/>
      <c r="V1035" s="52"/>
      <c r="W1035" s="52"/>
      <c r="X1035" s="52"/>
      <c r="Y1035" s="52"/>
      <c r="Z1035" s="52"/>
      <c r="AA1035" s="52"/>
      <c r="AB1035" s="52"/>
      <c r="AC1035" s="52"/>
      <c r="AD1035" s="52"/>
      <c r="AE1035" s="52"/>
      <c r="AF1035" s="52"/>
      <c r="AG1035" s="52"/>
      <c r="AH1035" s="52"/>
      <c r="AI1035" s="52"/>
      <c r="AJ1035" s="52"/>
      <c r="AK1035" s="52"/>
      <c r="AL1035" s="52"/>
      <c r="AM1035" s="52"/>
      <c r="AN1035" s="52"/>
      <c r="AO1035" s="52"/>
      <c r="AP1035" s="52"/>
      <c r="AQ1035" s="52"/>
      <c r="AR1035" s="52"/>
      <c r="AS1035" s="52"/>
      <c r="AT1035" s="52"/>
      <c r="AU1035" s="52"/>
      <c r="AV1035" s="52"/>
      <c r="AW1035" s="52"/>
      <c r="AX1035" s="52"/>
      <c r="AY1035" s="52"/>
      <c r="AZ1035" s="52"/>
      <c r="BA1035" s="52"/>
      <c r="BB1035" s="52"/>
      <c r="BC1035" s="52"/>
      <c r="BD1035" s="52"/>
      <c r="BE1035" s="52"/>
      <c r="BF1035" s="52"/>
      <c r="BG1035" s="52"/>
      <c r="BH1035" s="52"/>
      <c r="BI1035" s="52"/>
      <c r="BJ1035" s="52"/>
      <c r="BK1035" s="52"/>
      <c r="BL1035" s="52"/>
      <c r="BM1035" s="52"/>
      <c r="BN1035" s="52"/>
      <c r="BO1035" s="52"/>
      <c r="BP1035" s="52"/>
      <c r="BQ1035" s="52"/>
      <c r="BR1035" s="52"/>
      <c r="BS1035" s="52"/>
      <c r="BT1035" s="52"/>
      <c r="BU1035" s="52"/>
      <c r="BV1035" s="52"/>
      <c r="BW1035" s="52"/>
      <c r="BX1035" s="52"/>
      <c r="BY1035" s="52"/>
      <c r="BZ1035" s="52"/>
      <c r="CA1035" s="52"/>
      <c r="CB1035" s="52"/>
    </row>
    <row r="1037" spans="4:80" x14ac:dyDescent="0.25">
      <c r="D1037" s="285" t="s">
        <v>4552</v>
      </c>
    </row>
    <row r="1052" spans="4:4" x14ac:dyDescent="0.25">
      <c r="D1052" s="51" t="s">
        <v>4511</v>
      </c>
    </row>
    <row r="1054" spans="4:4" x14ac:dyDescent="0.25">
      <c r="D1054" s="285" t="s">
        <v>4552</v>
      </c>
    </row>
    <row r="1091" spans="2:4" x14ac:dyDescent="0.25">
      <c r="B1091" s="50">
        <v>0</v>
      </c>
      <c r="D1091" s="51" t="s">
        <v>4541</v>
      </c>
    </row>
    <row r="1092" spans="2:4" x14ac:dyDescent="0.25">
      <c r="D1092" s="59" t="s">
        <v>303</v>
      </c>
    </row>
    <row r="1094" spans="2:4" x14ac:dyDescent="0.25">
      <c r="D1094" s="285" t="s">
        <v>36</v>
      </c>
    </row>
    <row r="1095" spans="2:4" x14ac:dyDescent="0.25">
      <c r="D1095" s="54" t="s">
        <v>4542</v>
      </c>
    </row>
    <row r="1097" spans="2:4" x14ac:dyDescent="0.25">
      <c r="D1097" s="285" t="s">
        <v>4538</v>
      </c>
    </row>
    <row r="1115" spans="4:23" x14ac:dyDescent="0.25">
      <c r="D1115" s="285" t="s">
        <v>309</v>
      </c>
    </row>
    <row r="1116" spans="4:23" x14ac:dyDescent="0.25">
      <c r="D1116" s="51" t="s">
        <v>4543</v>
      </c>
      <c r="L1116" s="46" t="s">
        <v>475</v>
      </c>
      <c r="N1116" s="51" t="s">
        <v>4544</v>
      </c>
    </row>
    <row r="1118" spans="4:23" x14ac:dyDescent="0.25">
      <c r="D1118" s="56" t="s">
        <v>342</v>
      </c>
      <c r="E1118" s="52"/>
      <c r="F1118" s="52"/>
      <c r="G1118" s="52"/>
      <c r="H1118" s="52"/>
      <c r="I1118" s="52"/>
      <c r="J1118" s="52"/>
      <c r="K1118" s="52"/>
      <c r="L1118" s="52"/>
      <c r="M1118" s="52"/>
      <c r="N1118" s="52"/>
      <c r="O1118" s="52"/>
      <c r="P1118" s="52"/>
      <c r="Q1118" s="52"/>
      <c r="R1118" s="52"/>
      <c r="S1118" s="52"/>
      <c r="T1118" s="52"/>
      <c r="U1118" s="52"/>
      <c r="V1118" s="52"/>
      <c r="W1118" s="52"/>
    </row>
    <row r="1119" spans="4:23" x14ac:dyDescent="0.25">
      <c r="D1119" s="56" t="s">
        <v>505</v>
      </c>
      <c r="E1119" s="52"/>
      <c r="F1119" s="52"/>
      <c r="G1119" s="52"/>
      <c r="H1119" s="52"/>
      <c r="I1119" s="52"/>
      <c r="J1119" s="52"/>
      <c r="K1119" s="52"/>
      <c r="L1119" s="52"/>
      <c r="M1119" s="52"/>
      <c r="N1119" s="52"/>
      <c r="O1119" s="52"/>
      <c r="P1119" s="52"/>
      <c r="Q1119" s="52"/>
      <c r="R1119" s="52"/>
      <c r="S1119" s="52"/>
      <c r="T1119" s="52"/>
      <c r="U1119" s="52"/>
      <c r="V1119" s="52"/>
      <c r="W1119" s="52"/>
    </row>
    <row r="1120" spans="4:23" x14ac:dyDescent="0.25">
      <c r="D1120" s="56" t="s">
        <v>257</v>
      </c>
      <c r="E1120" s="52"/>
      <c r="F1120" s="52"/>
      <c r="G1120" s="52"/>
      <c r="H1120" s="52"/>
      <c r="I1120" s="52"/>
      <c r="J1120" s="52"/>
      <c r="K1120" s="52"/>
      <c r="L1120" s="52"/>
      <c r="M1120" s="52"/>
      <c r="N1120" s="52"/>
      <c r="O1120" s="52"/>
      <c r="P1120" s="52"/>
      <c r="Q1120" s="52"/>
      <c r="R1120" s="52"/>
      <c r="S1120" s="52"/>
      <c r="T1120" s="52"/>
      <c r="U1120" s="52"/>
      <c r="V1120" s="52"/>
      <c r="W1120" s="52"/>
    </row>
    <row r="1121" spans="4:40" x14ac:dyDescent="0.25">
      <c r="D1121" s="56" t="s">
        <v>4545</v>
      </c>
      <c r="E1121" s="52"/>
      <c r="F1121" s="52"/>
      <c r="G1121" s="52"/>
      <c r="H1121" s="52"/>
      <c r="I1121" s="52"/>
      <c r="J1121" s="52"/>
      <c r="K1121" s="52"/>
      <c r="L1121" s="52"/>
      <c r="M1121" s="52"/>
      <c r="N1121" s="52"/>
      <c r="O1121" s="52"/>
      <c r="P1121" s="52"/>
      <c r="Q1121" s="52"/>
      <c r="R1121" s="52"/>
      <c r="S1121" s="52"/>
      <c r="T1121" s="52"/>
      <c r="U1121" s="52"/>
      <c r="V1121" s="52"/>
      <c r="W1121" s="52"/>
    </row>
    <row r="1122" spans="4:40" x14ac:dyDescent="0.25">
      <c r="D1122" s="56" t="s">
        <v>4546</v>
      </c>
      <c r="E1122" s="52"/>
      <c r="F1122" s="52"/>
      <c r="G1122" s="52"/>
      <c r="H1122" s="52"/>
      <c r="I1122" s="52"/>
      <c r="J1122" s="52"/>
      <c r="K1122" s="52"/>
      <c r="L1122" s="52"/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</row>
    <row r="1124" spans="4:40" x14ac:dyDescent="0.25">
      <c r="D1124" s="57" t="s">
        <v>357</v>
      </c>
      <c r="E1124" s="53"/>
      <c r="F1124" s="53"/>
      <c r="G1124" s="53"/>
      <c r="H1124" s="53"/>
      <c r="I1124" s="53"/>
      <c r="J1124" s="53"/>
      <c r="K1124" s="53"/>
      <c r="L1124" s="53"/>
      <c r="M1124" s="53"/>
      <c r="N1124" s="53"/>
      <c r="O1124" s="53"/>
      <c r="P1124" s="53"/>
      <c r="Q1124" s="53"/>
      <c r="R1124" s="53"/>
      <c r="S1124" s="53"/>
      <c r="T1124" s="53"/>
      <c r="U1124" s="53"/>
      <c r="V1124" s="53"/>
      <c r="W1124" s="53"/>
      <c r="X1124" s="53"/>
      <c r="Y1124" s="53"/>
      <c r="Z1124" s="53"/>
      <c r="AA1124" s="53"/>
      <c r="AB1124" s="53"/>
      <c r="AC1124" s="53"/>
      <c r="AD1124" s="53"/>
      <c r="AE1124" s="53"/>
      <c r="AF1124" s="53"/>
      <c r="AG1124" s="53"/>
      <c r="AH1124" s="53"/>
      <c r="AI1124" s="53"/>
      <c r="AJ1124" s="53"/>
      <c r="AK1124" s="53"/>
      <c r="AL1124" s="53"/>
      <c r="AM1124" s="53"/>
      <c r="AN1124" s="53"/>
    </row>
    <row r="1125" spans="4:40" x14ac:dyDescent="0.25">
      <c r="D1125" s="57" t="s">
        <v>322</v>
      </c>
      <c r="E1125" s="53"/>
      <c r="F1125" s="53"/>
      <c r="G1125" s="53"/>
      <c r="H1125" s="53"/>
      <c r="I1125" s="53"/>
      <c r="J1125" s="53"/>
      <c r="K1125" s="53"/>
      <c r="L1125" s="53"/>
      <c r="M1125" s="53"/>
      <c r="N1125" s="53"/>
      <c r="O1125" s="53"/>
      <c r="P1125" s="53"/>
      <c r="Q1125" s="53"/>
      <c r="R1125" s="53"/>
      <c r="S1125" s="53"/>
      <c r="T1125" s="53"/>
      <c r="U1125" s="53"/>
      <c r="V1125" s="53"/>
      <c r="W1125" s="53"/>
      <c r="X1125" s="53"/>
      <c r="Y1125" s="53"/>
      <c r="Z1125" s="53"/>
      <c r="AA1125" s="53"/>
      <c r="AB1125" s="53"/>
      <c r="AC1125" s="53"/>
      <c r="AD1125" s="53"/>
      <c r="AE1125" s="53"/>
      <c r="AF1125" s="53"/>
      <c r="AG1125" s="53"/>
      <c r="AH1125" s="53"/>
      <c r="AI1125" s="53"/>
      <c r="AJ1125" s="53"/>
      <c r="AK1125" s="53"/>
      <c r="AL1125" s="53"/>
      <c r="AM1125" s="53"/>
      <c r="AN1125" s="53"/>
    </row>
    <row r="1126" spans="4:40" x14ac:dyDescent="0.25">
      <c r="D1126" s="57"/>
      <c r="E1126" s="53"/>
      <c r="F1126" s="53"/>
      <c r="G1126" s="53"/>
      <c r="H1126" s="53"/>
      <c r="I1126" s="53"/>
      <c r="J1126" s="53"/>
      <c r="K1126" s="53"/>
      <c r="L1126" s="53"/>
      <c r="M1126" s="53"/>
      <c r="N1126" s="53"/>
      <c r="O1126" s="53"/>
      <c r="P1126" s="53"/>
      <c r="Q1126" s="53"/>
      <c r="R1126" s="53"/>
      <c r="S1126" s="53"/>
      <c r="T1126" s="53"/>
      <c r="U1126" s="53"/>
      <c r="V1126" s="53"/>
      <c r="W1126" s="53"/>
      <c r="X1126" s="53"/>
      <c r="Y1126" s="53"/>
      <c r="Z1126" s="53"/>
      <c r="AA1126" s="53"/>
      <c r="AB1126" s="53"/>
      <c r="AC1126" s="53"/>
      <c r="AD1126" s="53"/>
      <c r="AE1126" s="53"/>
      <c r="AF1126" s="53"/>
      <c r="AG1126" s="53"/>
      <c r="AH1126" s="53"/>
      <c r="AI1126" s="53"/>
      <c r="AJ1126" s="53"/>
      <c r="AK1126" s="53"/>
      <c r="AL1126" s="53"/>
      <c r="AM1126" s="53"/>
      <c r="AN1126" s="53"/>
    </row>
    <row r="1127" spans="4:40" x14ac:dyDescent="0.25">
      <c r="D1127" s="57" t="s">
        <v>280</v>
      </c>
      <c r="E1127" s="53"/>
      <c r="F1127" s="53"/>
      <c r="G1127" s="53"/>
      <c r="H1127" s="53"/>
      <c r="I1127" s="53"/>
      <c r="J1127" s="53"/>
      <c r="K1127" s="53"/>
      <c r="L1127" s="53"/>
      <c r="M1127" s="53"/>
      <c r="N1127" s="53"/>
      <c r="O1127" s="53"/>
      <c r="P1127" s="53"/>
      <c r="Q1127" s="53"/>
      <c r="R1127" s="53"/>
      <c r="S1127" s="53"/>
      <c r="T1127" s="53"/>
      <c r="U1127" s="53"/>
      <c r="V1127" s="53"/>
      <c r="W1127" s="53"/>
      <c r="X1127" s="53"/>
      <c r="Y1127" s="53"/>
      <c r="Z1127" s="53"/>
      <c r="AA1127" s="53"/>
      <c r="AB1127" s="53"/>
      <c r="AC1127" s="53"/>
      <c r="AD1127" s="53"/>
      <c r="AE1127" s="53"/>
      <c r="AF1127" s="53"/>
      <c r="AG1127" s="53"/>
      <c r="AH1127" s="53"/>
      <c r="AI1127" s="53"/>
      <c r="AJ1127" s="53"/>
      <c r="AK1127" s="53"/>
      <c r="AL1127" s="53"/>
      <c r="AM1127" s="53"/>
      <c r="AN1127" s="53"/>
    </row>
    <row r="1128" spans="4:40" x14ac:dyDescent="0.25">
      <c r="D1128" s="57" t="s">
        <v>282</v>
      </c>
      <c r="E1128" s="53"/>
      <c r="F1128" s="53"/>
      <c r="G1128" s="53"/>
      <c r="H1128" s="53"/>
      <c r="I1128" s="53"/>
      <c r="J1128" s="53"/>
      <c r="K1128" s="53"/>
      <c r="L1128" s="53"/>
      <c r="M1128" s="53"/>
      <c r="N1128" s="53"/>
      <c r="O1128" s="53"/>
      <c r="P1128" s="53"/>
      <c r="Q1128" s="53"/>
      <c r="R1128" s="53"/>
      <c r="S1128" s="53"/>
      <c r="T1128" s="53"/>
      <c r="U1128" s="53"/>
      <c r="V1128" s="53"/>
      <c r="W1128" s="53"/>
      <c r="X1128" s="53"/>
      <c r="Y1128" s="53"/>
      <c r="Z1128" s="53"/>
      <c r="AA1128" s="53"/>
      <c r="AB1128" s="53"/>
      <c r="AC1128" s="53"/>
      <c r="AD1128" s="53"/>
      <c r="AE1128" s="53"/>
      <c r="AF1128" s="53"/>
      <c r="AG1128" s="53"/>
      <c r="AH1128" s="53"/>
      <c r="AI1128" s="53"/>
      <c r="AJ1128" s="53"/>
      <c r="AK1128" s="53"/>
      <c r="AL1128" s="53"/>
      <c r="AM1128" s="53"/>
      <c r="AN1128" s="53"/>
    </row>
    <row r="1129" spans="4:40" x14ac:dyDescent="0.25">
      <c r="D1129" s="57" t="s">
        <v>4547</v>
      </c>
      <c r="E1129" s="53"/>
      <c r="F1129" s="53"/>
      <c r="G1129" s="53"/>
      <c r="H1129" s="53"/>
      <c r="I1129" s="53"/>
      <c r="J1129" s="53"/>
      <c r="K1129" s="53"/>
      <c r="L1129" s="53"/>
      <c r="M1129" s="53"/>
      <c r="N1129" s="53"/>
      <c r="O1129" s="53"/>
      <c r="P1129" s="53"/>
      <c r="Q1129" s="53"/>
      <c r="R1129" s="53"/>
      <c r="S1129" s="53"/>
      <c r="T1129" s="53"/>
      <c r="U1129" s="53"/>
      <c r="V1129" s="53"/>
      <c r="W1129" s="53"/>
      <c r="X1129" s="53"/>
      <c r="Y1129" s="53"/>
      <c r="Z1129" s="53"/>
      <c r="AA1129" s="53"/>
      <c r="AB1129" s="53"/>
      <c r="AC1129" s="53"/>
      <c r="AD1129" s="53"/>
      <c r="AE1129" s="53"/>
      <c r="AF1129" s="53"/>
      <c r="AG1129" s="53"/>
      <c r="AH1129" s="53"/>
      <c r="AI1129" s="53"/>
      <c r="AJ1129" s="53"/>
      <c r="AK1129" s="53"/>
      <c r="AL1129" s="53"/>
      <c r="AM1129" s="53"/>
      <c r="AN1129" s="53"/>
    </row>
    <row r="1130" spans="4:40" x14ac:dyDescent="0.25">
      <c r="D1130" s="57" t="s">
        <v>4548</v>
      </c>
      <c r="E1130" s="53"/>
      <c r="F1130" s="53"/>
      <c r="G1130" s="53"/>
      <c r="H1130" s="53"/>
      <c r="I1130" s="53"/>
      <c r="J1130" s="53"/>
      <c r="K1130" s="53"/>
      <c r="L1130" s="53"/>
      <c r="M1130" s="53"/>
      <c r="N1130" s="53"/>
      <c r="O1130" s="53"/>
      <c r="P1130" s="53"/>
      <c r="Q1130" s="53"/>
      <c r="R1130" s="53"/>
      <c r="S1130" s="53"/>
      <c r="T1130" s="53"/>
      <c r="U1130" s="53"/>
      <c r="V1130" s="53"/>
      <c r="W1130" s="53"/>
      <c r="X1130" s="53"/>
      <c r="Y1130" s="53"/>
      <c r="Z1130" s="53"/>
      <c r="AA1130" s="53"/>
      <c r="AB1130" s="53"/>
      <c r="AC1130" s="53"/>
      <c r="AD1130" s="53"/>
      <c r="AE1130" s="53"/>
      <c r="AF1130" s="53"/>
      <c r="AG1130" s="53"/>
      <c r="AH1130" s="53"/>
      <c r="AI1130" s="53"/>
      <c r="AJ1130" s="53"/>
      <c r="AK1130" s="53"/>
      <c r="AL1130" s="53"/>
      <c r="AM1130" s="53"/>
      <c r="AN1130" s="53"/>
    </row>
    <row r="1131" spans="4:40" x14ac:dyDescent="0.25">
      <c r="D1131" s="57" t="s">
        <v>4549</v>
      </c>
      <c r="E1131" s="53"/>
      <c r="F1131" s="53"/>
      <c r="G1131" s="53"/>
      <c r="H1131" s="53"/>
      <c r="I1131" s="53"/>
      <c r="J1131" s="53"/>
      <c r="K1131" s="53"/>
      <c r="L1131" s="53"/>
      <c r="M1131" s="53"/>
      <c r="N1131" s="53"/>
      <c r="O1131" s="53"/>
      <c r="P1131" s="53"/>
      <c r="Q1131" s="53"/>
      <c r="R1131" s="53"/>
      <c r="S1131" s="53"/>
      <c r="T1131" s="53"/>
      <c r="U1131" s="53"/>
      <c r="V1131" s="53"/>
      <c r="W1131" s="53"/>
      <c r="X1131" s="53"/>
      <c r="Y1131" s="53"/>
      <c r="Z1131" s="53"/>
      <c r="AA1131" s="53"/>
      <c r="AB1131" s="53"/>
      <c r="AC1131" s="53"/>
      <c r="AD1131" s="53"/>
      <c r="AE1131" s="53"/>
      <c r="AF1131" s="53"/>
      <c r="AG1131" s="53"/>
      <c r="AH1131" s="53"/>
      <c r="AI1131" s="53"/>
      <c r="AJ1131" s="53"/>
      <c r="AK1131" s="53"/>
      <c r="AL1131" s="53"/>
      <c r="AM1131" s="53"/>
      <c r="AN1131" s="53"/>
    </row>
    <row r="1132" spans="4:40" x14ac:dyDescent="0.25">
      <c r="D1132" s="57"/>
      <c r="E1132" s="53"/>
      <c r="F1132" s="53"/>
      <c r="G1132" s="53"/>
      <c r="H1132" s="53"/>
      <c r="I1132" s="53"/>
      <c r="J1132" s="53"/>
      <c r="K1132" s="53"/>
      <c r="L1132" s="53"/>
      <c r="M1132" s="53"/>
      <c r="N1132" s="53"/>
      <c r="O1132" s="53"/>
      <c r="P1132" s="53"/>
      <c r="Q1132" s="53"/>
      <c r="R1132" s="53"/>
      <c r="S1132" s="53"/>
      <c r="T1132" s="53"/>
      <c r="U1132" s="53"/>
      <c r="V1132" s="53"/>
      <c r="W1132" s="53"/>
      <c r="X1132" s="53"/>
      <c r="Y1132" s="53"/>
      <c r="Z1132" s="53"/>
      <c r="AA1132" s="53"/>
      <c r="AB1132" s="53"/>
      <c r="AC1132" s="53"/>
      <c r="AD1132" s="53"/>
      <c r="AE1132" s="53"/>
      <c r="AF1132" s="53"/>
      <c r="AG1132" s="53"/>
      <c r="AH1132" s="53"/>
      <c r="AI1132" s="53"/>
      <c r="AJ1132" s="53"/>
      <c r="AK1132" s="53"/>
      <c r="AL1132" s="53"/>
      <c r="AM1132" s="53"/>
      <c r="AN1132" s="53"/>
    </row>
    <row r="1133" spans="4:40" x14ac:dyDescent="0.25">
      <c r="D1133" s="57" t="s">
        <v>263</v>
      </c>
      <c r="E1133" s="53"/>
      <c r="F1133" s="53"/>
      <c r="G1133" s="53"/>
      <c r="H1133" s="53"/>
      <c r="I1133" s="53"/>
      <c r="J1133" s="53"/>
      <c r="K1133" s="53"/>
      <c r="L1133" s="53"/>
      <c r="M1133" s="53"/>
      <c r="N1133" s="53"/>
      <c r="O1133" s="53"/>
      <c r="P1133" s="53"/>
      <c r="Q1133" s="53"/>
      <c r="R1133" s="53"/>
      <c r="S1133" s="53"/>
      <c r="T1133" s="53"/>
      <c r="U1133" s="53"/>
      <c r="V1133" s="53"/>
      <c r="W1133" s="53"/>
      <c r="X1133" s="53"/>
      <c r="Y1133" s="53"/>
      <c r="Z1133" s="53"/>
      <c r="AA1133" s="53"/>
      <c r="AB1133" s="53"/>
      <c r="AC1133" s="53"/>
      <c r="AD1133" s="53"/>
      <c r="AE1133" s="53"/>
      <c r="AF1133" s="53"/>
      <c r="AG1133" s="53"/>
      <c r="AH1133" s="53"/>
      <c r="AI1133" s="53"/>
      <c r="AJ1133" s="53"/>
      <c r="AK1133" s="53"/>
      <c r="AL1133" s="53"/>
      <c r="AM1133" s="53"/>
      <c r="AN1133" s="53"/>
    </row>
    <row r="1134" spans="4:40" x14ac:dyDescent="0.25">
      <c r="D1134" s="57" t="s">
        <v>264</v>
      </c>
      <c r="E1134" s="53"/>
      <c r="F1134" s="53"/>
      <c r="G1134" s="53"/>
      <c r="H1134" s="53"/>
      <c r="I1134" s="53"/>
      <c r="J1134" s="53"/>
      <c r="K1134" s="53"/>
      <c r="L1134" s="53"/>
      <c r="M1134" s="53"/>
      <c r="N1134" s="53"/>
      <c r="O1134" s="53"/>
      <c r="P1134" s="53"/>
      <c r="Q1134" s="53"/>
      <c r="R1134" s="53"/>
      <c r="S1134" s="53"/>
      <c r="T1134" s="53"/>
      <c r="U1134" s="53"/>
      <c r="V1134" s="53"/>
      <c r="W1134" s="53"/>
      <c r="X1134" s="53"/>
      <c r="Y1134" s="53"/>
      <c r="Z1134" s="53"/>
      <c r="AA1134" s="53"/>
      <c r="AB1134" s="53"/>
      <c r="AC1134" s="53"/>
      <c r="AD1134" s="53"/>
      <c r="AE1134" s="53"/>
      <c r="AF1134" s="53"/>
      <c r="AG1134" s="53"/>
      <c r="AH1134" s="53"/>
      <c r="AI1134" s="53"/>
      <c r="AJ1134" s="53"/>
      <c r="AK1134" s="53"/>
      <c r="AL1134" s="53"/>
      <c r="AM1134" s="53"/>
      <c r="AN1134" s="53"/>
    </row>
    <row r="1135" spans="4:40" x14ac:dyDescent="0.25">
      <c r="D1135" s="57" t="s">
        <v>358</v>
      </c>
      <c r="E1135" s="53"/>
      <c r="F1135" s="53"/>
      <c r="G1135" s="53"/>
      <c r="H1135" s="53"/>
      <c r="I1135" s="53"/>
      <c r="J1135" s="53"/>
      <c r="K1135" s="53"/>
      <c r="L1135" s="53"/>
      <c r="M1135" s="53"/>
      <c r="N1135" s="53"/>
      <c r="O1135" s="53"/>
      <c r="P1135" s="53"/>
      <c r="Q1135" s="53"/>
      <c r="R1135" s="53"/>
      <c r="S1135" s="53"/>
      <c r="T1135" s="53"/>
      <c r="U1135" s="53"/>
      <c r="V1135" s="53"/>
      <c r="W1135" s="53"/>
      <c r="X1135" s="53"/>
      <c r="Y1135" s="53"/>
      <c r="Z1135" s="53"/>
      <c r="AA1135" s="53"/>
      <c r="AB1135" s="53"/>
      <c r="AC1135" s="53"/>
      <c r="AD1135" s="53"/>
      <c r="AE1135" s="53"/>
      <c r="AF1135" s="53"/>
      <c r="AG1135" s="53"/>
      <c r="AH1135" s="53"/>
      <c r="AI1135" s="53"/>
      <c r="AJ1135" s="53"/>
      <c r="AK1135" s="53"/>
      <c r="AL1135" s="53"/>
      <c r="AM1135" s="53"/>
      <c r="AN1135" s="53"/>
    </row>
    <row r="1137" spans="3:3" x14ac:dyDescent="0.25">
      <c r="C1137" s="285" t="s">
        <v>4550</v>
      </c>
    </row>
    <row r="1181" spans="2:4" x14ac:dyDescent="0.25">
      <c r="B1181" s="50">
        <v>0</v>
      </c>
      <c r="D1181" s="51" t="s">
        <v>4556</v>
      </c>
    </row>
    <row r="1182" spans="2:4" x14ac:dyDescent="0.25">
      <c r="D1182" s="59" t="s">
        <v>304</v>
      </c>
    </row>
    <row r="1184" spans="2:4" x14ac:dyDescent="0.25">
      <c r="D1184" s="285" t="s">
        <v>36</v>
      </c>
    </row>
    <row r="1185" spans="4:4" x14ac:dyDescent="0.25">
      <c r="D1185" s="54" t="s">
        <v>4563</v>
      </c>
    </row>
    <row r="1187" spans="4:4" x14ac:dyDescent="0.25">
      <c r="D1187" s="285" t="s">
        <v>4551</v>
      </c>
    </row>
    <row r="1212" spans="4:23" x14ac:dyDescent="0.25">
      <c r="D1212" s="285" t="s">
        <v>309</v>
      </c>
    </row>
    <row r="1213" spans="4:23" x14ac:dyDescent="0.25">
      <c r="D1213" s="51" t="s">
        <v>4553</v>
      </c>
      <c r="M1213" s="58" t="s">
        <v>4558</v>
      </c>
      <c r="T1213" s="28" t="s">
        <v>4559</v>
      </c>
    </row>
    <row r="1215" spans="4:23" x14ac:dyDescent="0.25">
      <c r="D1215" s="56" t="s">
        <v>33</v>
      </c>
      <c r="E1215" s="52"/>
      <c r="F1215" s="52"/>
      <c r="G1215" s="52"/>
      <c r="H1215" s="52"/>
      <c r="I1215" s="52"/>
      <c r="J1215" s="52"/>
      <c r="K1215" s="52"/>
      <c r="L1215" s="52"/>
      <c r="M1215" s="52"/>
      <c r="N1215" s="52"/>
      <c r="O1215" s="52"/>
      <c r="P1215" s="52"/>
      <c r="Q1215" s="52"/>
      <c r="R1215" s="52"/>
      <c r="S1215" s="52"/>
      <c r="T1215" s="52"/>
      <c r="U1215" s="52"/>
      <c r="V1215" s="52"/>
      <c r="W1215" s="52"/>
    </row>
    <row r="1216" spans="4:23" x14ac:dyDescent="0.25">
      <c r="D1216" s="56" t="s">
        <v>382</v>
      </c>
      <c r="E1216" s="52"/>
      <c r="F1216" s="52"/>
      <c r="G1216" s="52"/>
      <c r="H1216" s="52"/>
      <c r="I1216" s="52"/>
      <c r="J1216" s="52"/>
      <c r="K1216" s="52"/>
      <c r="L1216" s="52"/>
      <c r="M1216" s="52"/>
      <c r="N1216" s="52"/>
      <c r="O1216" s="52"/>
      <c r="P1216" s="52"/>
      <c r="Q1216" s="52"/>
      <c r="R1216" s="52"/>
      <c r="S1216" s="52"/>
      <c r="T1216" s="52"/>
      <c r="U1216" s="52"/>
      <c r="V1216" s="52"/>
      <c r="W1216" s="52"/>
    </row>
    <row r="1217" spans="4:40" x14ac:dyDescent="0.25">
      <c r="D1217" s="56" t="s">
        <v>838</v>
      </c>
      <c r="E1217" s="52"/>
      <c r="F1217" s="52"/>
      <c r="G1217" s="52"/>
      <c r="H1217" s="52"/>
      <c r="I1217" s="52"/>
      <c r="J1217" s="52"/>
      <c r="K1217" s="52"/>
      <c r="L1217" s="52"/>
      <c r="M1217" s="52"/>
      <c r="N1217" s="52"/>
      <c r="O1217" s="52"/>
      <c r="P1217" s="52"/>
      <c r="Q1217" s="52"/>
      <c r="R1217" s="52"/>
      <c r="S1217" s="52"/>
      <c r="T1217" s="52"/>
      <c r="U1217" s="52"/>
      <c r="V1217" s="52"/>
      <c r="W1217" s="52"/>
    </row>
    <row r="1218" spans="4:40" x14ac:dyDescent="0.25">
      <c r="D1218" s="56" t="s">
        <v>3720</v>
      </c>
      <c r="E1218" s="52"/>
      <c r="F1218" s="52"/>
      <c r="G1218" s="52"/>
      <c r="H1218" s="52"/>
      <c r="I1218" s="52"/>
      <c r="J1218" s="52"/>
      <c r="K1218" s="52"/>
      <c r="L1218" s="52"/>
      <c r="M1218" s="52"/>
      <c r="N1218" s="52"/>
      <c r="O1218" s="52"/>
      <c r="P1218" s="52"/>
      <c r="Q1218" s="52"/>
      <c r="R1218" s="52"/>
      <c r="S1218" s="52"/>
      <c r="T1218" s="52"/>
      <c r="U1218" s="52"/>
      <c r="V1218" s="52"/>
      <c r="W1218" s="52"/>
    </row>
    <row r="1219" spans="4:40" x14ac:dyDescent="0.25">
      <c r="D1219" s="56" t="s">
        <v>3870</v>
      </c>
      <c r="E1219" s="52"/>
      <c r="F1219" s="52"/>
      <c r="G1219" s="52"/>
      <c r="H1219" s="52"/>
      <c r="I1219" s="52"/>
      <c r="J1219" s="52"/>
      <c r="K1219" s="52"/>
      <c r="L1219" s="52"/>
      <c r="M1219" s="52"/>
      <c r="N1219" s="52"/>
      <c r="O1219" s="52"/>
      <c r="P1219" s="52"/>
      <c r="Q1219" s="52"/>
      <c r="R1219" s="52"/>
      <c r="S1219" s="52"/>
      <c r="T1219" s="52"/>
      <c r="U1219" s="52"/>
      <c r="V1219" s="52"/>
      <c r="W1219" s="52"/>
    </row>
    <row r="1220" spans="4:40" x14ac:dyDescent="0.25">
      <c r="D1220" s="56" t="s">
        <v>3871</v>
      </c>
      <c r="E1220" s="52"/>
      <c r="F1220" s="52"/>
      <c r="G1220" s="52"/>
      <c r="H1220" s="52"/>
      <c r="I1220" s="52"/>
      <c r="J1220" s="52"/>
      <c r="K1220" s="52"/>
      <c r="L1220" s="52"/>
      <c r="M1220" s="52"/>
      <c r="N1220" s="52"/>
      <c r="O1220" s="52"/>
      <c r="P1220" s="52"/>
      <c r="Q1220" s="52"/>
      <c r="R1220" s="52"/>
      <c r="S1220" s="52"/>
      <c r="T1220" s="52"/>
      <c r="U1220" s="52"/>
      <c r="V1220" s="52"/>
      <c r="W1220" s="52"/>
    </row>
    <row r="1221" spans="4:40" x14ac:dyDescent="0.25">
      <c r="D1221" s="56" t="s">
        <v>3872</v>
      </c>
      <c r="E1221" s="52"/>
      <c r="F1221" s="52"/>
      <c r="G1221" s="52"/>
      <c r="H1221" s="52"/>
      <c r="I1221" s="52"/>
      <c r="J1221" s="52"/>
      <c r="K1221" s="52"/>
      <c r="L1221" s="52"/>
      <c r="M1221" s="52"/>
      <c r="N1221" s="52"/>
      <c r="O1221" s="52"/>
      <c r="P1221" s="52"/>
      <c r="Q1221" s="52"/>
      <c r="R1221" s="52"/>
      <c r="S1221" s="52"/>
      <c r="T1221" s="52"/>
      <c r="U1221" s="52"/>
      <c r="V1221" s="52"/>
      <c r="W1221" s="52"/>
    </row>
    <row r="1222" spans="4:40" x14ac:dyDescent="0.25">
      <c r="D1222" s="56" t="s">
        <v>3873</v>
      </c>
      <c r="E1222" s="52"/>
      <c r="F1222" s="52"/>
      <c r="G1222" s="52"/>
      <c r="H1222" s="52"/>
      <c r="I1222" s="52"/>
      <c r="J1222" s="52"/>
      <c r="K1222" s="52"/>
      <c r="L1222" s="52"/>
      <c r="M1222" s="52"/>
      <c r="N1222" s="52"/>
      <c r="O1222" s="52"/>
      <c r="P1222" s="52"/>
      <c r="Q1222" s="52"/>
      <c r="R1222" s="52"/>
      <c r="S1222" s="52"/>
      <c r="T1222" s="52"/>
      <c r="U1222" s="52"/>
      <c r="V1222" s="52"/>
      <c r="W1222" s="52"/>
    </row>
    <row r="1223" spans="4:40" x14ac:dyDescent="0.25">
      <c r="D1223" s="56" t="s">
        <v>524</v>
      </c>
      <c r="E1223" s="52"/>
      <c r="F1223" s="52"/>
      <c r="G1223" s="52"/>
      <c r="H1223" s="52"/>
      <c r="I1223" s="52"/>
      <c r="J1223" s="52"/>
      <c r="K1223" s="52"/>
      <c r="L1223" s="52"/>
      <c r="M1223" s="52"/>
      <c r="N1223" s="52"/>
      <c r="O1223" s="52"/>
      <c r="P1223" s="52"/>
      <c r="Q1223" s="52"/>
      <c r="R1223" s="52"/>
      <c r="S1223" s="52"/>
      <c r="T1223" s="52"/>
      <c r="U1223" s="52"/>
      <c r="V1223" s="52"/>
      <c r="W1223" s="52"/>
    </row>
    <row r="1224" spans="4:40" x14ac:dyDescent="0.25">
      <c r="D1224" s="56" t="s">
        <v>257</v>
      </c>
      <c r="E1224" s="52"/>
      <c r="F1224" s="52"/>
      <c r="G1224" s="52"/>
      <c r="H1224" s="52"/>
      <c r="I1224" s="52"/>
      <c r="J1224" s="52"/>
      <c r="K1224" s="52"/>
      <c r="L1224" s="52"/>
      <c r="M1224" s="52"/>
      <c r="N1224" s="52"/>
      <c r="O1224" s="52"/>
      <c r="P1224" s="52"/>
      <c r="Q1224" s="52"/>
      <c r="R1224" s="52"/>
      <c r="S1224" s="52"/>
      <c r="T1224" s="52"/>
      <c r="U1224" s="52"/>
      <c r="V1224" s="52"/>
      <c r="W1224" s="52"/>
    </row>
    <row r="1225" spans="4:40" x14ac:dyDescent="0.25">
      <c r="D1225" s="56" t="s">
        <v>789</v>
      </c>
      <c r="E1225" s="52"/>
      <c r="F1225" s="52"/>
      <c r="G1225" s="52"/>
      <c r="H1225" s="52"/>
      <c r="I1225" s="52"/>
      <c r="J1225" s="52"/>
      <c r="K1225" s="52"/>
      <c r="L1225" s="52"/>
      <c r="M1225" s="52"/>
      <c r="N1225" s="52"/>
      <c r="O1225" s="52"/>
      <c r="P1225" s="52"/>
      <c r="Q1225" s="52"/>
      <c r="R1225" s="52"/>
      <c r="S1225" s="52"/>
      <c r="T1225" s="52"/>
      <c r="U1225" s="52"/>
      <c r="V1225" s="52"/>
      <c r="W1225" s="52"/>
    </row>
    <row r="1226" spans="4:40" x14ac:dyDescent="0.25">
      <c r="D1226" s="56" t="s">
        <v>279</v>
      </c>
      <c r="E1226" s="52"/>
      <c r="F1226" s="52"/>
      <c r="G1226" s="52"/>
      <c r="H1226" s="52"/>
      <c r="I1226" s="52"/>
      <c r="J1226" s="52"/>
      <c r="K1226" s="52"/>
      <c r="L1226" s="52"/>
      <c r="M1226" s="52"/>
      <c r="N1226" s="52"/>
      <c r="O1226" s="52"/>
      <c r="P1226" s="52"/>
      <c r="Q1226" s="52"/>
      <c r="R1226" s="52"/>
      <c r="S1226" s="52"/>
      <c r="T1226" s="52"/>
      <c r="U1226" s="52"/>
      <c r="V1226" s="52"/>
      <c r="W1226" s="52"/>
    </row>
    <row r="1227" spans="4:40" x14ac:dyDescent="0.25">
      <c r="D1227" s="56" t="s">
        <v>4554</v>
      </c>
      <c r="E1227" s="52"/>
      <c r="F1227" s="52"/>
      <c r="G1227" s="52"/>
      <c r="H1227" s="52"/>
      <c r="I1227" s="52"/>
      <c r="J1227" s="52"/>
      <c r="K1227" s="52"/>
      <c r="L1227" s="52"/>
      <c r="M1227" s="52"/>
      <c r="N1227" s="52"/>
      <c r="O1227" s="52"/>
      <c r="P1227" s="52"/>
      <c r="Q1227" s="52"/>
      <c r="R1227" s="52"/>
      <c r="S1227" s="52"/>
      <c r="T1227" s="52"/>
      <c r="U1227" s="52"/>
      <c r="V1227" s="52"/>
      <c r="W1227" s="52"/>
    </row>
    <row r="1229" spans="4:40" x14ac:dyDescent="0.25">
      <c r="D1229" s="57" t="s">
        <v>357</v>
      </c>
      <c r="E1229" s="53"/>
      <c r="F1229" s="53"/>
      <c r="G1229" s="53"/>
      <c r="H1229" s="53"/>
      <c r="I1229" s="53"/>
      <c r="J1229" s="53"/>
      <c r="K1229" s="53"/>
      <c r="L1229" s="53"/>
      <c r="M1229" s="53"/>
      <c r="N1229" s="53"/>
      <c r="O1229" s="53"/>
      <c r="P1229" s="53"/>
      <c r="Q1229" s="53"/>
      <c r="R1229" s="53"/>
      <c r="S1229" s="53"/>
      <c r="T1229" s="53"/>
      <c r="U1229" s="53"/>
      <c r="V1229" s="53"/>
      <c r="W1229" s="53"/>
      <c r="X1229" s="53"/>
      <c r="Y1229" s="53"/>
      <c r="Z1229" s="53"/>
      <c r="AA1229" s="53"/>
      <c r="AB1229" s="53"/>
      <c r="AC1229" s="53"/>
      <c r="AD1229" s="53"/>
      <c r="AE1229" s="53"/>
      <c r="AF1229" s="53"/>
      <c r="AG1229" s="53"/>
      <c r="AH1229" s="53"/>
      <c r="AI1229" s="53"/>
      <c r="AJ1229" s="53"/>
      <c r="AK1229" s="53"/>
      <c r="AL1229" s="53"/>
      <c r="AM1229" s="53"/>
      <c r="AN1229" s="53"/>
    </row>
    <row r="1230" spans="4:40" x14ac:dyDescent="0.25">
      <c r="D1230" s="57" t="s">
        <v>322</v>
      </c>
      <c r="E1230" s="53"/>
      <c r="F1230" s="53"/>
      <c r="G1230" s="53"/>
      <c r="H1230" s="53"/>
      <c r="I1230" s="53"/>
      <c r="J1230" s="53"/>
      <c r="K1230" s="53"/>
      <c r="L1230" s="53"/>
      <c r="M1230" s="53"/>
      <c r="N1230" s="53"/>
      <c r="O1230" s="53"/>
      <c r="P1230" s="53"/>
      <c r="Q1230" s="53"/>
      <c r="R1230" s="53"/>
      <c r="S1230" s="53"/>
      <c r="T1230" s="53"/>
      <c r="U1230" s="53"/>
      <c r="V1230" s="53"/>
      <c r="W1230" s="53"/>
      <c r="X1230" s="53"/>
      <c r="Y1230" s="53"/>
      <c r="Z1230" s="53"/>
      <c r="AA1230" s="53"/>
      <c r="AB1230" s="53"/>
      <c r="AC1230" s="53"/>
      <c r="AD1230" s="53"/>
      <c r="AE1230" s="53"/>
      <c r="AF1230" s="53"/>
      <c r="AG1230" s="53"/>
      <c r="AH1230" s="53"/>
      <c r="AI1230" s="53"/>
      <c r="AJ1230" s="53"/>
      <c r="AK1230" s="53"/>
      <c r="AL1230" s="53"/>
      <c r="AM1230" s="53"/>
      <c r="AN1230" s="53"/>
    </row>
    <row r="1231" spans="4:40" x14ac:dyDescent="0.25">
      <c r="D1231" s="57"/>
      <c r="E1231" s="53"/>
      <c r="F1231" s="53"/>
      <c r="G1231" s="53"/>
      <c r="H1231" s="53"/>
      <c r="I1231" s="53"/>
      <c r="J1231" s="53"/>
      <c r="K1231" s="53"/>
      <c r="L1231" s="53"/>
      <c r="M1231" s="53"/>
      <c r="N1231" s="53"/>
      <c r="O1231" s="53"/>
      <c r="P1231" s="53"/>
      <c r="Q1231" s="53"/>
      <c r="R1231" s="53"/>
      <c r="S1231" s="53"/>
      <c r="T1231" s="53"/>
      <c r="U1231" s="53"/>
      <c r="V1231" s="53"/>
      <c r="W1231" s="53"/>
      <c r="X1231" s="53"/>
      <c r="Y1231" s="53"/>
      <c r="Z1231" s="53"/>
      <c r="AA1231" s="53"/>
      <c r="AB1231" s="53"/>
      <c r="AC1231" s="53"/>
      <c r="AD1231" s="53"/>
      <c r="AE1231" s="53"/>
      <c r="AF1231" s="53"/>
      <c r="AG1231" s="53"/>
      <c r="AH1231" s="53"/>
      <c r="AI1231" s="53"/>
      <c r="AJ1231" s="53"/>
      <c r="AK1231" s="53"/>
      <c r="AL1231" s="53"/>
      <c r="AM1231" s="53"/>
      <c r="AN1231" s="53"/>
    </row>
    <row r="1232" spans="4:40" x14ac:dyDescent="0.25">
      <c r="D1232" s="57" t="s">
        <v>280</v>
      </c>
      <c r="E1232" s="53"/>
      <c r="F1232" s="53"/>
      <c r="G1232" s="53"/>
      <c r="H1232" s="53"/>
      <c r="I1232" s="53"/>
      <c r="J1232" s="53"/>
      <c r="K1232" s="53"/>
      <c r="L1232" s="53"/>
      <c r="M1232" s="53"/>
      <c r="N1232" s="53"/>
      <c r="O1232" s="53"/>
      <c r="P1232" s="53"/>
      <c r="Q1232" s="53"/>
      <c r="R1232" s="53"/>
      <c r="S1232" s="53"/>
      <c r="T1232" s="53"/>
      <c r="U1232" s="53"/>
      <c r="V1232" s="53"/>
      <c r="W1232" s="53"/>
      <c r="X1232" s="53"/>
      <c r="Y1232" s="53"/>
      <c r="Z1232" s="53"/>
      <c r="AA1232" s="53"/>
      <c r="AB1232" s="53"/>
      <c r="AC1232" s="53"/>
      <c r="AD1232" s="53"/>
      <c r="AE1232" s="53"/>
      <c r="AF1232" s="53"/>
      <c r="AG1232" s="53"/>
      <c r="AH1232" s="53"/>
      <c r="AI1232" s="53"/>
      <c r="AJ1232" s="53"/>
      <c r="AK1232" s="53"/>
      <c r="AL1232" s="53"/>
      <c r="AM1232" s="53"/>
      <c r="AN1232" s="53"/>
    </row>
    <row r="1233" spans="4:40" x14ac:dyDescent="0.25">
      <c r="D1233" s="57" t="s">
        <v>282</v>
      </c>
      <c r="E1233" s="53"/>
      <c r="F1233" s="53"/>
      <c r="G1233" s="53"/>
      <c r="H1233" s="53"/>
      <c r="I1233" s="53"/>
      <c r="J1233" s="53"/>
      <c r="K1233" s="53"/>
      <c r="L1233" s="53"/>
      <c r="M1233" s="53"/>
      <c r="N1233" s="53"/>
      <c r="O1233" s="53"/>
      <c r="P1233" s="53"/>
      <c r="Q1233" s="53"/>
      <c r="R1233" s="53"/>
      <c r="S1233" s="53"/>
      <c r="T1233" s="53"/>
      <c r="U1233" s="53"/>
      <c r="V1233" s="53"/>
      <c r="W1233" s="53"/>
      <c r="X1233" s="53"/>
      <c r="Y1233" s="53"/>
      <c r="Z1233" s="53"/>
      <c r="AA1233" s="53"/>
      <c r="AB1233" s="53"/>
      <c r="AC1233" s="53"/>
      <c r="AD1233" s="53"/>
      <c r="AE1233" s="53"/>
      <c r="AF1233" s="53"/>
      <c r="AG1233" s="53"/>
      <c r="AH1233" s="53"/>
      <c r="AI1233" s="53"/>
      <c r="AJ1233" s="53"/>
      <c r="AK1233" s="53"/>
      <c r="AL1233" s="53"/>
      <c r="AM1233" s="53"/>
      <c r="AN1233" s="53"/>
    </row>
    <row r="1234" spans="4:40" x14ac:dyDescent="0.25">
      <c r="D1234" s="57" t="s">
        <v>4561</v>
      </c>
      <c r="E1234" s="53"/>
      <c r="F1234" s="53"/>
      <c r="G1234" s="53"/>
      <c r="H1234" s="53"/>
      <c r="I1234" s="53"/>
      <c r="J1234" s="53"/>
      <c r="K1234" s="53"/>
      <c r="L1234" s="53"/>
      <c r="M1234" s="53"/>
      <c r="N1234" s="53"/>
      <c r="O1234" s="53"/>
      <c r="P1234" s="53"/>
      <c r="Q1234" s="53"/>
      <c r="R1234" s="53"/>
      <c r="S1234" s="53"/>
      <c r="T1234" s="53"/>
      <c r="U1234" s="53"/>
      <c r="V1234" s="53"/>
      <c r="W1234" s="53"/>
      <c r="X1234" s="53"/>
      <c r="Y1234" s="53"/>
      <c r="Z1234" s="53"/>
      <c r="AA1234" s="53"/>
      <c r="AB1234" s="53"/>
      <c r="AC1234" s="53"/>
      <c r="AD1234" s="53"/>
      <c r="AE1234" s="53"/>
      <c r="AF1234" s="53"/>
      <c r="AG1234" s="53"/>
      <c r="AH1234" s="53"/>
      <c r="AI1234" s="53"/>
      <c r="AJ1234" s="53"/>
      <c r="AK1234" s="53"/>
      <c r="AL1234" s="53"/>
      <c r="AM1234" s="53"/>
      <c r="AN1234" s="53"/>
    </row>
    <row r="1235" spans="4:40" x14ac:dyDescent="0.25">
      <c r="D1235" s="57" t="s">
        <v>4560</v>
      </c>
      <c r="E1235" s="53"/>
      <c r="F1235" s="53"/>
      <c r="G1235" s="53"/>
      <c r="H1235" s="53"/>
      <c r="I1235" s="53"/>
      <c r="J1235" s="53"/>
      <c r="K1235" s="53"/>
      <c r="L1235" s="53"/>
      <c r="M1235" s="53"/>
      <c r="N1235" s="53"/>
      <c r="O1235" s="53"/>
      <c r="P1235" s="53"/>
      <c r="Q1235" s="53"/>
      <c r="R1235" s="53"/>
      <c r="S1235" s="53"/>
      <c r="T1235" s="53"/>
      <c r="U1235" s="53"/>
      <c r="V1235" s="53"/>
      <c r="W1235" s="53"/>
      <c r="X1235" s="53"/>
      <c r="Y1235" s="53"/>
      <c r="Z1235" s="53"/>
      <c r="AA1235" s="53"/>
      <c r="AB1235" s="53"/>
      <c r="AC1235" s="53"/>
      <c r="AD1235" s="53"/>
      <c r="AE1235" s="53"/>
      <c r="AF1235" s="53"/>
      <c r="AG1235" s="53"/>
      <c r="AH1235" s="53"/>
      <c r="AI1235" s="53"/>
      <c r="AJ1235" s="53"/>
      <c r="AK1235" s="53"/>
      <c r="AL1235" s="53"/>
      <c r="AM1235" s="53"/>
      <c r="AN1235" s="53"/>
    </row>
    <row r="1236" spans="4:40" x14ac:dyDescent="0.25">
      <c r="D1236" s="57" t="s">
        <v>4564</v>
      </c>
      <c r="E1236" s="53"/>
      <c r="F1236" s="53"/>
      <c r="G1236" s="53"/>
      <c r="H1236" s="53"/>
      <c r="I1236" s="53"/>
      <c r="J1236" s="53"/>
      <c r="K1236" s="53"/>
      <c r="L1236" s="53"/>
      <c r="M1236" s="53"/>
      <c r="N1236" s="53"/>
      <c r="O1236" s="53"/>
      <c r="P1236" s="53"/>
      <c r="Q1236" s="53"/>
      <c r="R1236" s="53"/>
      <c r="S1236" s="53"/>
      <c r="T1236" s="53"/>
      <c r="U1236" s="53"/>
      <c r="V1236" s="53"/>
      <c r="W1236" s="53"/>
      <c r="X1236" s="53"/>
      <c r="Y1236" s="53"/>
      <c r="Z1236" s="53"/>
      <c r="AA1236" s="53"/>
      <c r="AB1236" s="53"/>
      <c r="AC1236" s="53"/>
      <c r="AD1236" s="53"/>
      <c r="AE1236" s="53"/>
      <c r="AF1236" s="53"/>
      <c r="AG1236" s="53"/>
      <c r="AH1236" s="53"/>
      <c r="AI1236" s="53"/>
      <c r="AJ1236" s="53"/>
      <c r="AK1236" s="53"/>
      <c r="AL1236" s="53"/>
      <c r="AM1236" s="53"/>
      <c r="AN1236" s="53"/>
    </row>
    <row r="1237" spans="4:40" x14ac:dyDescent="0.25">
      <c r="D1237" s="57"/>
      <c r="E1237" s="53"/>
      <c r="F1237" s="53"/>
      <c r="G1237" s="53"/>
      <c r="H1237" s="53"/>
      <c r="I1237" s="53"/>
      <c r="J1237" s="53"/>
      <c r="K1237" s="53"/>
      <c r="L1237" s="53"/>
      <c r="M1237" s="53"/>
      <c r="N1237" s="53"/>
      <c r="O1237" s="53"/>
      <c r="P1237" s="53"/>
      <c r="Q1237" s="53"/>
      <c r="R1237" s="53"/>
      <c r="S1237" s="53"/>
      <c r="T1237" s="53"/>
      <c r="U1237" s="53"/>
      <c r="V1237" s="53"/>
      <c r="W1237" s="53"/>
      <c r="X1237" s="53"/>
      <c r="Y1237" s="53"/>
      <c r="Z1237" s="53"/>
      <c r="AA1237" s="53"/>
      <c r="AB1237" s="53"/>
      <c r="AC1237" s="53"/>
      <c r="AD1237" s="53"/>
      <c r="AE1237" s="53"/>
      <c r="AF1237" s="53"/>
      <c r="AG1237" s="53"/>
      <c r="AH1237" s="53"/>
      <c r="AI1237" s="53"/>
      <c r="AJ1237" s="53"/>
      <c r="AK1237" s="53"/>
      <c r="AL1237" s="53"/>
      <c r="AM1237" s="53"/>
      <c r="AN1237" s="53"/>
    </row>
    <row r="1238" spans="4:40" x14ac:dyDescent="0.25">
      <c r="D1238" s="57" t="s">
        <v>507</v>
      </c>
      <c r="E1238" s="53"/>
      <c r="F1238" s="53"/>
      <c r="G1238" s="53"/>
      <c r="H1238" s="53"/>
      <c r="I1238" s="53"/>
      <c r="J1238" s="53"/>
      <c r="K1238" s="53"/>
      <c r="L1238" s="53"/>
      <c r="M1238" s="53"/>
      <c r="N1238" s="53"/>
      <c r="O1238" s="53"/>
      <c r="P1238" s="53"/>
      <c r="Q1238" s="53"/>
      <c r="R1238" s="53"/>
      <c r="S1238" s="53"/>
      <c r="T1238" s="53"/>
      <c r="U1238" s="53"/>
      <c r="V1238" s="53"/>
      <c r="W1238" s="53"/>
      <c r="X1238" s="53"/>
      <c r="Y1238" s="53"/>
      <c r="Z1238" s="53"/>
      <c r="AA1238" s="53"/>
      <c r="AB1238" s="53"/>
      <c r="AC1238" s="53"/>
      <c r="AD1238" s="53"/>
      <c r="AE1238" s="53"/>
      <c r="AF1238" s="53"/>
      <c r="AG1238" s="53"/>
      <c r="AH1238" s="53"/>
      <c r="AI1238" s="53"/>
      <c r="AJ1238" s="53"/>
      <c r="AK1238" s="53"/>
      <c r="AL1238" s="53"/>
      <c r="AM1238" s="53"/>
      <c r="AN1238" s="53"/>
    </row>
    <row r="1239" spans="4:40" x14ac:dyDescent="0.25">
      <c r="D1239" s="57" t="s">
        <v>282</v>
      </c>
      <c r="E1239" s="53"/>
      <c r="F1239" s="53"/>
      <c r="G1239" s="53"/>
      <c r="H1239" s="53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  <c r="T1239" s="53"/>
      <c r="U1239" s="53"/>
      <c r="V1239" s="53"/>
      <c r="W1239" s="53"/>
      <c r="X1239" s="53"/>
      <c r="Y1239" s="53"/>
      <c r="Z1239" s="53"/>
      <c r="AA1239" s="53"/>
      <c r="AB1239" s="53"/>
      <c r="AC1239" s="53"/>
      <c r="AD1239" s="53"/>
      <c r="AE1239" s="53"/>
      <c r="AF1239" s="53"/>
      <c r="AG1239" s="53"/>
      <c r="AH1239" s="53"/>
      <c r="AI1239" s="53"/>
      <c r="AJ1239" s="53"/>
      <c r="AK1239" s="53"/>
      <c r="AL1239" s="53"/>
      <c r="AM1239" s="53"/>
      <c r="AN1239" s="53"/>
    </row>
    <row r="1240" spans="4:40" x14ac:dyDescent="0.25">
      <c r="D1240" s="57" t="s">
        <v>4562</v>
      </c>
      <c r="E1240" s="53"/>
      <c r="F1240" s="53"/>
      <c r="G1240" s="53"/>
      <c r="H1240" s="53"/>
      <c r="I1240" s="53"/>
      <c r="J1240" s="53"/>
      <c r="K1240" s="53"/>
      <c r="L1240" s="53"/>
      <c r="M1240" s="53"/>
      <c r="N1240" s="53"/>
      <c r="O1240" s="53"/>
      <c r="P1240" s="53"/>
      <c r="Q1240" s="53"/>
      <c r="R1240" s="53"/>
      <c r="S1240" s="53"/>
      <c r="T1240" s="53"/>
      <c r="U1240" s="53"/>
      <c r="V1240" s="53"/>
      <c r="W1240" s="53"/>
      <c r="X1240" s="53"/>
      <c r="Y1240" s="53"/>
      <c r="Z1240" s="53"/>
      <c r="AA1240" s="53"/>
      <c r="AB1240" s="53"/>
      <c r="AC1240" s="53"/>
      <c r="AD1240" s="53"/>
      <c r="AE1240" s="53"/>
      <c r="AF1240" s="53"/>
      <c r="AG1240" s="53"/>
      <c r="AH1240" s="53"/>
      <c r="AI1240" s="53"/>
      <c r="AJ1240" s="53"/>
      <c r="AK1240" s="53"/>
      <c r="AL1240" s="53"/>
      <c r="AM1240" s="53"/>
      <c r="AN1240" s="53"/>
    </row>
    <row r="1241" spans="4:40" x14ac:dyDescent="0.25">
      <c r="D1241" s="57" t="s">
        <v>4560</v>
      </c>
      <c r="E1241" s="53"/>
      <c r="F1241" s="53"/>
      <c r="G1241" s="53"/>
      <c r="H1241" s="53"/>
      <c r="I1241" s="53"/>
      <c r="J1241" s="53"/>
      <c r="K1241" s="53"/>
      <c r="L1241" s="53"/>
      <c r="M1241" s="53"/>
      <c r="N1241" s="53"/>
      <c r="O1241" s="53"/>
      <c r="P1241" s="53"/>
      <c r="Q1241" s="53"/>
      <c r="R1241" s="53"/>
      <c r="S1241" s="53"/>
      <c r="T1241" s="53"/>
      <c r="U1241" s="53"/>
      <c r="V1241" s="53"/>
      <c r="W1241" s="53"/>
      <c r="X1241" s="53"/>
      <c r="Y1241" s="53"/>
      <c r="Z1241" s="53"/>
      <c r="AA1241" s="53"/>
      <c r="AB1241" s="53"/>
      <c r="AC1241" s="53"/>
      <c r="AD1241" s="53"/>
      <c r="AE1241" s="53"/>
      <c r="AF1241" s="53"/>
      <c r="AG1241" s="53"/>
      <c r="AH1241" s="53"/>
      <c r="AI1241" s="53"/>
      <c r="AJ1241" s="53"/>
      <c r="AK1241" s="53"/>
      <c r="AL1241" s="53"/>
      <c r="AM1241" s="53"/>
      <c r="AN1241" s="53"/>
    </row>
    <row r="1242" spans="4:40" x14ac:dyDescent="0.25">
      <c r="D1242" s="57" t="s">
        <v>4565</v>
      </c>
      <c r="E1242" s="53"/>
      <c r="F1242" s="53"/>
      <c r="G1242" s="53"/>
      <c r="H1242" s="53"/>
      <c r="I1242" s="53"/>
      <c r="J1242" s="53"/>
      <c r="K1242" s="53"/>
      <c r="L1242" s="53"/>
      <c r="M1242" s="53"/>
      <c r="N1242" s="53"/>
      <c r="O1242" s="53"/>
      <c r="P1242" s="53"/>
      <c r="Q1242" s="53"/>
      <c r="R1242" s="53"/>
      <c r="S1242" s="53"/>
      <c r="T1242" s="53"/>
      <c r="U1242" s="53"/>
      <c r="V1242" s="53"/>
      <c r="W1242" s="53"/>
      <c r="X1242" s="53"/>
      <c r="Y1242" s="53"/>
      <c r="Z1242" s="53"/>
      <c r="AA1242" s="53"/>
      <c r="AB1242" s="53"/>
      <c r="AC1242" s="53"/>
      <c r="AD1242" s="53"/>
      <c r="AE1242" s="53"/>
      <c r="AF1242" s="53"/>
      <c r="AG1242" s="53"/>
      <c r="AH1242" s="53"/>
      <c r="AI1242" s="53"/>
      <c r="AJ1242" s="53"/>
      <c r="AK1242" s="53"/>
      <c r="AL1242" s="53"/>
      <c r="AM1242" s="53"/>
      <c r="AN1242" s="53"/>
    </row>
    <row r="1243" spans="4:40" x14ac:dyDescent="0.25">
      <c r="D1243" s="57"/>
      <c r="E1243" s="53"/>
      <c r="F1243" s="53"/>
      <c r="G1243" s="53"/>
      <c r="H1243" s="53"/>
      <c r="I1243" s="53"/>
      <c r="J1243" s="53"/>
      <c r="K1243" s="53"/>
      <c r="L1243" s="53"/>
      <c r="M1243" s="53"/>
      <c r="N1243" s="53"/>
      <c r="O1243" s="53"/>
      <c r="P1243" s="53"/>
      <c r="Q1243" s="53"/>
      <c r="R1243" s="53"/>
      <c r="S1243" s="53"/>
      <c r="T1243" s="53"/>
      <c r="U1243" s="53"/>
      <c r="V1243" s="53"/>
      <c r="W1243" s="53"/>
      <c r="X1243" s="53"/>
      <c r="Y1243" s="53"/>
      <c r="Z1243" s="53"/>
      <c r="AA1243" s="53"/>
      <c r="AB1243" s="53"/>
      <c r="AC1243" s="53"/>
      <c r="AD1243" s="53"/>
      <c r="AE1243" s="53"/>
      <c r="AF1243" s="53"/>
      <c r="AG1243" s="53"/>
      <c r="AH1243" s="53"/>
      <c r="AI1243" s="53"/>
      <c r="AJ1243" s="53"/>
      <c r="AK1243" s="53"/>
      <c r="AL1243" s="53"/>
      <c r="AM1243" s="53"/>
      <c r="AN1243" s="53"/>
    </row>
    <row r="1244" spans="4:40" x14ac:dyDescent="0.25">
      <c r="D1244" s="57" t="s">
        <v>263</v>
      </c>
      <c r="E1244" s="53"/>
      <c r="F1244" s="53"/>
      <c r="G1244" s="53"/>
      <c r="H1244" s="53"/>
      <c r="I1244" s="53"/>
      <c r="J1244" s="53"/>
      <c r="K1244" s="53"/>
      <c r="L1244" s="53"/>
      <c r="M1244" s="53"/>
      <c r="N1244" s="53"/>
      <c r="O1244" s="53"/>
      <c r="P1244" s="53"/>
      <c r="Q1244" s="53"/>
      <c r="R1244" s="53"/>
      <c r="S1244" s="53"/>
      <c r="T1244" s="53"/>
      <c r="U1244" s="53"/>
      <c r="V1244" s="53"/>
      <c r="W1244" s="53"/>
      <c r="X1244" s="53"/>
      <c r="Y1244" s="53"/>
      <c r="Z1244" s="53"/>
      <c r="AA1244" s="53"/>
      <c r="AB1244" s="53"/>
      <c r="AC1244" s="53"/>
      <c r="AD1244" s="53"/>
      <c r="AE1244" s="53"/>
      <c r="AF1244" s="53"/>
      <c r="AG1244" s="53"/>
      <c r="AH1244" s="53"/>
      <c r="AI1244" s="53"/>
      <c r="AJ1244" s="53"/>
      <c r="AK1244" s="53"/>
      <c r="AL1244" s="53"/>
      <c r="AM1244" s="53"/>
      <c r="AN1244" s="53"/>
    </row>
    <row r="1245" spans="4:40" x14ac:dyDescent="0.25">
      <c r="D1245" s="57" t="s">
        <v>264</v>
      </c>
      <c r="E1245" s="53"/>
      <c r="F1245" s="53"/>
      <c r="G1245" s="53"/>
      <c r="H1245" s="53"/>
      <c r="I1245" s="53"/>
      <c r="J1245" s="53"/>
      <c r="K1245" s="53"/>
      <c r="L1245" s="53"/>
      <c r="M1245" s="53"/>
      <c r="N1245" s="53"/>
      <c r="O1245" s="53"/>
      <c r="P1245" s="53"/>
      <c r="Q1245" s="53"/>
      <c r="R1245" s="53"/>
      <c r="S1245" s="53"/>
      <c r="T1245" s="53"/>
      <c r="U1245" s="53"/>
      <c r="V1245" s="53"/>
      <c r="W1245" s="53"/>
      <c r="X1245" s="53"/>
      <c r="Y1245" s="53"/>
      <c r="Z1245" s="53"/>
      <c r="AA1245" s="53"/>
      <c r="AB1245" s="53"/>
      <c r="AC1245" s="53"/>
      <c r="AD1245" s="53"/>
      <c r="AE1245" s="53"/>
      <c r="AF1245" s="53"/>
      <c r="AG1245" s="53"/>
      <c r="AH1245" s="53"/>
      <c r="AI1245" s="53"/>
      <c r="AJ1245" s="53"/>
      <c r="AK1245" s="53"/>
      <c r="AL1245" s="53"/>
      <c r="AM1245" s="53"/>
      <c r="AN1245" s="53"/>
    </row>
    <row r="1246" spans="4:40" x14ac:dyDescent="0.25">
      <c r="D1246" s="57" t="s">
        <v>358</v>
      </c>
      <c r="E1246" s="53"/>
      <c r="F1246" s="53"/>
      <c r="G1246" s="53"/>
      <c r="H1246" s="53"/>
      <c r="I1246" s="53"/>
      <c r="J1246" s="53"/>
      <c r="K1246" s="53"/>
      <c r="L1246" s="53"/>
      <c r="M1246" s="53"/>
      <c r="N1246" s="53"/>
      <c r="O1246" s="53"/>
      <c r="P1246" s="53"/>
      <c r="Q1246" s="53"/>
      <c r="R1246" s="53"/>
      <c r="S1246" s="53"/>
      <c r="T1246" s="53"/>
      <c r="U1246" s="53"/>
      <c r="V1246" s="53"/>
      <c r="W1246" s="53"/>
      <c r="X1246" s="53"/>
      <c r="Y1246" s="53"/>
      <c r="Z1246" s="53"/>
      <c r="AA1246" s="53"/>
      <c r="AB1246" s="53"/>
      <c r="AC1246" s="53"/>
      <c r="AD1246" s="53"/>
      <c r="AE1246" s="53"/>
      <c r="AF1246" s="53"/>
      <c r="AG1246" s="53"/>
      <c r="AH1246" s="53"/>
      <c r="AI1246" s="53"/>
      <c r="AJ1246" s="53"/>
      <c r="AK1246" s="53"/>
      <c r="AL1246" s="53"/>
      <c r="AM1246" s="53"/>
      <c r="AN1246" s="53"/>
    </row>
    <row r="1248" spans="4:40" x14ac:dyDescent="0.25">
      <c r="D1248" s="285" t="s">
        <v>4566</v>
      </c>
    </row>
    <row r="1295" spans="4:21" x14ac:dyDescent="0.25">
      <c r="D1295" s="57" t="s">
        <v>357</v>
      </c>
      <c r="E1295" s="53"/>
      <c r="F1295" s="53"/>
      <c r="G1295" s="53"/>
      <c r="H1295" s="53"/>
      <c r="I1295" s="53"/>
      <c r="J1295" s="53"/>
      <c r="K1295" s="53"/>
      <c r="L1295" s="53"/>
      <c r="M1295" s="53"/>
      <c r="N1295" s="53"/>
      <c r="O1295" s="53"/>
      <c r="P1295" s="53"/>
      <c r="Q1295" s="53"/>
      <c r="R1295" s="53"/>
      <c r="S1295" s="53"/>
      <c r="T1295" s="53"/>
      <c r="U1295" s="53"/>
    </row>
    <row r="1296" spans="4:21" x14ac:dyDescent="0.25">
      <c r="D1296" s="57" t="s">
        <v>322</v>
      </c>
      <c r="E1296" s="53"/>
      <c r="F1296" s="53"/>
      <c r="G1296" s="53"/>
      <c r="H1296" s="53"/>
      <c r="I1296" s="53"/>
      <c r="J1296" s="53"/>
      <c r="K1296" s="53"/>
      <c r="L1296" s="53"/>
      <c r="M1296" s="53"/>
      <c r="N1296" s="53"/>
      <c r="O1296" s="53"/>
      <c r="P1296" s="53"/>
      <c r="Q1296" s="53"/>
      <c r="R1296" s="53"/>
      <c r="S1296" s="53"/>
      <c r="T1296" s="53"/>
      <c r="U1296" s="53"/>
    </row>
    <row r="1297" spans="4:21" x14ac:dyDescent="0.25">
      <c r="D1297" s="57"/>
      <c r="E1297" s="53"/>
      <c r="F1297" s="53"/>
      <c r="G1297" s="53"/>
      <c r="H1297" s="53"/>
      <c r="I1297" s="53"/>
      <c r="J1297" s="53"/>
      <c r="K1297" s="53"/>
      <c r="L1297" s="53"/>
      <c r="M1297" s="53"/>
      <c r="N1297" s="53"/>
      <c r="O1297" s="53"/>
      <c r="P1297" s="53"/>
      <c r="Q1297" s="53"/>
      <c r="R1297" s="53"/>
      <c r="S1297" s="53"/>
      <c r="T1297" s="53"/>
      <c r="U1297" s="53"/>
    </row>
    <row r="1298" spans="4:21" x14ac:dyDescent="0.25">
      <c r="D1298" s="57" t="s">
        <v>280</v>
      </c>
      <c r="E1298" s="53"/>
      <c r="F1298" s="53"/>
      <c r="G1298" s="53"/>
      <c r="H1298" s="53"/>
      <c r="I1298" s="53"/>
      <c r="J1298" s="53"/>
      <c r="K1298" s="53"/>
      <c r="L1298" s="53"/>
      <c r="M1298" s="53"/>
      <c r="N1298" s="53"/>
      <c r="O1298" s="53"/>
      <c r="P1298" s="53"/>
      <c r="Q1298" s="53"/>
      <c r="R1298" s="53"/>
      <c r="S1298" s="53"/>
      <c r="T1298" s="53"/>
      <c r="U1298" s="53"/>
    </row>
    <row r="1299" spans="4:21" x14ac:dyDescent="0.25">
      <c r="D1299" s="57" t="s">
        <v>282</v>
      </c>
      <c r="E1299" s="53"/>
      <c r="F1299" s="53"/>
      <c r="G1299" s="53"/>
      <c r="H1299" s="53"/>
      <c r="I1299" s="53"/>
      <c r="J1299" s="53"/>
      <c r="K1299" s="53"/>
      <c r="L1299" s="53"/>
      <c r="M1299" s="53"/>
      <c r="N1299" s="53"/>
      <c r="O1299" s="53"/>
      <c r="P1299" s="53"/>
      <c r="Q1299" s="53"/>
      <c r="R1299" s="53"/>
      <c r="S1299" s="53"/>
      <c r="T1299" s="53"/>
      <c r="U1299" s="53"/>
    </row>
    <row r="1300" spans="4:21" x14ac:dyDescent="0.25">
      <c r="D1300" s="57" t="s">
        <v>4579</v>
      </c>
      <c r="E1300" s="53"/>
      <c r="F1300" s="53"/>
      <c r="G1300" s="53"/>
      <c r="H1300" s="53"/>
      <c r="I1300" s="53"/>
      <c r="J1300" s="53"/>
      <c r="K1300" s="53"/>
      <c r="L1300" s="53"/>
      <c r="M1300" s="53"/>
      <c r="N1300" s="53"/>
      <c r="O1300" s="53"/>
      <c r="P1300" s="53"/>
      <c r="Q1300" s="53"/>
      <c r="R1300" s="53"/>
      <c r="S1300" s="53"/>
      <c r="T1300" s="53"/>
      <c r="U1300" s="53"/>
    </row>
    <row r="1301" spans="4:21" x14ac:dyDescent="0.25">
      <c r="D1301" s="57" t="s">
        <v>4580</v>
      </c>
      <c r="E1301" s="53"/>
      <c r="F1301" s="53"/>
      <c r="G1301" s="53"/>
      <c r="H1301" s="53"/>
      <c r="I1301" s="53"/>
      <c r="J1301" s="53"/>
      <c r="K1301" s="53"/>
      <c r="L1301" s="53"/>
      <c r="M1301" s="53"/>
      <c r="N1301" s="53"/>
      <c r="O1301" s="53"/>
      <c r="P1301" s="53"/>
      <c r="Q1301" s="53"/>
      <c r="R1301" s="53"/>
      <c r="S1301" s="53"/>
      <c r="T1301" s="53"/>
      <c r="U1301" s="53"/>
    </row>
    <row r="1302" spans="4:21" x14ac:dyDescent="0.25">
      <c r="D1302" s="57"/>
      <c r="E1302" s="53"/>
      <c r="F1302" s="53"/>
      <c r="G1302" s="53"/>
      <c r="H1302" s="53"/>
      <c r="I1302" s="53"/>
      <c r="J1302" s="53"/>
      <c r="K1302" s="53"/>
      <c r="L1302" s="53"/>
      <c r="M1302" s="53"/>
      <c r="N1302" s="53"/>
      <c r="O1302" s="53"/>
      <c r="P1302" s="53"/>
      <c r="Q1302" s="53"/>
      <c r="R1302" s="53"/>
      <c r="S1302" s="53"/>
      <c r="T1302" s="53"/>
      <c r="U1302" s="53"/>
    </row>
    <row r="1303" spans="4:21" x14ac:dyDescent="0.25">
      <c r="D1303" s="57" t="s">
        <v>263</v>
      </c>
      <c r="E1303" s="53"/>
      <c r="F1303" s="53"/>
      <c r="G1303" s="53"/>
      <c r="H1303" s="53"/>
      <c r="I1303" s="53"/>
      <c r="J1303" s="53"/>
      <c r="K1303" s="53"/>
      <c r="L1303" s="53"/>
      <c r="M1303" s="53"/>
      <c r="N1303" s="53"/>
      <c r="O1303" s="53"/>
      <c r="P1303" s="53"/>
      <c r="Q1303" s="53"/>
      <c r="R1303" s="53"/>
      <c r="S1303" s="53"/>
      <c r="T1303" s="53"/>
      <c r="U1303" s="53"/>
    </row>
    <row r="1304" spans="4:21" x14ac:dyDescent="0.25">
      <c r="D1304" s="57" t="s">
        <v>264</v>
      </c>
      <c r="E1304" s="53"/>
      <c r="F1304" s="53"/>
      <c r="G1304" s="53"/>
      <c r="H1304" s="53"/>
      <c r="I1304" s="53"/>
      <c r="J1304" s="53"/>
      <c r="K1304" s="53"/>
      <c r="L1304" s="53"/>
      <c r="M1304" s="53"/>
      <c r="N1304" s="53"/>
      <c r="O1304" s="53"/>
      <c r="P1304" s="53"/>
      <c r="Q1304" s="53"/>
      <c r="R1304" s="53"/>
      <c r="S1304" s="53"/>
      <c r="T1304" s="53"/>
      <c r="U1304" s="53"/>
    </row>
    <row r="1305" spans="4:21" x14ac:dyDescent="0.25">
      <c r="D1305" s="57" t="s">
        <v>358</v>
      </c>
      <c r="E1305" s="53"/>
      <c r="F1305" s="53"/>
      <c r="G1305" s="53"/>
      <c r="H1305" s="53"/>
      <c r="I1305" s="53"/>
      <c r="J1305" s="53"/>
      <c r="K1305" s="53"/>
      <c r="L1305" s="53"/>
      <c r="M1305" s="53"/>
      <c r="N1305" s="53"/>
      <c r="O1305" s="53"/>
      <c r="P1305" s="53"/>
      <c r="Q1305" s="53"/>
      <c r="R1305" s="53"/>
      <c r="S1305" s="53"/>
      <c r="T1305" s="53"/>
      <c r="U1305" s="53"/>
    </row>
    <row r="1307" spans="4:21" x14ac:dyDescent="0.25">
      <c r="D1307" s="285" t="s">
        <v>4566</v>
      </c>
    </row>
    <row r="1323" spans="4:4" x14ac:dyDescent="0.25">
      <c r="D1323" s="51" t="s">
        <v>4885</v>
      </c>
    </row>
    <row r="1325" spans="4:4" x14ac:dyDescent="0.25">
      <c r="D1325" s="285" t="s">
        <v>4566</v>
      </c>
    </row>
    <row r="1355" spans="2:4" x14ac:dyDescent="0.25">
      <c r="B1355" s="35">
        <v>0</v>
      </c>
      <c r="D1355" s="51" t="s">
        <v>4573</v>
      </c>
    </row>
    <row r="1356" spans="2:4" x14ac:dyDescent="0.25">
      <c r="D1356" s="59" t="s">
        <v>305</v>
      </c>
    </row>
    <row r="1357" spans="2:4" x14ac:dyDescent="0.25">
      <c r="D1357" s="68" t="s">
        <v>4587</v>
      </c>
    </row>
    <row r="1359" spans="2:4" x14ac:dyDescent="0.25">
      <c r="D1359" s="285" t="s">
        <v>4567</v>
      </c>
    </row>
    <row r="1416" spans="5:21" x14ac:dyDescent="0.25">
      <c r="E1416" s="285" t="s">
        <v>4581</v>
      </c>
      <c r="N1416" s="285" t="s">
        <v>4582</v>
      </c>
      <c r="U1416" s="51" t="s">
        <v>4583</v>
      </c>
    </row>
    <row r="1439" spans="2:4" x14ac:dyDescent="0.25">
      <c r="B1439" s="50">
        <v>0</v>
      </c>
      <c r="D1439" s="51" t="s">
        <v>4575</v>
      </c>
    </row>
    <row r="1440" spans="2:4" x14ac:dyDescent="0.25">
      <c r="D1440" s="59" t="s">
        <v>303</v>
      </c>
    </row>
    <row r="1442" spans="4:4" x14ac:dyDescent="0.25">
      <c r="D1442" s="285" t="s">
        <v>36</v>
      </c>
    </row>
    <row r="1443" spans="4:4" x14ac:dyDescent="0.25">
      <c r="D1443" s="54" t="s">
        <v>4586</v>
      </c>
    </row>
    <row r="1445" spans="4:4" x14ac:dyDescent="0.25">
      <c r="D1445" s="285" t="s">
        <v>4569</v>
      </c>
    </row>
    <row r="1498" spans="4:58" x14ac:dyDescent="0.25">
      <c r="D1498" s="285" t="s">
        <v>269</v>
      </c>
      <c r="M1498" s="285" t="s">
        <v>2381</v>
      </c>
      <c r="T1498" s="285" t="s">
        <v>635</v>
      </c>
    </row>
    <row r="1499" spans="4:58" x14ac:dyDescent="0.25">
      <c r="D1499" s="51" t="s">
        <v>4584</v>
      </c>
      <c r="M1499" s="51" t="s">
        <v>4585</v>
      </c>
      <c r="T1499" s="28" t="s">
        <v>4592</v>
      </c>
    </row>
    <row r="1501" spans="4:58" x14ac:dyDescent="0.25">
      <c r="D1501" s="56" t="s">
        <v>4588</v>
      </c>
      <c r="E1501" s="52"/>
      <c r="F1501" s="52"/>
      <c r="G1501" s="52"/>
      <c r="H1501" s="52"/>
      <c r="I1501" s="52"/>
      <c r="J1501" s="52"/>
      <c r="K1501" s="52"/>
      <c r="L1501" s="52"/>
      <c r="M1501" s="52"/>
      <c r="N1501" s="52"/>
      <c r="O1501" s="52"/>
      <c r="P1501" s="52"/>
      <c r="Q1501" s="52"/>
      <c r="R1501" s="52"/>
      <c r="S1501" s="52"/>
      <c r="T1501" s="52"/>
      <c r="V1501" s="57" t="s">
        <v>357</v>
      </c>
      <c r="W1501" s="53"/>
      <c r="X1501" s="53"/>
      <c r="Y1501" s="53"/>
      <c r="Z1501" s="53"/>
      <c r="AA1501" s="53"/>
      <c r="AB1501" s="53"/>
      <c r="AC1501" s="53"/>
      <c r="AD1501" s="53"/>
      <c r="AE1501" s="53"/>
      <c r="AF1501" s="53"/>
      <c r="AG1501" s="53"/>
      <c r="AH1501" s="53"/>
      <c r="AI1501" s="53"/>
      <c r="AJ1501" s="53"/>
      <c r="AK1501" s="53"/>
      <c r="AL1501" s="53"/>
      <c r="AM1501" s="53"/>
      <c r="AN1501" s="53"/>
      <c r="AO1501" s="53"/>
      <c r="AP1501" s="53"/>
      <c r="AQ1501" s="53"/>
      <c r="AR1501" s="53"/>
      <c r="AS1501" s="53"/>
      <c r="AT1501" s="53"/>
      <c r="AU1501" s="53"/>
      <c r="AV1501" s="53"/>
      <c r="AW1501" s="53"/>
      <c r="AX1501" s="53"/>
      <c r="AY1501" s="53"/>
      <c r="AZ1501" s="53"/>
      <c r="BA1501" s="53"/>
      <c r="BB1501" s="53"/>
      <c r="BC1501" s="53"/>
      <c r="BD1501" s="53"/>
      <c r="BE1501" s="53"/>
      <c r="BF1501" s="53"/>
    </row>
    <row r="1502" spans="4:58" x14ac:dyDescent="0.25">
      <c r="D1502" s="56" t="s">
        <v>4589</v>
      </c>
      <c r="E1502" s="52"/>
      <c r="F1502" s="52"/>
      <c r="G1502" s="52"/>
      <c r="H1502" s="52"/>
      <c r="I1502" s="52"/>
      <c r="J1502" s="52"/>
      <c r="K1502" s="52"/>
      <c r="L1502" s="52"/>
      <c r="M1502" s="52"/>
      <c r="N1502" s="52"/>
      <c r="O1502" s="52"/>
      <c r="P1502" s="52"/>
      <c r="Q1502" s="52"/>
      <c r="R1502" s="52"/>
      <c r="S1502" s="52"/>
      <c r="T1502" s="52"/>
      <c r="V1502" s="57" t="s">
        <v>322</v>
      </c>
      <c r="W1502" s="53"/>
      <c r="X1502" s="53"/>
      <c r="Y1502" s="53"/>
      <c r="Z1502" s="53"/>
      <c r="AA1502" s="53"/>
      <c r="AB1502" s="53"/>
      <c r="AC1502" s="53"/>
      <c r="AD1502" s="53"/>
      <c r="AE1502" s="53"/>
      <c r="AF1502" s="53"/>
      <c r="AG1502" s="53"/>
      <c r="AH1502" s="53"/>
      <c r="AI1502" s="53"/>
      <c r="AJ1502" s="53"/>
      <c r="AK1502" s="53"/>
      <c r="AL1502" s="53"/>
      <c r="AM1502" s="53"/>
      <c r="AN1502" s="53"/>
      <c r="AO1502" s="53"/>
      <c r="AP1502" s="53"/>
      <c r="AQ1502" s="53"/>
      <c r="AR1502" s="53"/>
      <c r="AS1502" s="53"/>
      <c r="AT1502" s="53"/>
      <c r="AU1502" s="53"/>
      <c r="AV1502" s="53"/>
      <c r="AW1502" s="53"/>
      <c r="AX1502" s="53"/>
      <c r="AY1502" s="53"/>
      <c r="AZ1502" s="53"/>
      <c r="BA1502" s="53"/>
      <c r="BB1502" s="53"/>
      <c r="BC1502" s="53"/>
      <c r="BD1502" s="53"/>
      <c r="BE1502" s="53"/>
      <c r="BF1502" s="53"/>
    </row>
    <row r="1503" spans="4:58" x14ac:dyDescent="0.25">
      <c r="D1503" s="56" t="s">
        <v>4590</v>
      </c>
      <c r="E1503" s="52"/>
      <c r="F1503" s="52"/>
      <c r="G1503" s="52"/>
      <c r="H1503" s="52"/>
      <c r="I1503" s="52"/>
      <c r="J1503" s="52"/>
      <c r="K1503" s="52"/>
      <c r="L1503" s="52"/>
      <c r="M1503" s="52"/>
      <c r="N1503" s="52"/>
      <c r="O1503" s="52"/>
      <c r="P1503" s="52"/>
      <c r="Q1503" s="52"/>
      <c r="R1503" s="52"/>
      <c r="S1503" s="52"/>
      <c r="T1503" s="52"/>
      <c r="V1503" s="57"/>
      <c r="W1503" s="53"/>
      <c r="X1503" s="53"/>
      <c r="Y1503" s="53"/>
      <c r="Z1503" s="53"/>
      <c r="AA1503" s="53"/>
      <c r="AB1503" s="53"/>
      <c r="AC1503" s="53"/>
      <c r="AD1503" s="53"/>
      <c r="AE1503" s="53"/>
      <c r="AF1503" s="53"/>
      <c r="AG1503" s="53"/>
      <c r="AH1503" s="53"/>
      <c r="AI1503" s="53"/>
      <c r="AJ1503" s="53"/>
      <c r="AK1503" s="53"/>
      <c r="AL1503" s="53"/>
      <c r="AM1503" s="53"/>
      <c r="AN1503" s="53"/>
      <c r="AO1503" s="53"/>
      <c r="AP1503" s="53"/>
      <c r="AQ1503" s="53"/>
      <c r="AR1503" s="53"/>
      <c r="AS1503" s="53"/>
      <c r="AT1503" s="53"/>
      <c r="AU1503" s="53"/>
      <c r="AV1503" s="53"/>
      <c r="AW1503" s="53"/>
      <c r="AX1503" s="53"/>
      <c r="AY1503" s="53"/>
      <c r="AZ1503" s="53"/>
      <c r="BA1503" s="53"/>
      <c r="BB1503" s="53"/>
      <c r="BC1503" s="53"/>
      <c r="BD1503" s="53"/>
      <c r="BE1503" s="53"/>
      <c r="BF1503" s="53"/>
    </row>
    <row r="1504" spans="4:58" x14ac:dyDescent="0.25">
      <c r="D1504" s="56" t="s">
        <v>3196</v>
      </c>
      <c r="E1504" s="52"/>
      <c r="F1504" s="52"/>
      <c r="G1504" s="52"/>
      <c r="H1504" s="52"/>
      <c r="I1504" s="52"/>
      <c r="J1504" s="52"/>
      <c r="K1504" s="52"/>
      <c r="L1504" s="52"/>
      <c r="M1504" s="52"/>
      <c r="N1504" s="52"/>
      <c r="O1504" s="52"/>
      <c r="P1504" s="52"/>
      <c r="Q1504" s="52"/>
      <c r="R1504" s="52"/>
      <c r="S1504" s="52"/>
      <c r="T1504" s="52"/>
      <c r="V1504" s="57" t="s">
        <v>267</v>
      </c>
      <c r="W1504" s="53"/>
      <c r="X1504" s="53"/>
      <c r="Y1504" s="53"/>
      <c r="Z1504" s="53"/>
      <c r="AA1504" s="53"/>
      <c r="AB1504" s="53"/>
      <c r="AC1504" s="53"/>
      <c r="AD1504" s="53"/>
      <c r="AE1504" s="53"/>
      <c r="AF1504" s="53"/>
      <c r="AG1504" s="53"/>
      <c r="AH1504" s="53"/>
      <c r="AI1504" s="53"/>
      <c r="AJ1504" s="53"/>
      <c r="AK1504" s="53"/>
      <c r="AL1504" s="53"/>
      <c r="AM1504" s="53"/>
      <c r="AN1504" s="53"/>
      <c r="AO1504" s="53"/>
      <c r="AP1504" s="53"/>
      <c r="AQ1504" s="53"/>
      <c r="AR1504" s="53"/>
      <c r="AS1504" s="53"/>
      <c r="AT1504" s="53"/>
      <c r="AU1504" s="53"/>
      <c r="AV1504" s="53"/>
      <c r="AW1504" s="53"/>
      <c r="AX1504" s="53"/>
      <c r="AY1504" s="53"/>
      <c r="AZ1504" s="53"/>
      <c r="BA1504" s="53"/>
      <c r="BB1504" s="53"/>
      <c r="BC1504" s="53"/>
      <c r="BD1504" s="53"/>
      <c r="BE1504" s="53"/>
      <c r="BF1504" s="53"/>
    </row>
    <row r="1505" spans="4:58" x14ac:dyDescent="0.25">
      <c r="D1505" s="56" t="s">
        <v>524</v>
      </c>
      <c r="E1505" s="52"/>
      <c r="F1505" s="52"/>
      <c r="G1505" s="52"/>
      <c r="H1505" s="52"/>
      <c r="I1505" s="52"/>
      <c r="J1505" s="52"/>
      <c r="K1505" s="52"/>
      <c r="L1505" s="52"/>
      <c r="M1505" s="52"/>
      <c r="N1505" s="52"/>
      <c r="O1505" s="52"/>
      <c r="P1505" s="52"/>
      <c r="Q1505" s="52"/>
      <c r="R1505" s="52"/>
      <c r="S1505" s="52"/>
      <c r="T1505" s="52"/>
      <c r="V1505" s="57" t="s">
        <v>282</v>
      </c>
      <c r="W1505" s="53"/>
      <c r="X1505" s="53"/>
      <c r="Y1505" s="53"/>
      <c r="Z1505" s="53"/>
      <c r="AA1505" s="53"/>
      <c r="AB1505" s="53"/>
      <c r="AC1505" s="53"/>
      <c r="AD1505" s="53"/>
      <c r="AE1505" s="53"/>
      <c r="AF1505" s="53"/>
      <c r="AG1505" s="53"/>
      <c r="AH1505" s="53"/>
      <c r="AI1505" s="53"/>
      <c r="AJ1505" s="53"/>
      <c r="AK1505" s="53"/>
      <c r="AL1505" s="53"/>
      <c r="AM1505" s="53"/>
      <c r="AN1505" s="53"/>
      <c r="AO1505" s="53"/>
      <c r="AP1505" s="53"/>
      <c r="AQ1505" s="53"/>
      <c r="AR1505" s="53"/>
      <c r="AS1505" s="53"/>
      <c r="AT1505" s="53"/>
      <c r="AU1505" s="53"/>
      <c r="AV1505" s="53"/>
      <c r="AW1505" s="53"/>
      <c r="AX1505" s="53"/>
      <c r="AY1505" s="53"/>
      <c r="AZ1505" s="53"/>
      <c r="BA1505" s="53"/>
      <c r="BB1505" s="53"/>
      <c r="BC1505" s="53"/>
      <c r="BD1505" s="53"/>
      <c r="BE1505" s="53"/>
      <c r="BF1505" s="53"/>
    </row>
    <row r="1506" spans="4:58" x14ac:dyDescent="0.25">
      <c r="D1506" s="56" t="s">
        <v>266</v>
      </c>
      <c r="E1506" s="52"/>
      <c r="F1506" s="52"/>
      <c r="G1506" s="52"/>
      <c r="H1506" s="52"/>
      <c r="I1506" s="52"/>
      <c r="J1506" s="52"/>
      <c r="K1506" s="52"/>
      <c r="L1506" s="52"/>
      <c r="M1506" s="52"/>
      <c r="N1506" s="52"/>
      <c r="O1506" s="52"/>
      <c r="P1506" s="52"/>
      <c r="Q1506" s="52"/>
      <c r="R1506" s="52"/>
      <c r="S1506" s="52"/>
      <c r="T1506" s="52"/>
      <c r="V1506" s="57" t="s">
        <v>4593</v>
      </c>
      <c r="W1506" s="53"/>
      <c r="X1506" s="53"/>
      <c r="Y1506" s="53"/>
      <c r="Z1506" s="53"/>
      <c r="AA1506" s="53"/>
      <c r="AB1506" s="53"/>
      <c r="AC1506" s="53"/>
      <c r="AD1506" s="53"/>
      <c r="AE1506" s="53"/>
      <c r="AF1506" s="53"/>
      <c r="AG1506" s="53"/>
      <c r="AH1506" s="53"/>
      <c r="AI1506" s="53"/>
      <c r="AJ1506" s="53"/>
      <c r="AK1506" s="53"/>
      <c r="AL1506" s="53"/>
      <c r="AM1506" s="53"/>
      <c r="AN1506" s="53"/>
      <c r="AO1506" s="53"/>
      <c r="AP1506" s="53"/>
      <c r="AQ1506" s="53"/>
      <c r="AR1506" s="53"/>
      <c r="AS1506" s="53"/>
      <c r="AT1506" s="53"/>
      <c r="AU1506" s="53"/>
      <c r="AV1506" s="53"/>
      <c r="AW1506" s="53"/>
      <c r="AX1506" s="53"/>
      <c r="AY1506" s="53"/>
      <c r="AZ1506" s="53"/>
      <c r="BA1506" s="53"/>
      <c r="BB1506" s="53"/>
      <c r="BC1506" s="53"/>
      <c r="BD1506" s="53"/>
      <c r="BE1506" s="53"/>
      <c r="BF1506" s="53"/>
    </row>
    <row r="1507" spans="4:58" x14ac:dyDescent="0.25">
      <c r="D1507" s="56" t="s">
        <v>277</v>
      </c>
      <c r="E1507" s="52"/>
      <c r="F1507" s="52"/>
      <c r="G1507" s="52"/>
      <c r="H1507" s="52"/>
      <c r="I1507" s="52"/>
      <c r="J1507" s="52"/>
      <c r="K1507" s="52"/>
      <c r="L1507" s="52"/>
      <c r="M1507" s="52"/>
      <c r="N1507" s="52"/>
      <c r="O1507" s="52"/>
      <c r="P1507" s="52"/>
      <c r="Q1507" s="52"/>
      <c r="R1507" s="52"/>
      <c r="S1507" s="52"/>
      <c r="T1507" s="52"/>
      <c r="V1507" s="57" t="s">
        <v>4594</v>
      </c>
      <c r="W1507" s="53"/>
      <c r="X1507" s="53"/>
      <c r="Y1507" s="53"/>
      <c r="Z1507" s="53"/>
      <c r="AA1507" s="53"/>
      <c r="AB1507" s="53"/>
      <c r="AC1507" s="53"/>
      <c r="AD1507" s="53"/>
      <c r="AE1507" s="53"/>
      <c r="AF1507" s="53"/>
      <c r="AG1507" s="53"/>
      <c r="AH1507" s="53"/>
      <c r="AI1507" s="53"/>
      <c r="AJ1507" s="53"/>
      <c r="AK1507" s="53"/>
      <c r="AL1507" s="53"/>
      <c r="AM1507" s="53"/>
      <c r="AN1507" s="53"/>
      <c r="AO1507" s="53"/>
      <c r="AP1507" s="53"/>
      <c r="AQ1507" s="53"/>
      <c r="AR1507" s="53"/>
      <c r="AS1507" s="53"/>
      <c r="AT1507" s="53"/>
      <c r="AU1507" s="53"/>
      <c r="AV1507" s="53"/>
      <c r="AW1507" s="53"/>
      <c r="AX1507" s="53"/>
      <c r="AY1507" s="53"/>
      <c r="AZ1507" s="53"/>
      <c r="BA1507" s="53"/>
      <c r="BB1507" s="53"/>
      <c r="BC1507" s="53"/>
      <c r="BD1507" s="53"/>
      <c r="BE1507" s="53"/>
      <c r="BF1507" s="53"/>
    </row>
    <row r="1508" spans="4:58" x14ac:dyDescent="0.25">
      <c r="D1508" s="56" t="s">
        <v>273</v>
      </c>
      <c r="E1508" s="52"/>
      <c r="F1508" s="52"/>
      <c r="G1508" s="52"/>
      <c r="H1508" s="52"/>
      <c r="I1508" s="52"/>
      <c r="J1508" s="52"/>
      <c r="K1508" s="52"/>
      <c r="L1508" s="52"/>
      <c r="M1508" s="52"/>
      <c r="N1508" s="52"/>
      <c r="O1508" s="52"/>
      <c r="P1508" s="52"/>
      <c r="Q1508" s="52"/>
      <c r="R1508" s="52"/>
      <c r="S1508" s="52"/>
      <c r="T1508" s="52"/>
      <c r="V1508" s="57" t="s">
        <v>4595</v>
      </c>
      <c r="W1508" s="53"/>
      <c r="X1508" s="53"/>
      <c r="Y1508" s="53"/>
      <c r="Z1508" s="53"/>
      <c r="AA1508" s="53"/>
      <c r="AB1508" s="53"/>
      <c r="AC1508" s="53"/>
      <c r="AD1508" s="53"/>
      <c r="AE1508" s="53"/>
      <c r="AF1508" s="53"/>
      <c r="AG1508" s="53"/>
      <c r="AH1508" s="53"/>
      <c r="AI1508" s="53"/>
      <c r="AJ1508" s="53"/>
      <c r="AK1508" s="53"/>
      <c r="AL1508" s="53"/>
      <c r="AM1508" s="53"/>
      <c r="AN1508" s="53"/>
      <c r="AO1508" s="53"/>
      <c r="AP1508" s="53"/>
      <c r="AQ1508" s="53"/>
      <c r="AR1508" s="53"/>
      <c r="AS1508" s="53"/>
      <c r="AT1508" s="53"/>
      <c r="AU1508" s="53"/>
      <c r="AV1508" s="53"/>
      <c r="AW1508" s="53"/>
      <c r="AX1508" s="53"/>
      <c r="AY1508" s="53"/>
      <c r="AZ1508" s="53"/>
      <c r="BA1508" s="53"/>
      <c r="BB1508" s="53"/>
      <c r="BC1508" s="53"/>
      <c r="BD1508" s="53"/>
      <c r="BE1508" s="53"/>
      <c r="BF1508" s="53"/>
    </row>
    <row r="1509" spans="4:58" x14ac:dyDescent="0.25">
      <c r="D1509" s="56" t="s">
        <v>327</v>
      </c>
      <c r="E1509" s="52"/>
      <c r="F1509" s="52"/>
      <c r="G1509" s="52"/>
      <c r="H1509" s="52"/>
      <c r="I1509" s="52"/>
      <c r="J1509" s="52"/>
      <c r="K1509" s="52"/>
      <c r="L1509" s="52"/>
      <c r="M1509" s="52"/>
      <c r="N1509" s="52"/>
      <c r="O1509" s="52"/>
      <c r="P1509" s="52"/>
      <c r="Q1509" s="52"/>
      <c r="R1509" s="52"/>
      <c r="S1509" s="52"/>
      <c r="T1509" s="52"/>
      <c r="V1509" s="57"/>
      <c r="W1509" s="53"/>
      <c r="X1509" s="53"/>
      <c r="Y1509" s="53"/>
      <c r="Z1509" s="53"/>
      <c r="AA1509" s="53"/>
      <c r="AB1509" s="53"/>
      <c r="AC1509" s="53"/>
      <c r="AD1509" s="53"/>
      <c r="AE1509" s="53"/>
      <c r="AF1509" s="53"/>
      <c r="AG1509" s="53"/>
      <c r="AH1509" s="53"/>
      <c r="AI1509" s="53"/>
      <c r="AJ1509" s="53"/>
      <c r="AK1509" s="53"/>
      <c r="AL1509" s="53"/>
      <c r="AM1509" s="53"/>
      <c r="AN1509" s="53"/>
      <c r="AO1509" s="53"/>
      <c r="AP1509" s="53"/>
      <c r="AQ1509" s="53"/>
      <c r="AR1509" s="53"/>
      <c r="AS1509" s="53"/>
      <c r="AT1509" s="53"/>
      <c r="AU1509" s="53"/>
      <c r="AV1509" s="53"/>
      <c r="AW1509" s="53"/>
      <c r="AX1509" s="53"/>
      <c r="AY1509" s="53"/>
      <c r="AZ1509" s="53"/>
      <c r="BA1509" s="53"/>
      <c r="BB1509" s="53"/>
      <c r="BC1509" s="53"/>
      <c r="BD1509" s="53"/>
      <c r="BE1509" s="53"/>
      <c r="BF1509" s="53"/>
    </row>
    <row r="1510" spans="4:58" x14ac:dyDescent="0.25">
      <c r="D1510" s="56" t="s">
        <v>328</v>
      </c>
      <c r="E1510" s="52"/>
      <c r="F1510" s="52"/>
      <c r="G1510" s="52"/>
      <c r="H1510" s="52"/>
      <c r="I1510" s="52"/>
      <c r="J1510" s="52"/>
      <c r="K1510" s="52"/>
      <c r="L1510" s="52"/>
      <c r="M1510" s="52"/>
      <c r="N1510" s="52"/>
      <c r="O1510" s="52"/>
      <c r="P1510" s="52"/>
      <c r="Q1510" s="52"/>
      <c r="R1510" s="52"/>
      <c r="S1510" s="52"/>
      <c r="T1510" s="52"/>
      <c r="V1510" s="57" t="s">
        <v>263</v>
      </c>
      <c r="W1510" s="53"/>
      <c r="X1510" s="53"/>
      <c r="Y1510" s="53"/>
      <c r="Z1510" s="53"/>
      <c r="AA1510" s="53"/>
      <c r="AB1510" s="53"/>
      <c r="AC1510" s="53"/>
      <c r="AD1510" s="53"/>
      <c r="AE1510" s="53"/>
      <c r="AF1510" s="53"/>
      <c r="AG1510" s="53"/>
      <c r="AH1510" s="53"/>
      <c r="AI1510" s="53"/>
      <c r="AJ1510" s="53"/>
      <c r="AK1510" s="53"/>
      <c r="AL1510" s="53"/>
      <c r="AM1510" s="53"/>
      <c r="AN1510" s="53"/>
      <c r="AO1510" s="53"/>
      <c r="AP1510" s="53"/>
      <c r="AQ1510" s="53"/>
      <c r="AR1510" s="53"/>
      <c r="AS1510" s="53"/>
      <c r="AT1510" s="53"/>
      <c r="AU1510" s="53"/>
      <c r="AV1510" s="53"/>
      <c r="AW1510" s="53"/>
      <c r="AX1510" s="53"/>
      <c r="AY1510" s="53"/>
      <c r="AZ1510" s="53"/>
      <c r="BA1510" s="53"/>
      <c r="BB1510" s="53"/>
      <c r="BC1510" s="53"/>
      <c r="BD1510" s="53"/>
      <c r="BE1510" s="53"/>
      <c r="BF1510" s="53"/>
    </row>
    <row r="1511" spans="4:58" x14ac:dyDescent="0.25">
      <c r="D1511" s="56" t="s">
        <v>4591</v>
      </c>
      <c r="E1511" s="52"/>
      <c r="F1511" s="52"/>
      <c r="G1511" s="52"/>
      <c r="H1511" s="52"/>
      <c r="I1511" s="52"/>
      <c r="J1511" s="52"/>
      <c r="K1511" s="52"/>
      <c r="L1511" s="52"/>
      <c r="M1511" s="52"/>
      <c r="N1511" s="52"/>
      <c r="O1511" s="52"/>
      <c r="P1511" s="52"/>
      <c r="Q1511" s="52"/>
      <c r="R1511" s="52"/>
      <c r="S1511" s="52"/>
      <c r="T1511" s="52"/>
      <c r="V1511" s="57" t="s">
        <v>264</v>
      </c>
      <c r="W1511" s="53"/>
      <c r="X1511" s="53"/>
      <c r="Y1511" s="53"/>
      <c r="Z1511" s="53"/>
      <c r="AA1511" s="53"/>
      <c r="AB1511" s="53"/>
      <c r="AC1511" s="53"/>
      <c r="AD1511" s="53"/>
      <c r="AE1511" s="53"/>
      <c r="AF1511" s="53"/>
      <c r="AG1511" s="53"/>
      <c r="AH1511" s="53"/>
      <c r="AI1511" s="53"/>
      <c r="AJ1511" s="53"/>
      <c r="AK1511" s="53"/>
      <c r="AL1511" s="53"/>
      <c r="AM1511" s="53"/>
      <c r="AN1511" s="53"/>
      <c r="AO1511" s="53"/>
      <c r="AP1511" s="53"/>
      <c r="AQ1511" s="53"/>
      <c r="AR1511" s="53"/>
      <c r="AS1511" s="53"/>
      <c r="AT1511" s="53"/>
      <c r="AU1511" s="53"/>
      <c r="AV1511" s="53"/>
      <c r="AW1511" s="53"/>
      <c r="AX1511" s="53"/>
      <c r="AY1511" s="53"/>
      <c r="AZ1511" s="53"/>
      <c r="BA1511" s="53"/>
      <c r="BB1511" s="53"/>
      <c r="BC1511" s="53"/>
      <c r="BD1511" s="53"/>
      <c r="BE1511" s="53"/>
      <c r="BF1511" s="53"/>
    </row>
    <row r="1512" spans="4:58" x14ac:dyDescent="0.25">
      <c r="V1512" s="57" t="s">
        <v>358</v>
      </c>
      <c r="W1512" s="53"/>
      <c r="X1512" s="53"/>
      <c r="Y1512" s="53"/>
      <c r="Z1512" s="53"/>
      <c r="AA1512" s="53"/>
      <c r="AB1512" s="53"/>
      <c r="AC1512" s="53"/>
      <c r="AD1512" s="53"/>
      <c r="AE1512" s="53"/>
      <c r="AF1512" s="53"/>
      <c r="AG1512" s="53"/>
      <c r="AH1512" s="53"/>
      <c r="AI1512" s="53"/>
      <c r="AJ1512" s="53"/>
      <c r="AK1512" s="53"/>
      <c r="AL1512" s="53"/>
      <c r="AM1512" s="53"/>
      <c r="AN1512" s="53"/>
      <c r="AO1512" s="53"/>
      <c r="AP1512" s="53"/>
      <c r="AQ1512" s="53"/>
      <c r="AR1512" s="53"/>
      <c r="AS1512" s="53"/>
      <c r="AT1512" s="53"/>
      <c r="AU1512" s="53"/>
      <c r="AV1512" s="53"/>
      <c r="AW1512" s="53"/>
      <c r="AX1512" s="53"/>
      <c r="AY1512" s="53"/>
      <c r="AZ1512" s="53"/>
      <c r="BA1512" s="53"/>
      <c r="BB1512" s="53"/>
      <c r="BC1512" s="53"/>
      <c r="BD1512" s="53"/>
      <c r="BE1512" s="53"/>
      <c r="BF1512" s="53"/>
    </row>
    <row r="1514" spans="4:58" x14ac:dyDescent="0.25">
      <c r="D1514" s="285" t="s">
        <v>4596</v>
      </c>
    </row>
    <row r="1529" spans="4:4" x14ac:dyDescent="0.25">
      <c r="D1529" s="51" t="s">
        <v>4797</v>
      </c>
    </row>
    <row r="1531" spans="4:4" x14ac:dyDescent="0.25">
      <c r="D1531" s="285" t="s">
        <v>4596</v>
      </c>
    </row>
    <row r="1560" spans="2:4" x14ac:dyDescent="0.25">
      <c r="B1560" s="35">
        <v>0</v>
      </c>
      <c r="D1560" s="51" t="s">
        <v>4577</v>
      </c>
    </row>
    <row r="1561" spans="2:4" x14ac:dyDescent="0.25">
      <c r="D1561" s="59" t="s">
        <v>305</v>
      </c>
    </row>
    <row r="1562" spans="2:4" x14ac:dyDescent="0.25">
      <c r="D1562" s="68" t="s">
        <v>4587</v>
      </c>
    </row>
    <row r="1564" spans="2:4" x14ac:dyDescent="0.25">
      <c r="D1564" s="285" t="s">
        <v>4571</v>
      </c>
    </row>
    <row r="1644" spans="2:4" x14ac:dyDescent="0.25">
      <c r="B1644" s="50">
        <v>0</v>
      </c>
      <c r="D1644" s="51" t="s">
        <v>474</v>
      </c>
    </row>
    <row r="1645" spans="2:4" x14ac:dyDescent="0.25">
      <c r="D1645" s="59" t="s">
        <v>304</v>
      </c>
    </row>
    <row r="1646" spans="2:4" x14ac:dyDescent="0.25">
      <c r="D1646" s="55" t="s">
        <v>4597</v>
      </c>
    </row>
    <row r="1648" spans="2:4" x14ac:dyDescent="0.25">
      <c r="D1648" s="285" t="s">
        <v>4597</v>
      </c>
    </row>
    <row r="1696" spans="4:4" x14ac:dyDescent="0.25">
      <c r="D1696" s="285" t="s">
        <v>309</v>
      </c>
    </row>
    <row r="1697" spans="4:26" x14ac:dyDescent="0.25">
      <c r="D1697" s="51" t="s">
        <v>4598</v>
      </c>
      <c r="M1697" s="285" t="s">
        <v>4610</v>
      </c>
      <c r="Z1697" s="285" t="str">
        <f t="shared" ref="Z1697:Z1710" si="0">"'" &amp; D1697 &amp; "',"</f>
        <v>'0000853/4/08/11/2022',</v>
      </c>
    </row>
    <row r="1698" spans="4:26" x14ac:dyDescent="0.25">
      <c r="D1698" s="51" t="s">
        <v>2912</v>
      </c>
      <c r="M1698" s="285" t="s">
        <v>4610</v>
      </c>
      <c r="Z1698" s="285" t="str">
        <f t="shared" si="0"/>
        <v>'0000907/4/08/12/2022',</v>
      </c>
    </row>
    <row r="1699" spans="4:26" x14ac:dyDescent="0.25">
      <c r="D1699" s="51" t="s">
        <v>4599</v>
      </c>
      <c r="M1699" s="285" t="s">
        <v>4610</v>
      </c>
      <c r="Z1699" s="285" t="str">
        <f t="shared" si="0"/>
        <v>'0000835/4/08/11/2022',</v>
      </c>
    </row>
    <row r="1700" spans="4:26" x14ac:dyDescent="0.25">
      <c r="D1700" s="51" t="s">
        <v>4600</v>
      </c>
      <c r="M1700" s="285" t="s">
        <v>4610</v>
      </c>
      <c r="Z1700" s="285" t="str">
        <f t="shared" si="0"/>
        <v>'0000837/4/08/11/2022',</v>
      </c>
    </row>
    <row r="1701" spans="4:26" x14ac:dyDescent="0.25">
      <c r="D1701" s="51" t="s">
        <v>4601</v>
      </c>
      <c r="M1701" s="285" t="s">
        <v>4610</v>
      </c>
      <c r="Z1701" s="285" t="str">
        <f t="shared" si="0"/>
        <v>'0000842/4/08/11/2022',</v>
      </c>
    </row>
    <row r="1702" spans="4:26" x14ac:dyDescent="0.25">
      <c r="D1702" s="51" t="s">
        <v>4602</v>
      </c>
      <c r="M1702" s="285" t="s">
        <v>4610</v>
      </c>
      <c r="Z1702" s="285" t="str">
        <f t="shared" si="0"/>
        <v>'0000839/4/08/11/2022',</v>
      </c>
    </row>
    <row r="1703" spans="4:26" x14ac:dyDescent="0.25">
      <c r="D1703" s="51" t="s">
        <v>4603</v>
      </c>
      <c r="M1703" s="285" t="s">
        <v>4610</v>
      </c>
      <c r="Z1703" s="285" t="str">
        <f t="shared" si="0"/>
        <v>'0000843/4/08/11/2022',</v>
      </c>
    </row>
    <row r="1704" spans="4:26" x14ac:dyDescent="0.25">
      <c r="D1704" s="51" t="s">
        <v>4604</v>
      </c>
      <c r="M1704" s="285" t="s">
        <v>4610</v>
      </c>
      <c r="Z1704" s="285" t="str">
        <f t="shared" si="0"/>
        <v>'0000836/4/08/11/2022',</v>
      </c>
    </row>
    <row r="1705" spans="4:26" x14ac:dyDescent="0.25">
      <c r="D1705" s="51" t="s">
        <v>4605</v>
      </c>
      <c r="M1705" s="285" t="s">
        <v>4610</v>
      </c>
      <c r="Z1705" s="285" t="str">
        <f t="shared" si="0"/>
        <v>'0000917/4/08/01/2023',</v>
      </c>
    </row>
    <row r="1706" spans="4:26" x14ac:dyDescent="0.25">
      <c r="D1706" s="51" t="s">
        <v>4606</v>
      </c>
      <c r="M1706" s="285" t="s">
        <v>4610</v>
      </c>
      <c r="Z1706" s="285" t="str">
        <f t="shared" si="0"/>
        <v>'0000919/4/08/01/2023',</v>
      </c>
    </row>
    <row r="1707" spans="4:26" x14ac:dyDescent="0.25">
      <c r="D1707" s="51" t="s">
        <v>4607</v>
      </c>
      <c r="M1707" s="285" t="s">
        <v>4610</v>
      </c>
      <c r="Z1707" s="285" t="str">
        <f t="shared" si="0"/>
        <v>'0000869/4/08/12/2022',</v>
      </c>
    </row>
    <row r="1708" spans="4:26" x14ac:dyDescent="0.25">
      <c r="D1708" s="51" t="s">
        <v>4608</v>
      </c>
      <c r="M1708" s="285" t="s">
        <v>4610</v>
      </c>
      <c r="Z1708" s="285" t="str">
        <f t="shared" si="0"/>
        <v>'0000868/4/08/12/2022',</v>
      </c>
    </row>
    <row r="1709" spans="4:26" x14ac:dyDescent="0.25">
      <c r="D1709" s="51" t="s">
        <v>3757</v>
      </c>
      <c r="M1709" s="285" t="s">
        <v>4610</v>
      </c>
      <c r="Z1709" s="285" t="str">
        <f t="shared" si="0"/>
        <v>'0000905/4/08/12/2022',</v>
      </c>
    </row>
    <row r="1710" spans="4:26" x14ac:dyDescent="0.25">
      <c r="D1710" s="51" t="s">
        <v>4609</v>
      </c>
      <c r="M1710" s="285" t="s">
        <v>4610</v>
      </c>
      <c r="Z1710" s="285" t="str">
        <f t="shared" si="0"/>
        <v>'0000906/4/08/12/2022',</v>
      </c>
    </row>
    <row r="1712" spans="4:26" x14ac:dyDescent="0.25">
      <c r="D1712" s="51" t="s">
        <v>4618</v>
      </c>
      <c r="Z1712" s="285" t="str">
        <f>"'" &amp; D1712 &amp; "',"</f>
        <v>'0000840/4/08/11/2022',</v>
      </c>
    </row>
    <row r="1713" spans="4:26" x14ac:dyDescent="0.25">
      <c r="D1713" s="51" t="s">
        <v>4619</v>
      </c>
      <c r="Z1713" s="285" t="str">
        <f>"'" &amp; D1713 &amp; "',"</f>
        <v>'0000867/4/08/12/2022',</v>
      </c>
    </row>
    <row r="1714" spans="4:26" x14ac:dyDescent="0.25">
      <c r="D1714" s="51" t="s">
        <v>4620</v>
      </c>
      <c r="Z1714" s="285" t="str">
        <f>"'" &amp; D1714 &amp; "',"</f>
        <v>'0000904/4/08/12/2022',</v>
      </c>
    </row>
    <row r="1716" spans="4:26" x14ac:dyDescent="0.25">
      <c r="D1716" s="285" t="s">
        <v>4611</v>
      </c>
    </row>
    <row r="1802" spans="4:4" x14ac:dyDescent="0.25">
      <c r="D1802" s="285" t="s">
        <v>4611</v>
      </c>
    </row>
    <row r="1858" spans="4:4" x14ac:dyDescent="0.25">
      <c r="D1858" s="51" t="s">
        <v>4511</v>
      </c>
    </row>
    <row r="1860" spans="4:4" x14ac:dyDescent="0.25">
      <c r="D1860" s="285" t="s">
        <v>4611</v>
      </c>
    </row>
    <row r="1905" spans="2:4" x14ac:dyDescent="0.25">
      <c r="B1905" s="48">
        <v>0</v>
      </c>
      <c r="D1905" s="51" t="s">
        <v>4612</v>
      </c>
    </row>
    <row r="1906" spans="2:4" x14ac:dyDescent="0.25">
      <c r="D1906" s="59" t="s">
        <v>305</v>
      </c>
    </row>
    <row r="1918" spans="2:4" x14ac:dyDescent="0.25">
      <c r="D1918" s="285" t="s">
        <v>269</v>
      </c>
    </row>
    <row r="1919" spans="2:4" x14ac:dyDescent="0.25">
      <c r="D1919" s="51" t="s">
        <v>4617</v>
      </c>
    </row>
    <row r="1921" spans="4:29" x14ac:dyDescent="0.25">
      <c r="D1921" s="56" t="s">
        <v>4613</v>
      </c>
      <c r="E1921" s="52"/>
      <c r="F1921" s="52"/>
      <c r="G1921" s="52"/>
      <c r="H1921" s="52"/>
      <c r="I1921" s="52"/>
      <c r="J1921" s="52"/>
      <c r="K1921" s="52"/>
      <c r="L1921" s="52"/>
      <c r="M1921" s="52"/>
      <c r="N1921" s="52"/>
      <c r="O1921" s="52"/>
      <c r="P1921" s="52"/>
      <c r="Q1921" s="52"/>
      <c r="R1921" s="52"/>
      <c r="S1921" s="52"/>
      <c r="T1921" s="52"/>
      <c r="U1921" s="52"/>
      <c r="V1921" s="52"/>
      <c r="W1921" s="52"/>
      <c r="X1921" s="52"/>
      <c r="Y1921" s="52"/>
      <c r="Z1921" s="52"/>
      <c r="AA1921" s="52"/>
      <c r="AB1921" s="52"/>
      <c r="AC1921" s="52"/>
    </row>
    <row r="1922" spans="4:29" x14ac:dyDescent="0.25">
      <c r="D1922" s="56" t="s">
        <v>266</v>
      </c>
      <c r="E1922" s="52"/>
      <c r="F1922" s="52"/>
      <c r="G1922" s="52"/>
      <c r="H1922" s="52"/>
      <c r="I1922" s="52"/>
      <c r="J1922" s="52"/>
      <c r="K1922" s="52"/>
      <c r="L1922" s="52"/>
      <c r="M1922" s="52"/>
      <c r="N1922" s="52"/>
      <c r="O1922" s="52"/>
      <c r="P1922" s="52"/>
      <c r="Q1922" s="52"/>
      <c r="R1922" s="52"/>
      <c r="S1922" s="52"/>
      <c r="T1922" s="52"/>
      <c r="U1922" s="52"/>
      <c r="V1922" s="52"/>
      <c r="W1922" s="52"/>
      <c r="X1922" s="52"/>
      <c r="Y1922" s="52"/>
      <c r="Z1922" s="52"/>
      <c r="AA1922" s="52"/>
      <c r="AB1922" s="52"/>
      <c r="AC1922" s="52"/>
    </row>
    <row r="1923" spans="4:29" x14ac:dyDescent="0.25">
      <c r="D1923" s="56" t="s">
        <v>4614</v>
      </c>
      <c r="E1923" s="52"/>
      <c r="F1923" s="52"/>
      <c r="G1923" s="52"/>
      <c r="H1923" s="52"/>
      <c r="I1923" s="52"/>
      <c r="J1923" s="52"/>
      <c r="K1923" s="52"/>
      <c r="L1923" s="52"/>
      <c r="M1923" s="52"/>
      <c r="N1923" s="52"/>
      <c r="O1923" s="52"/>
      <c r="P1923" s="52"/>
      <c r="Q1923" s="52"/>
      <c r="R1923" s="52"/>
      <c r="S1923" s="52"/>
      <c r="T1923" s="52"/>
      <c r="U1923" s="52"/>
      <c r="V1923" s="52"/>
      <c r="W1923" s="52"/>
      <c r="X1923" s="52"/>
      <c r="Y1923" s="52"/>
      <c r="Z1923" s="52"/>
      <c r="AA1923" s="52"/>
      <c r="AB1923" s="52"/>
      <c r="AC1923" s="52"/>
    </row>
    <row r="1924" spans="4:29" x14ac:dyDescent="0.25">
      <c r="D1924" s="56" t="s">
        <v>4615</v>
      </c>
      <c r="E1924" s="52"/>
      <c r="F1924" s="52"/>
      <c r="G1924" s="52"/>
      <c r="H1924" s="52"/>
      <c r="I1924" s="52"/>
      <c r="J1924" s="52"/>
      <c r="K1924" s="52"/>
      <c r="L1924" s="52"/>
      <c r="M1924" s="52"/>
      <c r="N1924" s="52"/>
      <c r="O1924" s="52"/>
      <c r="P1924" s="52"/>
      <c r="Q1924" s="52"/>
      <c r="R1924" s="52"/>
      <c r="S1924" s="52"/>
      <c r="T1924" s="52"/>
      <c r="U1924" s="52"/>
      <c r="V1924" s="52"/>
      <c r="W1924" s="52"/>
      <c r="X1924" s="52"/>
      <c r="Y1924" s="52"/>
      <c r="Z1924" s="52"/>
      <c r="AA1924" s="52"/>
      <c r="AB1924" s="52"/>
      <c r="AC1924" s="52"/>
    </row>
    <row r="1925" spans="4:29" x14ac:dyDescent="0.25">
      <c r="D1925" s="56" t="s">
        <v>4616</v>
      </c>
      <c r="E1925" s="52"/>
      <c r="F1925" s="52"/>
      <c r="G1925" s="52"/>
      <c r="H1925" s="52"/>
      <c r="I1925" s="52"/>
      <c r="J1925" s="52"/>
      <c r="K1925" s="52"/>
      <c r="L1925" s="52"/>
      <c r="M1925" s="52"/>
      <c r="N1925" s="52"/>
      <c r="O1925" s="52"/>
      <c r="P1925" s="52"/>
      <c r="Q1925" s="52"/>
      <c r="R1925" s="52"/>
      <c r="S1925" s="52"/>
      <c r="T1925" s="52"/>
      <c r="U1925" s="52"/>
      <c r="V1925" s="52"/>
      <c r="W1925" s="52"/>
      <c r="X1925" s="52"/>
      <c r="Y1925" s="52"/>
      <c r="Z1925" s="52"/>
      <c r="AA1925" s="52"/>
      <c r="AB1925" s="52"/>
      <c r="AC1925" s="52"/>
    </row>
    <row r="1939" spans="2:4" x14ac:dyDescent="0.25">
      <c r="B1939" s="48">
        <v>0</v>
      </c>
      <c r="D1939" s="51" t="s">
        <v>2226</v>
      </c>
    </row>
    <row r="1940" spans="2:4" x14ac:dyDescent="0.25">
      <c r="D1940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589E0-5403-4C67-BD08-C7084FDB2D64}">
  <dimension ref="A2:J45"/>
  <sheetViews>
    <sheetView topLeftCell="A30" workbookViewId="0">
      <selection activeCell="A24" sqref="A24"/>
    </sheetView>
  </sheetViews>
  <sheetFormatPr defaultColWidth="2.85546875" defaultRowHeight="15" x14ac:dyDescent="0.25"/>
  <cols>
    <col min="1" max="1" width="9.140625" style="410" bestFit="1" customWidth="1"/>
    <col min="2" max="2" width="39.85546875" style="410" bestFit="1" customWidth="1"/>
    <col min="3" max="3" width="17.28515625" style="410" bestFit="1" customWidth="1"/>
    <col min="4" max="4" width="17" style="410" bestFit="1" customWidth="1"/>
    <col min="5" max="5" width="17.5703125" style="410" bestFit="1" customWidth="1"/>
    <col min="6" max="7" width="10.7109375" style="410" bestFit="1" customWidth="1"/>
    <col min="8" max="8" width="8.5703125" style="410" bestFit="1" customWidth="1"/>
    <col min="9" max="9" width="7.5703125" style="410" bestFit="1" customWidth="1"/>
    <col min="10" max="10" width="10.7109375" style="410" bestFit="1" customWidth="1"/>
    <col min="11" max="16384" width="2.85546875" style="410"/>
  </cols>
  <sheetData>
    <row r="2" spans="1:10" ht="18.75" x14ac:dyDescent="0.25">
      <c r="A2" s="447" t="s">
        <v>4515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4516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45" t="s">
        <v>921</v>
      </c>
      <c r="B6" s="63" t="s">
        <v>924</v>
      </c>
      <c r="C6" s="63" t="s">
        <v>459</v>
      </c>
      <c r="D6" s="63" t="s">
        <v>330</v>
      </c>
      <c r="E6" s="63" t="s">
        <v>276</v>
      </c>
      <c r="F6" s="76">
        <v>44903.420833333003</v>
      </c>
      <c r="G6" s="76">
        <v>45336.661805556003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74" t="s">
        <v>1735</v>
      </c>
      <c r="B7" s="67" t="s">
        <v>1727</v>
      </c>
      <c r="C7" s="67" t="s">
        <v>697</v>
      </c>
      <c r="D7" s="67" t="s">
        <v>330</v>
      </c>
      <c r="E7" s="67" t="s">
        <v>276</v>
      </c>
      <c r="F7" s="75">
        <v>44930.588194443997</v>
      </c>
      <c r="G7" s="75">
        <v>45366.546527778002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86" t="s">
        <v>3667</v>
      </c>
      <c r="B8" s="86" t="s">
        <v>3668</v>
      </c>
      <c r="C8" s="86" t="s">
        <v>356</v>
      </c>
      <c r="D8" s="86" t="s">
        <v>330</v>
      </c>
      <c r="E8" s="86" t="s">
        <v>276</v>
      </c>
      <c r="F8" s="87">
        <v>44960.685416667002</v>
      </c>
      <c r="G8" s="87">
        <v>45399.643750000003</v>
      </c>
      <c r="H8" s="86" t="s">
        <v>23</v>
      </c>
      <c r="I8" s="86" t="s">
        <v>18</v>
      </c>
      <c r="J8" s="86" t="s">
        <v>260</v>
      </c>
    </row>
    <row r="9" spans="1:10" ht="45" x14ac:dyDescent="0.25">
      <c r="A9" s="84" t="s">
        <v>3731</v>
      </c>
      <c r="B9" s="84" t="s">
        <v>3732</v>
      </c>
      <c r="C9" s="84" t="s">
        <v>356</v>
      </c>
      <c r="D9" s="84" t="s">
        <v>330</v>
      </c>
      <c r="E9" s="84" t="s">
        <v>276</v>
      </c>
      <c r="F9" s="85">
        <v>44963.472222222001</v>
      </c>
      <c r="G9" s="85">
        <v>45400.430555555999</v>
      </c>
      <c r="H9" s="84" t="s">
        <v>23</v>
      </c>
      <c r="I9" s="84" t="s">
        <v>18</v>
      </c>
      <c r="J9" s="84" t="s">
        <v>260</v>
      </c>
    </row>
    <row r="10" spans="1:10" ht="45" x14ac:dyDescent="0.25">
      <c r="A10" s="86" t="s">
        <v>3761</v>
      </c>
      <c r="B10" s="86" t="s">
        <v>3769</v>
      </c>
      <c r="C10" s="86" t="s">
        <v>1182</v>
      </c>
      <c r="D10" s="86" t="s">
        <v>330</v>
      </c>
      <c r="E10" s="86" t="s">
        <v>276</v>
      </c>
      <c r="F10" s="87">
        <v>44963.631944444001</v>
      </c>
      <c r="G10" s="87">
        <v>45400.590277777999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84" t="s">
        <v>3763</v>
      </c>
      <c r="B11" s="84" t="s">
        <v>3772</v>
      </c>
      <c r="C11" s="84" t="s">
        <v>1182</v>
      </c>
      <c r="D11" s="84" t="s">
        <v>330</v>
      </c>
      <c r="E11" s="84" t="s">
        <v>276</v>
      </c>
      <c r="F11" s="85">
        <v>44963.634027777996</v>
      </c>
      <c r="G11" s="85">
        <v>45400.592361110997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3845</v>
      </c>
      <c r="B12" s="86" t="s">
        <v>3846</v>
      </c>
      <c r="C12" s="86" t="s">
        <v>356</v>
      </c>
      <c r="D12" s="86" t="s">
        <v>330</v>
      </c>
      <c r="E12" s="86" t="s">
        <v>276</v>
      </c>
      <c r="F12" s="87">
        <v>44964.596527777998</v>
      </c>
      <c r="G12" s="87">
        <v>45401.554861110999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3962</v>
      </c>
      <c r="B13" s="84" t="s">
        <v>3961</v>
      </c>
      <c r="C13" s="84" t="s">
        <v>850</v>
      </c>
      <c r="D13" s="84" t="s">
        <v>330</v>
      </c>
      <c r="E13" s="84" t="s">
        <v>276</v>
      </c>
      <c r="F13" s="85">
        <v>44966.407638889003</v>
      </c>
      <c r="G13" s="85">
        <v>45405.370833333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69" t="s">
        <v>3985</v>
      </c>
      <c r="B14" s="69" t="s">
        <v>3986</v>
      </c>
      <c r="C14" s="69" t="s">
        <v>850</v>
      </c>
      <c r="D14" s="69" t="s">
        <v>330</v>
      </c>
      <c r="E14" s="69" t="s">
        <v>276</v>
      </c>
      <c r="F14" s="80">
        <v>44966.409027777998</v>
      </c>
      <c r="G14" s="80">
        <v>45405.367361110999</v>
      </c>
      <c r="H14" s="69" t="s">
        <v>23</v>
      </c>
      <c r="I14" s="69" t="s">
        <v>18</v>
      </c>
      <c r="J14" s="69" t="s">
        <v>260</v>
      </c>
    </row>
    <row r="15" spans="1:10" ht="30" x14ac:dyDescent="0.25">
      <c r="A15" s="60"/>
      <c r="B15" s="60"/>
      <c r="C15" s="69" t="s">
        <v>3962</v>
      </c>
      <c r="D15" s="69" t="s">
        <v>3961</v>
      </c>
      <c r="E15" s="60"/>
      <c r="F15" s="79"/>
      <c r="G15" s="79"/>
      <c r="H15" s="60"/>
      <c r="I15" s="60"/>
      <c r="J15" s="60"/>
    </row>
    <row r="16" spans="1:10" ht="45" x14ac:dyDescent="0.25">
      <c r="A16" s="74" t="s">
        <v>3969</v>
      </c>
      <c r="B16" s="67" t="s">
        <v>3955</v>
      </c>
      <c r="C16" s="67" t="s">
        <v>335</v>
      </c>
      <c r="D16" s="67" t="s">
        <v>330</v>
      </c>
      <c r="E16" s="67" t="s">
        <v>276</v>
      </c>
      <c r="F16" s="75">
        <v>44966.422916666997</v>
      </c>
      <c r="G16" s="75">
        <v>45405.381249999999</v>
      </c>
      <c r="H16" s="67" t="s">
        <v>23</v>
      </c>
      <c r="I16" s="67" t="s">
        <v>18</v>
      </c>
      <c r="J16" s="67" t="s">
        <v>260</v>
      </c>
    </row>
    <row r="17" spans="1:10" ht="45" x14ac:dyDescent="0.25">
      <c r="A17" s="86" t="s">
        <v>3971</v>
      </c>
      <c r="B17" s="86" t="s">
        <v>3972</v>
      </c>
      <c r="C17" s="86" t="s">
        <v>356</v>
      </c>
      <c r="D17" s="86" t="s">
        <v>330</v>
      </c>
      <c r="E17" s="86" t="s">
        <v>276</v>
      </c>
      <c r="F17" s="87">
        <v>44966.4375</v>
      </c>
      <c r="G17" s="87">
        <v>45405.395833333001</v>
      </c>
      <c r="H17" s="86" t="s">
        <v>23</v>
      </c>
      <c r="I17" s="86" t="s">
        <v>18</v>
      </c>
      <c r="J17" s="86" t="s">
        <v>260</v>
      </c>
    </row>
    <row r="18" spans="1:10" ht="45" x14ac:dyDescent="0.25">
      <c r="A18" s="84" t="s">
        <v>3996</v>
      </c>
      <c r="B18" s="84" t="s">
        <v>3998</v>
      </c>
      <c r="C18" s="84" t="s">
        <v>356</v>
      </c>
      <c r="D18" s="84" t="s">
        <v>330</v>
      </c>
      <c r="E18" s="84" t="s">
        <v>276</v>
      </c>
      <c r="F18" s="85">
        <v>44966.655555555997</v>
      </c>
      <c r="G18" s="85">
        <v>45405.613888888998</v>
      </c>
      <c r="H18" s="84" t="s">
        <v>23</v>
      </c>
      <c r="I18" s="84" t="s">
        <v>18</v>
      </c>
      <c r="J18" s="84" t="s">
        <v>260</v>
      </c>
    </row>
    <row r="19" spans="1:10" ht="45" x14ac:dyDescent="0.25">
      <c r="A19" s="63" t="s">
        <v>4020</v>
      </c>
      <c r="B19" s="63" t="s">
        <v>4019</v>
      </c>
      <c r="C19" s="63" t="s">
        <v>1669</v>
      </c>
      <c r="D19" s="63" t="s">
        <v>330</v>
      </c>
      <c r="E19" s="63" t="s">
        <v>276</v>
      </c>
      <c r="F19" s="76">
        <v>44967.365277778001</v>
      </c>
      <c r="G19" s="76">
        <v>45405.656944444003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65" t="s">
        <v>4028</v>
      </c>
      <c r="B20" s="65" t="s">
        <v>4022</v>
      </c>
      <c r="C20" s="65" t="s">
        <v>433</v>
      </c>
      <c r="D20" s="65" t="s">
        <v>330</v>
      </c>
      <c r="E20" s="65" t="s">
        <v>276</v>
      </c>
      <c r="F20" s="77">
        <v>44967.389583333003</v>
      </c>
      <c r="G20" s="77">
        <v>45408.347916667</v>
      </c>
      <c r="H20" s="65" t="s">
        <v>23</v>
      </c>
      <c r="I20" s="65" t="s">
        <v>18</v>
      </c>
      <c r="J20" s="65" t="s">
        <v>255</v>
      </c>
    </row>
    <row r="21" spans="1:10" ht="45" x14ac:dyDescent="0.25">
      <c r="A21" s="86" t="s">
        <v>4048</v>
      </c>
      <c r="B21" s="86" t="s">
        <v>4049</v>
      </c>
      <c r="C21" s="86" t="s">
        <v>361</v>
      </c>
      <c r="D21" s="86" t="s">
        <v>330</v>
      </c>
      <c r="E21" s="86" t="s">
        <v>276</v>
      </c>
      <c r="F21" s="87">
        <v>44967.584027778001</v>
      </c>
      <c r="G21" s="87">
        <v>45408.542361111002</v>
      </c>
      <c r="H21" s="86" t="s">
        <v>23</v>
      </c>
      <c r="I21" s="86" t="s">
        <v>18</v>
      </c>
      <c r="J21" s="86" t="s">
        <v>260</v>
      </c>
    </row>
    <row r="22" spans="1:10" ht="45" x14ac:dyDescent="0.25">
      <c r="A22" s="84" t="s">
        <v>4051</v>
      </c>
      <c r="B22" s="84" t="s">
        <v>4059</v>
      </c>
      <c r="C22" s="84" t="s">
        <v>361</v>
      </c>
      <c r="D22" s="84" t="s">
        <v>330</v>
      </c>
      <c r="E22" s="84" t="s">
        <v>276</v>
      </c>
      <c r="F22" s="85">
        <v>44967.584722222004</v>
      </c>
      <c r="G22" s="85">
        <v>45408.543055556001</v>
      </c>
      <c r="H22" s="84" t="s">
        <v>23</v>
      </c>
      <c r="I22" s="84" t="s">
        <v>18</v>
      </c>
      <c r="J22" s="84" t="s">
        <v>260</v>
      </c>
    </row>
    <row r="23" spans="1:10" ht="45" x14ac:dyDescent="0.25">
      <c r="A23" s="86" t="s">
        <v>4096</v>
      </c>
      <c r="B23" s="86" t="s">
        <v>4097</v>
      </c>
      <c r="C23" s="86" t="s">
        <v>356</v>
      </c>
      <c r="D23" s="86" t="s">
        <v>330</v>
      </c>
      <c r="E23" s="86" t="s">
        <v>276</v>
      </c>
      <c r="F23" s="87">
        <v>44970.4375</v>
      </c>
      <c r="G23" s="87">
        <v>45411.395833333001</v>
      </c>
      <c r="H23" s="86" t="s">
        <v>23</v>
      </c>
      <c r="I23" s="86" t="s">
        <v>18</v>
      </c>
      <c r="J23" s="86" t="s">
        <v>260</v>
      </c>
    </row>
    <row r="24" spans="1:10" ht="45" x14ac:dyDescent="0.25">
      <c r="A24" s="65" t="s">
        <v>4135</v>
      </c>
      <c r="B24" s="67" t="s">
        <v>4140</v>
      </c>
      <c r="C24" s="67" t="s">
        <v>356</v>
      </c>
      <c r="D24" s="67" t="s">
        <v>330</v>
      </c>
      <c r="E24" s="67" t="s">
        <v>276</v>
      </c>
      <c r="F24" s="75">
        <v>44970.604861111002</v>
      </c>
      <c r="G24" s="75">
        <v>45411.563194444003</v>
      </c>
      <c r="H24" s="67" t="s">
        <v>23</v>
      </c>
      <c r="I24" s="67" t="s">
        <v>18</v>
      </c>
      <c r="J24" s="67" t="s">
        <v>260</v>
      </c>
    </row>
    <row r="25" spans="1:10" ht="45" x14ac:dyDescent="0.25">
      <c r="A25" s="413" t="s">
        <v>4192</v>
      </c>
      <c r="B25" s="413" t="s">
        <v>4194</v>
      </c>
      <c r="C25" s="413" t="s">
        <v>4268</v>
      </c>
      <c r="D25" s="413" t="s">
        <v>330</v>
      </c>
      <c r="E25" s="413" t="s">
        <v>276</v>
      </c>
      <c r="F25" s="414">
        <v>44971.336805555999</v>
      </c>
      <c r="G25" s="414">
        <v>45411.628472222001</v>
      </c>
      <c r="H25" s="413" t="s">
        <v>23</v>
      </c>
      <c r="I25" s="413" t="s">
        <v>18</v>
      </c>
      <c r="J25" s="413" t="s">
        <v>255</v>
      </c>
    </row>
    <row r="26" spans="1:10" ht="45" x14ac:dyDescent="0.25">
      <c r="A26" s="84" t="s">
        <v>4198</v>
      </c>
      <c r="B26" s="67" t="s">
        <v>4200</v>
      </c>
      <c r="C26" s="67" t="s">
        <v>361</v>
      </c>
      <c r="D26" s="67" t="s">
        <v>330</v>
      </c>
      <c r="E26" s="67" t="s">
        <v>276</v>
      </c>
      <c r="F26" s="75">
        <v>44971.338888888997</v>
      </c>
      <c r="G26" s="75">
        <v>45411.630555556003</v>
      </c>
      <c r="H26" s="67" t="s">
        <v>23</v>
      </c>
      <c r="I26" s="67" t="s">
        <v>18</v>
      </c>
      <c r="J26" s="67" t="s">
        <v>260</v>
      </c>
    </row>
    <row r="27" spans="1:10" ht="45" x14ac:dyDescent="0.25">
      <c r="A27" s="86" t="s">
        <v>4241</v>
      </c>
      <c r="B27" s="63" t="s">
        <v>4242</v>
      </c>
      <c r="C27" s="63" t="s">
        <v>356</v>
      </c>
      <c r="D27" s="63" t="s">
        <v>330</v>
      </c>
      <c r="E27" s="63" t="s">
        <v>276</v>
      </c>
      <c r="F27" s="76">
        <v>44971.446527777996</v>
      </c>
      <c r="G27" s="76">
        <v>45412.404861110997</v>
      </c>
      <c r="H27" s="63" t="s">
        <v>23</v>
      </c>
      <c r="I27" s="63" t="s">
        <v>18</v>
      </c>
      <c r="J27" s="63" t="s">
        <v>260</v>
      </c>
    </row>
    <row r="28" spans="1:10" ht="45" x14ac:dyDescent="0.25">
      <c r="A28" s="84" t="s">
        <v>4271</v>
      </c>
      <c r="B28" s="84" t="s">
        <v>4272</v>
      </c>
      <c r="C28" s="67" t="s">
        <v>920</v>
      </c>
      <c r="D28" s="67" t="s">
        <v>330</v>
      </c>
      <c r="E28" s="67" t="s">
        <v>276</v>
      </c>
      <c r="F28" s="75">
        <v>44972.575694444</v>
      </c>
      <c r="G28" s="75">
        <v>45419.575694444</v>
      </c>
      <c r="H28" s="67" t="s">
        <v>23</v>
      </c>
      <c r="I28" s="67" t="s">
        <v>18</v>
      </c>
      <c r="J28" s="67" t="s">
        <v>260</v>
      </c>
    </row>
    <row r="29" spans="1:10" ht="45" x14ac:dyDescent="0.25">
      <c r="A29" s="63" t="s">
        <v>4309</v>
      </c>
      <c r="B29" s="63" t="s">
        <v>4310</v>
      </c>
      <c r="C29" s="63" t="s">
        <v>356</v>
      </c>
      <c r="D29" s="63" t="s">
        <v>330</v>
      </c>
      <c r="E29" s="63" t="s">
        <v>276</v>
      </c>
      <c r="F29" s="76">
        <v>44972.636111111002</v>
      </c>
      <c r="G29" s="76">
        <v>45419.594444444003</v>
      </c>
      <c r="H29" s="63" t="s">
        <v>23</v>
      </c>
      <c r="I29" s="63" t="s">
        <v>18</v>
      </c>
      <c r="J29" s="63" t="s">
        <v>260</v>
      </c>
    </row>
    <row r="30" spans="1:10" ht="45" x14ac:dyDescent="0.25">
      <c r="A30" s="67" t="s">
        <v>4336</v>
      </c>
      <c r="B30" s="67" t="s">
        <v>4338</v>
      </c>
      <c r="C30" s="67" t="s">
        <v>356</v>
      </c>
      <c r="D30" s="67" t="s">
        <v>330</v>
      </c>
      <c r="E30" s="67" t="s">
        <v>276</v>
      </c>
      <c r="F30" s="75">
        <v>44973.395833333001</v>
      </c>
      <c r="G30" s="75">
        <v>45420.354166666999</v>
      </c>
      <c r="H30" s="67" t="s">
        <v>23</v>
      </c>
      <c r="I30" s="67" t="s">
        <v>18</v>
      </c>
      <c r="J30" s="67" t="s">
        <v>260</v>
      </c>
    </row>
    <row r="31" spans="1:10" ht="45" x14ac:dyDescent="0.25">
      <c r="A31" s="63" t="s">
        <v>4388</v>
      </c>
      <c r="B31" s="63" t="s">
        <v>4390</v>
      </c>
      <c r="C31" s="63" t="s">
        <v>356</v>
      </c>
      <c r="D31" s="63" t="s">
        <v>330</v>
      </c>
      <c r="E31" s="63" t="s">
        <v>276</v>
      </c>
      <c r="F31" s="76">
        <v>44973.443055556003</v>
      </c>
      <c r="G31" s="76">
        <v>45420.401388888997</v>
      </c>
      <c r="H31" s="63" t="s">
        <v>23</v>
      </c>
      <c r="I31" s="63" t="s">
        <v>18</v>
      </c>
      <c r="J31" s="63" t="s">
        <v>260</v>
      </c>
    </row>
    <row r="32" spans="1:10" ht="45" x14ac:dyDescent="0.25">
      <c r="A32" s="67" t="s">
        <v>4391</v>
      </c>
      <c r="B32" s="67" t="s">
        <v>4393</v>
      </c>
      <c r="C32" s="67" t="s">
        <v>356</v>
      </c>
      <c r="D32" s="67" t="s">
        <v>330</v>
      </c>
      <c r="E32" s="67" t="s">
        <v>276</v>
      </c>
      <c r="F32" s="75">
        <v>44973.454861111</v>
      </c>
      <c r="G32" s="75">
        <v>45420.413194444001</v>
      </c>
      <c r="H32" s="67" t="s">
        <v>23</v>
      </c>
      <c r="I32" s="67" t="s">
        <v>18</v>
      </c>
      <c r="J32" s="67" t="s">
        <v>260</v>
      </c>
    </row>
    <row r="33" spans="1:10" ht="45" x14ac:dyDescent="0.25">
      <c r="A33" s="63" t="s">
        <v>4396</v>
      </c>
      <c r="B33" s="63" t="s">
        <v>4398</v>
      </c>
      <c r="C33" s="63" t="s">
        <v>361</v>
      </c>
      <c r="D33" s="63" t="s">
        <v>330</v>
      </c>
      <c r="E33" s="63" t="s">
        <v>276</v>
      </c>
      <c r="F33" s="76">
        <v>44973.482638889</v>
      </c>
      <c r="G33" s="76">
        <v>45420.440972222001</v>
      </c>
      <c r="H33" s="63" t="s">
        <v>23</v>
      </c>
      <c r="I33" s="63" t="s">
        <v>18</v>
      </c>
      <c r="J33" s="63" t="s">
        <v>260</v>
      </c>
    </row>
    <row r="34" spans="1:10" ht="45" x14ac:dyDescent="0.25">
      <c r="A34" s="84" t="s">
        <v>4406</v>
      </c>
      <c r="B34" s="84" t="s">
        <v>4407</v>
      </c>
      <c r="C34" s="84" t="s">
        <v>465</v>
      </c>
      <c r="D34" s="84" t="s">
        <v>330</v>
      </c>
      <c r="E34" s="84" t="s">
        <v>276</v>
      </c>
      <c r="F34" s="85">
        <v>44973.584722222004</v>
      </c>
      <c r="G34" s="85">
        <v>45421.333333333001</v>
      </c>
      <c r="H34" s="84" t="s">
        <v>23</v>
      </c>
      <c r="I34" s="84" t="s">
        <v>18</v>
      </c>
      <c r="J34" s="84" t="s">
        <v>255</v>
      </c>
    </row>
    <row r="35" spans="1:10" ht="45" x14ac:dyDescent="0.25">
      <c r="A35" s="63" t="s">
        <v>4490</v>
      </c>
      <c r="B35" s="63" t="s">
        <v>4491</v>
      </c>
      <c r="C35" s="63" t="s">
        <v>325</v>
      </c>
      <c r="D35" s="63" t="s">
        <v>330</v>
      </c>
      <c r="E35" s="63" t="s">
        <v>276</v>
      </c>
      <c r="F35" s="76">
        <v>44974.477777777996</v>
      </c>
      <c r="G35" s="76">
        <v>45421.436111110997</v>
      </c>
      <c r="H35" s="63" t="s">
        <v>23</v>
      </c>
      <c r="I35" s="63" t="s">
        <v>18</v>
      </c>
      <c r="J35" s="63" t="s">
        <v>260</v>
      </c>
    </row>
    <row r="37" spans="1:10" ht="30" x14ac:dyDescent="0.25">
      <c r="A37" s="62" t="s">
        <v>4519</v>
      </c>
      <c r="B37" s="62" t="s">
        <v>4517</v>
      </c>
      <c r="C37" s="62"/>
      <c r="D37" s="62"/>
      <c r="E37" s="62"/>
      <c r="F37" s="81"/>
      <c r="G37" s="81"/>
      <c r="H37" s="62"/>
      <c r="I37" s="62"/>
      <c r="J37" s="62" t="s">
        <v>346</v>
      </c>
    </row>
    <row r="38" spans="1:10" x14ac:dyDescent="0.25">
      <c r="A38" s="86" t="s">
        <v>4539</v>
      </c>
      <c r="B38" s="86" t="s">
        <v>4540</v>
      </c>
      <c r="C38" s="86"/>
      <c r="D38" s="86"/>
      <c r="E38" s="86"/>
      <c r="F38" s="87"/>
      <c r="G38" s="87"/>
      <c r="H38" s="86"/>
      <c r="I38" s="86"/>
      <c r="J38" s="86" t="s">
        <v>346</v>
      </c>
    </row>
    <row r="39" spans="1:10" ht="45" x14ac:dyDescent="0.25">
      <c r="A39" s="62" t="s">
        <v>4555</v>
      </c>
      <c r="B39" s="62" t="s">
        <v>4557</v>
      </c>
      <c r="C39" s="62"/>
      <c r="D39" s="62"/>
      <c r="E39" s="62"/>
      <c r="F39" s="81"/>
      <c r="G39" s="81"/>
      <c r="H39" s="62"/>
      <c r="I39" s="62"/>
      <c r="J39" s="62" t="s">
        <v>346</v>
      </c>
    </row>
    <row r="40" spans="1:10" ht="30" x14ac:dyDescent="0.25">
      <c r="A40" s="413" t="s">
        <v>4568</v>
      </c>
      <c r="B40" s="413" t="s">
        <v>4574</v>
      </c>
      <c r="C40" s="413"/>
      <c r="D40" s="413"/>
      <c r="E40" s="413"/>
      <c r="F40" s="414"/>
      <c r="G40" s="414"/>
      <c r="H40" s="413"/>
      <c r="I40" s="413"/>
      <c r="J40" s="413" t="s">
        <v>346</v>
      </c>
    </row>
    <row r="41" spans="1:10" x14ac:dyDescent="0.25">
      <c r="A41" s="62" t="s">
        <v>4570</v>
      </c>
      <c r="B41" s="62" t="s">
        <v>4576</v>
      </c>
      <c r="C41" s="62"/>
      <c r="D41" s="62"/>
      <c r="E41" s="62"/>
      <c r="F41" s="81"/>
      <c r="G41" s="81"/>
      <c r="H41" s="62"/>
      <c r="I41" s="62"/>
      <c r="J41" s="62" t="s">
        <v>346</v>
      </c>
    </row>
    <row r="42" spans="1:10" ht="30" x14ac:dyDescent="0.25">
      <c r="A42" s="413" t="s">
        <v>4572</v>
      </c>
      <c r="B42" s="413" t="s">
        <v>4578</v>
      </c>
      <c r="C42" s="413"/>
      <c r="D42" s="413"/>
      <c r="E42" s="413"/>
      <c r="F42" s="414"/>
      <c r="G42" s="414"/>
      <c r="H42" s="413"/>
      <c r="I42" s="413"/>
      <c r="J42" s="413" t="s">
        <v>346</v>
      </c>
    </row>
    <row r="43" spans="1:10" x14ac:dyDescent="0.25">
      <c r="A43" s="60"/>
      <c r="B43" s="60"/>
      <c r="C43" s="60"/>
      <c r="D43" s="60"/>
      <c r="E43" s="60"/>
      <c r="F43" s="79"/>
      <c r="G43" s="79"/>
      <c r="H43" s="60"/>
      <c r="I43" s="60"/>
      <c r="J43" s="60" t="s">
        <v>346</v>
      </c>
    </row>
    <row r="44" spans="1:10" x14ac:dyDescent="0.25">
      <c r="A44" s="60"/>
      <c r="B44" s="60"/>
      <c r="C44" s="60"/>
      <c r="D44" s="60"/>
      <c r="E44" s="60"/>
      <c r="F44" s="79"/>
      <c r="G44" s="79"/>
      <c r="H44" s="60"/>
      <c r="I44" s="60"/>
      <c r="J44" s="60" t="s">
        <v>346</v>
      </c>
    </row>
    <row r="45" spans="1:10" x14ac:dyDescent="0.25">
      <c r="A45" s="60"/>
      <c r="B45" s="60"/>
      <c r="C45" s="60"/>
      <c r="D45" s="60"/>
      <c r="E45" s="60"/>
      <c r="F45" s="79"/>
      <c r="G45" s="79"/>
      <c r="H45" s="60"/>
      <c r="I45" s="60"/>
      <c r="J45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13CCE-2FAC-472A-9BD1-C369356FEF07}">
  <dimension ref="B2:CB805"/>
  <sheetViews>
    <sheetView workbookViewId="0">
      <selection activeCell="B2" sqref="B2"/>
    </sheetView>
  </sheetViews>
  <sheetFormatPr defaultColWidth="2.85546875" defaultRowHeight="15" x14ac:dyDescent="0.25"/>
  <cols>
    <col min="1" max="71" width="2.85546875" style="285"/>
    <col min="72" max="72" width="2.85546875" style="285" customWidth="1"/>
    <col min="73" max="16384" width="2.85546875" style="285"/>
  </cols>
  <sheetData>
    <row r="2" spans="2:4" x14ac:dyDescent="0.25">
      <c r="B2" s="51" t="s">
        <v>4511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4512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4513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4514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4029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155" spans="2:4" x14ac:dyDescent="0.25">
      <c r="B155" s="50">
        <v>0</v>
      </c>
      <c r="D155" s="51" t="s">
        <v>4665</v>
      </c>
    </row>
    <row r="156" spans="2:4" x14ac:dyDescent="0.25">
      <c r="D156" s="59" t="s">
        <v>304</v>
      </c>
    </row>
    <row r="158" spans="2:4" x14ac:dyDescent="0.25">
      <c r="D158" s="285" t="s">
        <v>36</v>
      </c>
    </row>
    <row r="159" spans="2:4" x14ac:dyDescent="0.25">
      <c r="D159" s="54" t="s">
        <v>4673</v>
      </c>
    </row>
    <row r="161" spans="4:4" x14ac:dyDescent="0.25">
      <c r="D161" s="285" t="s">
        <v>4645</v>
      </c>
    </row>
    <row r="209" spans="4:4" x14ac:dyDescent="0.25">
      <c r="D209" s="42" t="s">
        <v>4662</v>
      </c>
    </row>
    <row r="254" spans="4:36" x14ac:dyDescent="0.25">
      <c r="D254" s="285" t="s">
        <v>309</v>
      </c>
      <c r="M254" s="285" t="s">
        <v>495</v>
      </c>
      <c r="W254" s="285" t="s">
        <v>496</v>
      </c>
      <c r="AD254" s="285" t="s">
        <v>316</v>
      </c>
    </row>
    <row r="255" spans="4:36" x14ac:dyDescent="0.25">
      <c r="D255" s="51" t="s">
        <v>4646</v>
      </c>
      <c r="M255" s="51" t="s">
        <v>4650</v>
      </c>
      <c r="W255" s="51" t="s">
        <v>4654</v>
      </c>
      <c r="AD255" s="51" t="s">
        <v>4658</v>
      </c>
      <c r="AJ255" s="285" t="str">
        <f>"select '" &amp; TRIM(D255) &amp; "' AgreementNumber, '" &amp; TRIM(M255) &amp; "' ChassisNumber, '" &amp; TRIM(W255) &amp; "' EngineNumber, '" &amp; TRIM(SUBSTITUTE(AD255, " ", "")) &amp; "' PoliceNumber union all"</f>
        <v>select '0001235/4/01/12/2022' AgreementNumber, 'MMBGUKR10KH021336' ChassisNumber, '4N15UGB1982' EngineNumber, 'B1071PJS' PoliceNumber union all</v>
      </c>
    </row>
    <row r="256" spans="4:36" x14ac:dyDescent="0.25">
      <c r="D256" s="51" t="s">
        <v>4647</v>
      </c>
      <c r="M256" s="51" t="s">
        <v>4651</v>
      </c>
      <c r="W256" s="51" t="s">
        <v>4655</v>
      </c>
      <c r="AD256" s="51" t="s">
        <v>4659</v>
      </c>
      <c r="AJ256" s="285" t="str">
        <f>"select '" &amp; TRIM(D256) &amp; "' AgreementNumber, '" &amp; TRIM(M256) &amp; "' ChassisNumber, '" &amp; TRIM(W256) &amp; "' EngineNumber, '" &amp; TRIM(SUBSTITUTE(AD256, " ", "")) &amp; "' PoliceNumber union all"</f>
        <v>select '0001058/4/01/06/2022' AgreementNumber, 'MRHCV1650LP910533' ChassisNumber, 'L15BG2101504' EngineNumber, 'B1404NZR' PoliceNumber union all</v>
      </c>
    </row>
    <row r="257" spans="4:80" x14ac:dyDescent="0.25">
      <c r="D257" s="51" t="s">
        <v>4648</v>
      </c>
      <c r="M257" s="51" t="s">
        <v>4652</v>
      </c>
      <c r="W257" s="51" t="s">
        <v>4656</v>
      </c>
      <c r="AD257" s="51" t="s">
        <v>4660</v>
      </c>
      <c r="AJ257" s="285" t="str">
        <f>"select '" &amp; TRIM(D257) &amp; "' AgreementNumber, '" &amp; TRIM(M257) &amp; "' ChassisNumber, '" &amp; TRIM(W257) &amp; "' EngineNumber, '" &amp; TRIM(SUBSTITUTE(AD257, " ", "")) &amp; "' PoliceNumber union all"</f>
        <v>select '0000470/4/10/06/2022' AgreementNumber, 'MHKV3BA3JKK053972' ChassisNumber, 'K3MH50707' EngineNumber, 'L1925RD' PoliceNumber union all</v>
      </c>
    </row>
    <row r="258" spans="4:80" x14ac:dyDescent="0.25">
      <c r="D258" s="51" t="s">
        <v>4649</v>
      </c>
      <c r="M258" s="51" t="s">
        <v>4653</v>
      </c>
      <c r="W258" s="51" t="s">
        <v>4657</v>
      </c>
      <c r="AD258" s="51" t="s">
        <v>4661</v>
      </c>
      <c r="AJ258" s="285" t="str">
        <f>"select '" &amp; TRIM(D258) &amp; "' AgreementNumber, '" &amp; TRIM(M258) &amp; "' ChassisNumber, '" &amp; TRIM(W258) &amp; "' EngineNumber, '" &amp; TRIM(SUBSTITUTE(AD258, " ", "")) &amp; "' PoliceNumber union all"</f>
        <v>select '0000002/4/29/07/2021' AgreementNumber, 'MHFJB8EM7M1084119' ChassisNumber, '2GDC840529' EngineNumber, 'P1720HW' PoliceNumber union all</v>
      </c>
    </row>
    <row r="260" spans="4:80" x14ac:dyDescent="0.25">
      <c r="D260" s="56" t="s">
        <v>521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/>
      <c r="AT260" s="52"/>
      <c r="AU260" s="52"/>
      <c r="AV260" s="52"/>
      <c r="AW260" s="52"/>
      <c r="AX260" s="52"/>
      <c r="AY260" s="52"/>
      <c r="AZ260" s="52"/>
      <c r="BA260" s="52"/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  <c r="BW260" s="52"/>
      <c r="BX260" s="52"/>
      <c r="BY260" s="52"/>
      <c r="BZ260" s="52"/>
      <c r="CA260" s="52"/>
      <c r="CB260" s="52"/>
    </row>
    <row r="261" spans="4:80" x14ac:dyDescent="0.25">
      <c r="D261" s="56"/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2"/>
      <c r="BR261" s="52"/>
      <c r="BS261" s="52"/>
      <c r="BT261" s="52"/>
      <c r="BU261" s="52"/>
      <c r="BV261" s="52"/>
      <c r="BW261" s="52"/>
      <c r="BX261" s="52"/>
      <c r="BY261" s="52"/>
      <c r="BZ261" s="52"/>
      <c r="CA261" s="52"/>
      <c r="CB261" s="52"/>
    </row>
    <row r="262" spans="4:80" x14ac:dyDescent="0.25">
      <c r="D262" s="56" t="s">
        <v>37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2"/>
      <c r="BR262" s="52"/>
      <c r="BS262" s="52"/>
      <c r="BT262" s="52"/>
      <c r="BU262" s="52"/>
      <c r="BV262" s="52"/>
      <c r="BW262" s="52"/>
      <c r="BX262" s="52"/>
      <c r="BY262" s="52"/>
      <c r="BZ262" s="52"/>
      <c r="CA262" s="52"/>
      <c r="CB262" s="52"/>
    </row>
    <row r="263" spans="4:80" x14ac:dyDescent="0.25">
      <c r="D263" s="56" t="s">
        <v>364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  <c r="BW263" s="52"/>
      <c r="BX263" s="52"/>
      <c r="BY263" s="52"/>
      <c r="BZ263" s="52"/>
      <c r="CA263" s="52"/>
      <c r="CB263" s="52"/>
    </row>
    <row r="264" spans="4:80" x14ac:dyDescent="0.25">
      <c r="D264" s="37" t="s">
        <v>529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53"/>
      <c r="BR264" s="53"/>
      <c r="BS264" s="53"/>
      <c r="BT264" s="53"/>
      <c r="BU264" s="53"/>
      <c r="BV264" s="53"/>
      <c r="BW264" s="53"/>
      <c r="BX264" s="53"/>
      <c r="BY264" s="53"/>
      <c r="BZ264" s="53"/>
      <c r="CA264" s="53"/>
      <c r="CB264" s="53"/>
    </row>
    <row r="265" spans="4:80" x14ac:dyDescent="0.25">
      <c r="D265" s="57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  <c r="BH265" s="53"/>
      <c r="BI265" s="53"/>
      <c r="BJ265" s="53"/>
      <c r="BK265" s="53"/>
      <c r="BL265" s="53"/>
      <c r="BM265" s="53"/>
      <c r="BN265" s="53"/>
      <c r="BO265" s="53"/>
      <c r="BP265" s="53"/>
      <c r="BQ265" s="53"/>
      <c r="BR265" s="53"/>
      <c r="BS265" s="53"/>
      <c r="BT265" s="53"/>
      <c r="BU265" s="53"/>
      <c r="BV265" s="53"/>
      <c r="BW265" s="53"/>
      <c r="BX265" s="53"/>
      <c r="BY265" s="53"/>
      <c r="BZ265" s="53"/>
      <c r="CA265" s="53"/>
      <c r="CB265" s="53"/>
    </row>
    <row r="266" spans="4:80" x14ac:dyDescent="0.25">
      <c r="D266" s="57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F266" s="53"/>
      <c r="AG266" s="53"/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  <c r="BH266" s="53"/>
      <c r="BI266" s="53"/>
      <c r="BJ266" s="53"/>
      <c r="BK266" s="53"/>
      <c r="BL266" s="53"/>
      <c r="BM266" s="53"/>
      <c r="BN266" s="53"/>
      <c r="BO266" s="53"/>
      <c r="BP266" s="53"/>
      <c r="BQ266" s="53"/>
      <c r="BR266" s="53"/>
      <c r="BS266" s="53"/>
      <c r="BT266" s="53"/>
      <c r="BU266" s="53"/>
      <c r="BV266" s="53"/>
      <c r="BW266" s="53"/>
      <c r="BX266" s="53"/>
      <c r="BY266" s="53"/>
      <c r="BZ266" s="53"/>
      <c r="CA266" s="53"/>
      <c r="CB266" s="53"/>
    </row>
    <row r="267" spans="4:80" x14ac:dyDescent="0.25">
      <c r="D267" s="57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F267" s="53"/>
      <c r="AG267" s="53"/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  <c r="BD267" s="53"/>
      <c r="BE267" s="53"/>
      <c r="BF267" s="53"/>
      <c r="BG267" s="53"/>
      <c r="BH267" s="53"/>
      <c r="BI267" s="53"/>
      <c r="BJ267" s="53"/>
      <c r="BK267" s="53"/>
      <c r="BL267" s="53"/>
      <c r="BM267" s="53"/>
      <c r="BN267" s="53"/>
      <c r="BO267" s="53"/>
      <c r="BP267" s="53"/>
      <c r="BQ267" s="53"/>
      <c r="BR267" s="53"/>
      <c r="BS267" s="53"/>
      <c r="BT267" s="53"/>
      <c r="BU267" s="53"/>
      <c r="BV267" s="53"/>
      <c r="BW267" s="53"/>
      <c r="BX267" s="53"/>
      <c r="BY267" s="53"/>
      <c r="BZ267" s="53"/>
      <c r="CA267" s="53"/>
      <c r="CB267" s="53"/>
    </row>
    <row r="268" spans="4:80" x14ac:dyDescent="0.25">
      <c r="D268" s="56" t="s">
        <v>351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</row>
    <row r="269" spans="4:80" x14ac:dyDescent="0.25">
      <c r="D269" s="56"/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  <c r="BW269" s="52"/>
      <c r="BX269" s="52"/>
      <c r="BY269" s="52"/>
      <c r="BZ269" s="52"/>
      <c r="CA269" s="52"/>
      <c r="CB269" s="52"/>
    </row>
    <row r="270" spans="4:80" x14ac:dyDescent="0.25">
      <c r="D270" s="56" t="s">
        <v>463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  <c r="BW270" s="52"/>
      <c r="BX270" s="52"/>
      <c r="BY270" s="52"/>
      <c r="BZ270" s="52"/>
      <c r="CA270" s="52"/>
      <c r="CB270" s="52"/>
    </row>
    <row r="271" spans="4:80" x14ac:dyDescent="0.25">
      <c r="D271" s="56" t="s">
        <v>364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  <c r="BW271" s="52"/>
      <c r="BX271" s="52"/>
      <c r="BY271" s="52"/>
      <c r="BZ271" s="52"/>
      <c r="CA271" s="52"/>
      <c r="CB271" s="52"/>
    </row>
    <row r="272" spans="4:80" x14ac:dyDescent="0.25">
      <c r="D272" s="57" t="s">
        <v>354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3"/>
      <c r="AN272" s="53"/>
      <c r="AO272" s="53"/>
      <c r="AP272" s="53"/>
      <c r="AQ272" s="53"/>
      <c r="AR272" s="53"/>
      <c r="AS272" s="53"/>
      <c r="AT272" s="53"/>
      <c r="AU272" s="53"/>
      <c r="AV272" s="53"/>
      <c r="AW272" s="53"/>
      <c r="AX272" s="53"/>
      <c r="AY272" s="53"/>
      <c r="AZ272" s="53"/>
      <c r="BA272" s="53"/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3"/>
      <c r="BR272" s="53"/>
      <c r="BS272" s="53"/>
      <c r="BT272" s="53"/>
      <c r="BU272" s="53"/>
      <c r="BV272" s="53"/>
      <c r="BW272" s="53"/>
      <c r="BX272" s="53"/>
      <c r="BY272" s="53"/>
      <c r="BZ272" s="53"/>
      <c r="CA272" s="53"/>
      <c r="CB272" s="53"/>
    </row>
    <row r="273" spans="4:80" x14ac:dyDescent="0.25">
      <c r="D273" s="37" t="s">
        <v>453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  <c r="AE273" s="53"/>
      <c r="AF273" s="53"/>
      <c r="AG273" s="53"/>
      <c r="AH273" s="53"/>
      <c r="AI273" s="53"/>
      <c r="AJ273" s="53"/>
      <c r="AK273" s="53"/>
      <c r="AL273" s="53"/>
      <c r="AM273" s="53"/>
      <c r="AN273" s="53"/>
      <c r="AO273" s="53"/>
      <c r="AP273" s="53"/>
      <c r="AQ273" s="53"/>
      <c r="AR273" s="53"/>
      <c r="AS273" s="53"/>
      <c r="AT273" s="53"/>
      <c r="AU273" s="53"/>
      <c r="AV273" s="53"/>
      <c r="AW273" s="53"/>
      <c r="AX273" s="53"/>
      <c r="AY273" s="53"/>
      <c r="AZ273" s="53"/>
      <c r="BA273" s="53"/>
      <c r="BB273" s="53"/>
      <c r="BC273" s="53"/>
      <c r="BD273" s="53"/>
      <c r="BE273" s="53"/>
      <c r="BF273" s="53"/>
      <c r="BG273" s="53"/>
      <c r="BH273" s="53"/>
      <c r="BI273" s="53"/>
      <c r="BJ273" s="53"/>
      <c r="BK273" s="53"/>
      <c r="BL273" s="53"/>
      <c r="BM273" s="53"/>
      <c r="BN273" s="53"/>
      <c r="BO273" s="53"/>
      <c r="BP273" s="53"/>
      <c r="BQ273" s="53"/>
      <c r="BR273" s="53"/>
      <c r="BS273" s="53"/>
      <c r="BT273" s="53"/>
      <c r="BU273" s="53"/>
      <c r="BV273" s="53"/>
      <c r="BW273" s="53"/>
      <c r="BX273" s="53"/>
      <c r="BY273" s="53"/>
      <c r="BZ273" s="53"/>
      <c r="CA273" s="53"/>
      <c r="CB273" s="53"/>
    </row>
    <row r="274" spans="4:80" x14ac:dyDescent="0.25">
      <c r="D274" s="37" t="s">
        <v>454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  <c r="AE274" s="53"/>
      <c r="AF274" s="53"/>
      <c r="AG274" s="53"/>
      <c r="AH274" s="53"/>
      <c r="AI274" s="53"/>
      <c r="AJ274" s="53"/>
      <c r="AK274" s="53"/>
      <c r="AL274" s="53"/>
      <c r="AM274" s="53"/>
      <c r="AN274" s="53"/>
      <c r="AO274" s="53"/>
      <c r="AP274" s="53"/>
      <c r="AQ274" s="53"/>
      <c r="AR274" s="53"/>
      <c r="AS274" s="53"/>
      <c r="AT274" s="53"/>
      <c r="AU274" s="53"/>
      <c r="AV274" s="53"/>
      <c r="AW274" s="53"/>
      <c r="AX274" s="53"/>
      <c r="AY274" s="53"/>
      <c r="AZ274" s="53"/>
      <c r="BA274" s="53"/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3"/>
      <c r="BR274" s="53"/>
      <c r="BS274" s="53"/>
      <c r="BT274" s="53"/>
      <c r="BU274" s="53"/>
      <c r="BV274" s="53"/>
      <c r="BW274" s="53"/>
      <c r="BX274" s="53"/>
      <c r="BY274" s="53"/>
      <c r="BZ274" s="53"/>
      <c r="CA274" s="53"/>
      <c r="CB274" s="53"/>
    </row>
    <row r="275" spans="4:80" x14ac:dyDescent="0.25">
      <c r="D275" s="37" t="s">
        <v>455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F275" s="53"/>
      <c r="AG275" s="53"/>
      <c r="AH275" s="53"/>
      <c r="AI275" s="53"/>
      <c r="AJ275" s="53"/>
      <c r="AK275" s="53"/>
      <c r="AL275" s="53"/>
      <c r="AM275" s="53"/>
      <c r="AN275" s="53"/>
      <c r="AO275" s="53"/>
      <c r="AP275" s="53"/>
      <c r="AQ275" s="53"/>
      <c r="AR275" s="53"/>
      <c r="AS275" s="53"/>
      <c r="AT275" s="53"/>
      <c r="AU275" s="53"/>
      <c r="AV275" s="53"/>
      <c r="AW275" s="53"/>
      <c r="AX275" s="53"/>
      <c r="AY275" s="53"/>
      <c r="AZ275" s="53"/>
      <c r="BA275" s="53"/>
      <c r="BB275" s="53"/>
      <c r="BC275" s="53"/>
      <c r="BD275" s="53"/>
      <c r="BE275" s="53"/>
      <c r="BF275" s="53"/>
      <c r="BG275" s="53"/>
      <c r="BH275" s="53"/>
      <c r="BI275" s="53"/>
      <c r="BJ275" s="53"/>
      <c r="BK275" s="53"/>
      <c r="BL275" s="53"/>
      <c r="BM275" s="53"/>
      <c r="BN275" s="53"/>
      <c r="BO275" s="53"/>
      <c r="BP275" s="53"/>
      <c r="BQ275" s="53"/>
      <c r="BR275" s="53"/>
      <c r="BS275" s="53"/>
      <c r="BT275" s="53"/>
      <c r="BU275" s="53"/>
      <c r="BV275" s="53"/>
      <c r="BW275" s="53"/>
      <c r="BX275" s="53"/>
      <c r="BY275" s="53"/>
      <c r="BZ275" s="53"/>
      <c r="CA275" s="53"/>
      <c r="CB275" s="53"/>
    </row>
    <row r="276" spans="4:80" x14ac:dyDescent="0.25">
      <c r="D276" s="37" t="s">
        <v>456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F276" s="53"/>
      <c r="AG276" s="53"/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  <c r="BH276" s="53"/>
      <c r="BI276" s="53"/>
      <c r="BJ276" s="53"/>
      <c r="BK276" s="53"/>
      <c r="BL276" s="53"/>
      <c r="BM276" s="53"/>
      <c r="BN276" s="53"/>
      <c r="BO276" s="53"/>
      <c r="BP276" s="53"/>
      <c r="BQ276" s="53"/>
      <c r="BR276" s="53"/>
      <c r="BS276" s="53"/>
      <c r="BT276" s="53"/>
      <c r="BU276" s="53"/>
      <c r="BV276" s="53"/>
      <c r="BW276" s="53"/>
      <c r="BX276" s="53"/>
      <c r="BY276" s="53"/>
      <c r="BZ276" s="53"/>
      <c r="CA276" s="53"/>
      <c r="CB276" s="53"/>
    </row>
    <row r="277" spans="4:80" x14ac:dyDescent="0.25">
      <c r="D277" s="57" t="s">
        <v>353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  <c r="BV277" s="53"/>
      <c r="BW277" s="53"/>
      <c r="BX277" s="53"/>
      <c r="BY277" s="53"/>
      <c r="BZ277" s="53"/>
      <c r="CA277" s="53"/>
      <c r="CB277" s="53"/>
    </row>
    <row r="278" spans="4:80" x14ac:dyDescent="0.25">
      <c r="D278" s="57" t="s">
        <v>452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  <c r="BV278" s="53"/>
      <c r="BW278" s="53"/>
      <c r="BX278" s="53"/>
      <c r="BY278" s="53"/>
      <c r="BZ278" s="53"/>
      <c r="CA278" s="53"/>
      <c r="CB278" s="53"/>
    </row>
    <row r="279" spans="4:80" x14ac:dyDescent="0.25">
      <c r="D279" s="57" t="s">
        <v>334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  <c r="BV279" s="53"/>
      <c r="BW279" s="53"/>
      <c r="BX279" s="53"/>
      <c r="BY279" s="53"/>
      <c r="BZ279" s="53"/>
      <c r="CA279" s="53"/>
      <c r="CB279" s="53"/>
    </row>
    <row r="280" spans="4:80" x14ac:dyDescent="0.25">
      <c r="D280" s="37" t="s">
        <v>530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/>
      <c r="BR280" s="53"/>
      <c r="BS280" s="53"/>
      <c r="BT280" s="53"/>
      <c r="BU280" s="53"/>
      <c r="BV280" s="53"/>
      <c r="BW280" s="53"/>
      <c r="BX280" s="53"/>
      <c r="BY280" s="53"/>
      <c r="BZ280" s="53"/>
      <c r="CA280" s="53"/>
      <c r="CB280" s="53"/>
    </row>
    <row r="281" spans="4:80" x14ac:dyDescent="0.25">
      <c r="D281" s="37" t="s">
        <v>535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  <c r="BV281" s="53"/>
      <c r="BW281" s="53"/>
      <c r="BX281" s="53"/>
      <c r="BY281" s="53"/>
      <c r="BZ281" s="53"/>
      <c r="CA281" s="53"/>
      <c r="CB281" s="53"/>
    </row>
    <row r="282" spans="4:80" x14ac:dyDescent="0.25">
      <c r="D282" s="37" t="s">
        <v>522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3"/>
      <c r="BR282" s="53"/>
      <c r="BS282" s="53"/>
      <c r="BT282" s="53"/>
      <c r="BU282" s="53"/>
      <c r="BV282" s="53"/>
      <c r="BW282" s="53"/>
      <c r="BX282" s="53"/>
      <c r="BY282" s="53"/>
      <c r="BZ282" s="53"/>
      <c r="CA282" s="53"/>
      <c r="CB282" s="53"/>
    </row>
    <row r="283" spans="4:80" x14ac:dyDescent="0.25">
      <c r="D283" s="37" t="s">
        <v>457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  <c r="BV283" s="53"/>
      <c r="BW283" s="53"/>
      <c r="BX283" s="53"/>
      <c r="BY283" s="53"/>
      <c r="BZ283" s="53"/>
      <c r="CA283" s="53"/>
      <c r="CB283" s="53"/>
    </row>
    <row r="284" spans="4:80" x14ac:dyDescent="0.25">
      <c r="D284" s="37" t="s">
        <v>523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  <c r="BV284" s="53"/>
      <c r="BW284" s="53"/>
      <c r="BX284" s="53"/>
      <c r="BY284" s="53"/>
      <c r="BZ284" s="53"/>
      <c r="CA284" s="53"/>
      <c r="CB284" s="53"/>
    </row>
    <row r="285" spans="4:80" x14ac:dyDescent="0.25">
      <c r="D285" s="57" t="s">
        <v>524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  <c r="BV285" s="53"/>
      <c r="BW285" s="53"/>
      <c r="BX285" s="53"/>
      <c r="BY285" s="53"/>
      <c r="BZ285" s="53"/>
      <c r="CA285" s="53"/>
      <c r="CB285" s="53"/>
    </row>
    <row r="286" spans="4:80" x14ac:dyDescent="0.25">
      <c r="D286" s="57" t="s">
        <v>1986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  <c r="BD286" s="53"/>
      <c r="BE286" s="53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3"/>
      <c r="BR286" s="53"/>
      <c r="BS286" s="53"/>
      <c r="BT286" s="53"/>
      <c r="BU286" s="53"/>
      <c r="BV286" s="53"/>
      <c r="BW286" s="53"/>
      <c r="BX286" s="53"/>
      <c r="BY286" s="53"/>
      <c r="BZ286" s="53"/>
      <c r="CA286" s="53"/>
      <c r="CB286" s="53"/>
    </row>
    <row r="287" spans="4:80" x14ac:dyDescent="0.25">
      <c r="D287" s="57" t="s">
        <v>2886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  <c r="AO287" s="53"/>
      <c r="AP287" s="53"/>
      <c r="AQ287" s="53"/>
      <c r="AR287" s="53"/>
      <c r="AS287" s="53"/>
      <c r="AT287" s="53"/>
      <c r="AU287" s="53"/>
      <c r="AV287" s="53"/>
      <c r="AW287" s="53"/>
      <c r="AX287" s="53"/>
      <c r="AY287" s="53"/>
      <c r="AZ287" s="53"/>
      <c r="BA287" s="53"/>
      <c r="BB287" s="53"/>
      <c r="BC287" s="53"/>
      <c r="BD287" s="53"/>
      <c r="BE287" s="53"/>
      <c r="BF287" s="53"/>
      <c r="BG287" s="53"/>
      <c r="BH287" s="53"/>
      <c r="BI287" s="53"/>
      <c r="BJ287" s="53"/>
      <c r="BK287" s="53"/>
      <c r="BL287" s="53"/>
      <c r="BM287" s="53"/>
      <c r="BN287" s="53"/>
      <c r="BO287" s="53"/>
      <c r="BP287" s="53"/>
      <c r="BQ287" s="53"/>
      <c r="BR287" s="53"/>
      <c r="BS287" s="53"/>
      <c r="BT287" s="53"/>
      <c r="BU287" s="53"/>
      <c r="BV287" s="53"/>
      <c r="BW287" s="53"/>
      <c r="BX287" s="53"/>
      <c r="BY287" s="53"/>
      <c r="BZ287" s="53"/>
      <c r="CA287" s="53"/>
      <c r="CB287" s="53"/>
    </row>
    <row r="288" spans="4:80" x14ac:dyDescent="0.25">
      <c r="D288" s="57" t="s">
        <v>279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  <c r="AX288" s="53"/>
      <c r="AY288" s="53"/>
      <c r="AZ288" s="53"/>
      <c r="BA288" s="53"/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3"/>
      <c r="BR288" s="53"/>
      <c r="BS288" s="53"/>
      <c r="BT288" s="53"/>
      <c r="BU288" s="53"/>
      <c r="BV288" s="53"/>
      <c r="BW288" s="53"/>
      <c r="BX288" s="53"/>
      <c r="BY288" s="53"/>
      <c r="BZ288" s="53"/>
      <c r="CA288" s="53"/>
      <c r="CB288" s="53"/>
    </row>
    <row r="289" spans="4:80" x14ac:dyDescent="0.25">
      <c r="D289" s="57" t="s">
        <v>2887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  <c r="AX289" s="53"/>
      <c r="AY289" s="53"/>
      <c r="AZ289" s="53"/>
      <c r="BA289" s="53"/>
      <c r="BB289" s="53"/>
      <c r="BC289" s="53"/>
      <c r="BD289" s="53"/>
      <c r="BE289" s="53"/>
      <c r="BF289" s="53"/>
      <c r="BG289" s="53"/>
      <c r="BH289" s="53"/>
      <c r="BI289" s="53"/>
      <c r="BJ289" s="53"/>
      <c r="BK289" s="53"/>
      <c r="BL289" s="53"/>
      <c r="BM289" s="53"/>
      <c r="BN289" s="53"/>
      <c r="BO289" s="53"/>
      <c r="BP289" s="53"/>
      <c r="BQ289" s="53"/>
      <c r="BR289" s="53"/>
      <c r="BS289" s="53"/>
      <c r="BT289" s="53"/>
      <c r="BU289" s="53"/>
      <c r="BV289" s="53"/>
      <c r="BW289" s="53"/>
      <c r="BX289" s="53"/>
      <c r="BY289" s="53"/>
      <c r="BZ289" s="53"/>
      <c r="CA289" s="53"/>
      <c r="CB289" s="53"/>
    </row>
    <row r="290" spans="4:80" x14ac:dyDescent="0.25">
      <c r="D290" s="57" t="s">
        <v>333</v>
      </c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  <c r="AX290" s="53"/>
      <c r="AY290" s="53"/>
      <c r="AZ290" s="53"/>
      <c r="BA290" s="53"/>
      <c r="BB290" s="53"/>
      <c r="BC290" s="53"/>
      <c r="BD290" s="53"/>
      <c r="BE290" s="53"/>
      <c r="BF290" s="53"/>
      <c r="BG290" s="53"/>
      <c r="BH290" s="53"/>
      <c r="BI290" s="53"/>
      <c r="BJ290" s="53"/>
      <c r="BK290" s="53"/>
      <c r="BL290" s="53"/>
      <c r="BM290" s="53"/>
      <c r="BN290" s="53"/>
      <c r="BO290" s="53"/>
      <c r="BP290" s="53"/>
      <c r="BQ290" s="53"/>
      <c r="BR290" s="53"/>
      <c r="BS290" s="53"/>
      <c r="BT290" s="53"/>
      <c r="BU290" s="53"/>
      <c r="BV290" s="53"/>
      <c r="BW290" s="53"/>
      <c r="BX290" s="53"/>
      <c r="BY290" s="53"/>
      <c r="BZ290" s="53"/>
      <c r="CA290" s="53"/>
      <c r="CB290" s="53"/>
    </row>
    <row r="291" spans="4:80" x14ac:dyDescent="0.25">
      <c r="D291" s="56" t="s">
        <v>368</v>
      </c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  <c r="AA291" s="52"/>
      <c r="AB291" s="52"/>
      <c r="AC291" s="52"/>
      <c r="AD291" s="52"/>
      <c r="AE291" s="52"/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52"/>
      <c r="AT291" s="52"/>
      <c r="AU291" s="52"/>
      <c r="AV291" s="52"/>
      <c r="AW291" s="52"/>
      <c r="AX291" s="52"/>
      <c r="AY291" s="52"/>
      <c r="AZ291" s="52"/>
      <c r="BA291" s="52"/>
      <c r="BB291" s="52"/>
      <c r="BC291" s="52"/>
      <c r="BD291" s="52"/>
      <c r="BE291" s="52"/>
      <c r="BF291" s="52"/>
      <c r="BG291" s="52"/>
      <c r="BH291" s="52"/>
      <c r="BI291" s="52"/>
      <c r="BJ291" s="52"/>
      <c r="BK291" s="52"/>
      <c r="BL291" s="52"/>
      <c r="BM291" s="52"/>
      <c r="BN291" s="52"/>
      <c r="BO291" s="52"/>
      <c r="BP291" s="52"/>
      <c r="BQ291" s="52"/>
      <c r="BR291" s="52"/>
      <c r="BS291" s="52"/>
      <c r="BT291" s="52"/>
      <c r="BU291" s="52"/>
      <c r="BV291" s="52"/>
      <c r="BW291" s="52"/>
      <c r="BX291" s="52"/>
      <c r="BY291" s="52"/>
      <c r="BZ291" s="52"/>
      <c r="CA291" s="52"/>
      <c r="CB291" s="52"/>
    </row>
    <row r="292" spans="4:80" x14ac:dyDescent="0.25">
      <c r="D292" s="56"/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  <c r="AF292" s="52"/>
      <c r="AG292" s="52"/>
      <c r="AH292" s="52"/>
      <c r="AI292" s="52"/>
      <c r="AJ292" s="52"/>
      <c r="AK292" s="52"/>
      <c r="AL292" s="52"/>
      <c r="AM292" s="52"/>
      <c r="AN292" s="52"/>
      <c r="AO292" s="52"/>
      <c r="AP292" s="52"/>
      <c r="AQ292" s="52"/>
      <c r="AR292" s="52"/>
      <c r="AS292" s="52"/>
      <c r="AT292" s="52"/>
      <c r="AU292" s="52"/>
      <c r="AV292" s="52"/>
      <c r="AW292" s="52"/>
      <c r="AX292" s="52"/>
      <c r="AY292" s="52"/>
      <c r="AZ292" s="52"/>
      <c r="BA292" s="52"/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52"/>
      <c r="BR292" s="52"/>
      <c r="BS292" s="52"/>
      <c r="BT292" s="52"/>
      <c r="BU292" s="52"/>
      <c r="BV292" s="52"/>
      <c r="BW292" s="52"/>
      <c r="BX292" s="52"/>
      <c r="BY292" s="52"/>
      <c r="BZ292" s="52"/>
      <c r="CA292" s="52"/>
      <c r="CB292" s="52"/>
    </row>
    <row r="293" spans="4:80" x14ac:dyDescent="0.25">
      <c r="D293" s="38" t="s">
        <v>2906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  <c r="AF293" s="52"/>
      <c r="AG293" s="52"/>
      <c r="AH293" s="52"/>
      <c r="AI293" s="52"/>
      <c r="AJ293" s="52"/>
      <c r="AK293" s="52"/>
      <c r="AL293" s="52"/>
      <c r="AM293" s="52"/>
      <c r="AN293" s="52"/>
      <c r="AO293" s="52"/>
      <c r="AP293" s="52"/>
      <c r="AQ293" s="52"/>
      <c r="AR293" s="52"/>
      <c r="AS293" s="52"/>
      <c r="AT293" s="52"/>
      <c r="AU293" s="52"/>
      <c r="AV293" s="52"/>
      <c r="AW293" s="52"/>
      <c r="AX293" s="52"/>
      <c r="AY293" s="52"/>
      <c r="AZ293" s="52"/>
      <c r="BA293" s="52"/>
      <c r="BB293" s="52"/>
      <c r="BC293" s="52"/>
      <c r="BD293" s="52"/>
      <c r="BE293" s="52"/>
      <c r="BF293" s="52"/>
      <c r="BG293" s="52"/>
      <c r="BH293" s="52"/>
      <c r="BI293" s="52"/>
      <c r="BJ293" s="52"/>
      <c r="BK293" s="52"/>
      <c r="BL293" s="52"/>
      <c r="BM293" s="52"/>
      <c r="BN293" s="52"/>
      <c r="BO293" s="52"/>
      <c r="BP293" s="52"/>
      <c r="BQ293" s="52"/>
      <c r="BR293" s="52"/>
      <c r="BS293" s="52"/>
      <c r="BT293" s="52"/>
      <c r="BU293" s="52"/>
      <c r="BV293" s="52"/>
      <c r="BW293" s="52"/>
      <c r="BX293" s="52"/>
      <c r="BY293" s="52"/>
      <c r="BZ293" s="52"/>
      <c r="CA293" s="52"/>
      <c r="CB293" s="52"/>
    </row>
    <row r="294" spans="4:80" x14ac:dyDescent="0.25">
      <c r="D294" s="56" t="s">
        <v>4666</v>
      </c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/>
      <c r="AO294" s="52"/>
      <c r="AP294" s="52"/>
      <c r="AQ294" s="52"/>
      <c r="AR294" s="52"/>
      <c r="AS294" s="52"/>
      <c r="AT294" s="52"/>
      <c r="AU294" s="52"/>
      <c r="AV294" s="52"/>
      <c r="AW294" s="52"/>
      <c r="AX294" s="52"/>
      <c r="AY294" s="52"/>
      <c r="AZ294" s="52"/>
      <c r="BA294" s="52"/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2"/>
      <c r="BR294" s="52"/>
      <c r="BS294" s="52"/>
      <c r="BT294" s="52"/>
      <c r="BU294" s="52"/>
      <c r="BV294" s="52"/>
      <c r="BW294" s="52"/>
      <c r="BX294" s="52"/>
      <c r="BY294" s="52"/>
      <c r="BZ294" s="52"/>
      <c r="CA294" s="52"/>
      <c r="CB294" s="52"/>
    </row>
    <row r="295" spans="4:80" x14ac:dyDescent="0.25">
      <c r="D295" s="38" t="s">
        <v>4670</v>
      </c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  <c r="AC295" s="52"/>
      <c r="AD295" s="52"/>
      <c r="AE295" s="52"/>
      <c r="AF295" s="52"/>
      <c r="AG295" s="52"/>
      <c r="AH295" s="52"/>
      <c r="AI295" s="52"/>
      <c r="AJ295" s="52"/>
      <c r="AK295" s="52"/>
      <c r="AL295" s="52"/>
      <c r="AM295" s="52"/>
      <c r="AN295" s="52"/>
      <c r="AO295" s="52"/>
      <c r="AP295" s="52"/>
      <c r="AQ295" s="52"/>
      <c r="AR295" s="52"/>
      <c r="AS295" s="52"/>
      <c r="AT295" s="52"/>
      <c r="AU295" s="52"/>
      <c r="AV295" s="52"/>
      <c r="AW295" s="52"/>
      <c r="AX295" s="52"/>
      <c r="AY295" s="52"/>
      <c r="AZ295" s="52"/>
      <c r="BA295" s="52"/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52"/>
      <c r="BR295" s="52"/>
      <c r="BS295" s="52"/>
      <c r="BT295" s="52"/>
      <c r="BU295" s="52"/>
      <c r="BV295" s="52"/>
      <c r="BW295" s="52"/>
      <c r="BX295" s="52"/>
      <c r="BY295" s="52"/>
      <c r="BZ295" s="52"/>
      <c r="CA295" s="52"/>
      <c r="CB295" s="52"/>
    </row>
    <row r="296" spans="4:80" x14ac:dyDescent="0.25">
      <c r="D296" s="38" t="s">
        <v>534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  <c r="AC296" s="52"/>
      <c r="AD296" s="52"/>
      <c r="AE296" s="52"/>
      <c r="AF296" s="52"/>
      <c r="AG296" s="52"/>
      <c r="AH296" s="52"/>
      <c r="AI296" s="52"/>
      <c r="AJ296" s="52"/>
      <c r="AK296" s="52"/>
      <c r="AL296" s="52"/>
      <c r="AM296" s="52"/>
      <c r="AN296" s="52"/>
      <c r="AO296" s="52"/>
      <c r="AP296" s="52"/>
      <c r="AQ296" s="52"/>
      <c r="AR296" s="52"/>
      <c r="AS296" s="52"/>
      <c r="AT296" s="52"/>
      <c r="AU296" s="52"/>
      <c r="AV296" s="52"/>
      <c r="AW296" s="52"/>
      <c r="AX296" s="52"/>
      <c r="AY296" s="52"/>
      <c r="AZ296" s="52"/>
      <c r="BA296" s="52"/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52"/>
      <c r="BR296" s="52"/>
      <c r="BS296" s="52"/>
      <c r="BT296" s="52"/>
      <c r="BU296" s="52"/>
      <c r="BV296" s="52"/>
      <c r="BW296" s="52"/>
      <c r="BX296" s="52"/>
      <c r="BY296" s="52"/>
      <c r="BZ296" s="52"/>
      <c r="CA296" s="52"/>
      <c r="CB296" s="52"/>
    </row>
    <row r="297" spans="4:80" x14ac:dyDescent="0.25">
      <c r="D297" s="38" t="s">
        <v>532</v>
      </c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  <c r="AC297" s="52"/>
      <c r="AD297" s="52"/>
      <c r="AE297" s="52"/>
      <c r="AF297" s="52"/>
      <c r="AG297" s="52"/>
      <c r="AH297" s="52"/>
      <c r="AI297" s="52"/>
      <c r="AJ297" s="52"/>
      <c r="AK297" s="52"/>
      <c r="AL297" s="52"/>
      <c r="AM297" s="52"/>
      <c r="AN297" s="52"/>
      <c r="AO297" s="52"/>
      <c r="AP297" s="52"/>
      <c r="AQ297" s="52"/>
      <c r="AR297" s="52"/>
      <c r="AS297" s="52"/>
      <c r="AT297" s="52"/>
      <c r="AU297" s="52"/>
      <c r="AV297" s="52"/>
      <c r="AW297" s="52"/>
      <c r="AX297" s="52"/>
      <c r="AY297" s="52"/>
      <c r="AZ297" s="52"/>
      <c r="BA297" s="52"/>
      <c r="BB297" s="52"/>
      <c r="BC297" s="52"/>
      <c r="BD297" s="52"/>
      <c r="BE297" s="52"/>
      <c r="BF297" s="52"/>
      <c r="BG297" s="52"/>
      <c r="BH297" s="52"/>
      <c r="BI297" s="52"/>
      <c r="BJ297" s="52"/>
      <c r="BK297" s="52"/>
      <c r="BL297" s="52"/>
      <c r="BM297" s="52"/>
      <c r="BN297" s="52"/>
      <c r="BO297" s="52"/>
      <c r="BP297" s="52"/>
      <c r="BQ297" s="52"/>
      <c r="BR297" s="52"/>
      <c r="BS297" s="52"/>
      <c r="BT297" s="52"/>
      <c r="BU297" s="52"/>
      <c r="BV297" s="52"/>
      <c r="BW297" s="52"/>
      <c r="BX297" s="52"/>
      <c r="BY297" s="52"/>
      <c r="BZ297" s="52"/>
      <c r="CA297" s="52"/>
      <c r="CB297" s="52"/>
    </row>
    <row r="298" spans="4:80" x14ac:dyDescent="0.25">
      <c r="D298" s="38" t="s">
        <v>4671</v>
      </c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/>
      <c r="AQ298" s="52"/>
      <c r="AR298" s="52"/>
      <c r="AS298" s="52"/>
      <c r="AT298" s="52"/>
      <c r="AU298" s="52"/>
      <c r="AV298" s="52"/>
      <c r="AW298" s="52"/>
      <c r="AX298" s="52"/>
      <c r="AY298" s="52"/>
      <c r="AZ298" s="52"/>
      <c r="BA298" s="52"/>
      <c r="BB298" s="52"/>
      <c r="BC298" s="52"/>
      <c r="BD298" s="52"/>
      <c r="BE298" s="52"/>
      <c r="BF298" s="52"/>
      <c r="BG298" s="52"/>
      <c r="BH298" s="52"/>
      <c r="BI298" s="52"/>
      <c r="BJ298" s="52"/>
      <c r="BK298" s="52"/>
      <c r="BL298" s="52"/>
      <c r="BM298" s="52"/>
      <c r="BN298" s="52"/>
      <c r="BO298" s="52"/>
      <c r="BP298" s="52"/>
      <c r="BQ298" s="52"/>
      <c r="BR298" s="52"/>
      <c r="BS298" s="52"/>
      <c r="BT298" s="52"/>
      <c r="BU298" s="52"/>
      <c r="BV298" s="52"/>
      <c r="BW298" s="52"/>
      <c r="BX298" s="52"/>
      <c r="BY298" s="52"/>
      <c r="BZ298" s="52"/>
      <c r="CA298" s="52"/>
      <c r="CB298" s="52"/>
    </row>
    <row r="299" spans="4:80" x14ac:dyDescent="0.25">
      <c r="D299" s="38" t="s">
        <v>458</v>
      </c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  <c r="AC299" s="52"/>
      <c r="AD299" s="52"/>
      <c r="AE299" s="52"/>
      <c r="AF299" s="52"/>
      <c r="AG299" s="52"/>
      <c r="AH299" s="52"/>
      <c r="AI299" s="52"/>
      <c r="AJ299" s="52"/>
      <c r="AK299" s="52"/>
      <c r="AL299" s="52"/>
      <c r="AM299" s="52"/>
      <c r="AN299" s="52"/>
      <c r="AO299" s="52"/>
      <c r="AP299" s="52"/>
      <c r="AQ299" s="52"/>
      <c r="AR299" s="52"/>
      <c r="AS299" s="52"/>
      <c r="AT299" s="52"/>
      <c r="AU299" s="52"/>
      <c r="AV299" s="52"/>
      <c r="AW299" s="52"/>
      <c r="AX299" s="52"/>
      <c r="AY299" s="52"/>
      <c r="AZ299" s="52"/>
      <c r="BA299" s="52"/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2"/>
      <c r="BR299" s="52"/>
      <c r="BS299" s="52"/>
      <c r="BT299" s="52"/>
      <c r="BU299" s="52"/>
      <c r="BV299" s="52"/>
      <c r="BW299" s="52"/>
      <c r="BX299" s="52"/>
      <c r="BY299" s="52"/>
      <c r="BZ299" s="52"/>
      <c r="CA299" s="52"/>
      <c r="CB299" s="52"/>
    </row>
    <row r="300" spans="4:80" x14ac:dyDescent="0.25">
      <c r="D300" s="38" t="s">
        <v>4672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  <c r="AF300" s="52"/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  <c r="AS300" s="52"/>
      <c r="AT300" s="52"/>
      <c r="AU300" s="52"/>
      <c r="AV300" s="52"/>
      <c r="AW300" s="52"/>
      <c r="AX300" s="52"/>
      <c r="AY300" s="52"/>
      <c r="AZ300" s="52"/>
      <c r="BA300" s="52"/>
      <c r="BB300" s="52"/>
      <c r="BC300" s="52"/>
      <c r="BD300" s="52"/>
      <c r="BE300" s="52"/>
      <c r="BF300" s="52"/>
      <c r="BG300" s="52"/>
      <c r="BH300" s="52"/>
      <c r="BI300" s="52"/>
      <c r="BJ300" s="52"/>
      <c r="BK300" s="52"/>
      <c r="BL300" s="52"/>
      <c r="BM300" s="52"/>
      <c r="BN300" s="52"/>
      <c r="BO300" s="52"/>
      <c r="BP300" s="52"/>
      <c r="BQ300" s="52"/>
      <c r="BR300" s="52"/>
      <c r="BS300" s="52"/>
      <c r="BT300" s="52"/>
      <c r="BU300" s="52"/>
      <c r="BV300" s="52"/>
      <c r="BW300" s="52"/>
      <c r="BX300" s="52"/>
      <c r="BY300" s="52"/>
      <c r="BZ300" s="52"/>
      <c r="CA300" s="52"/>
      <c r="CB300" s="52"/>
    </row>
    <row r="301" spans="4:80" x14ac:dyDescent="0.25">
      <c r="D301" s="38" t="s">
        <v>4669</v>
      </c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52"/>
      <c r="AQ301" s="52"/>
      <c r="AR301" s="52"/>
      <c r="AS301" s="52"/>
      <c r="AT301" s="52"/>
      <c r="AU301" s="52"/>
      <c r="AV301" s="52"/>
      <c r="AW301" s="52"/>
      <c r="AX301" s="52"/>
      <c r="AY301" s="52"/>
      <c r="AZ301" s="52"/>
      <c r="BA301" s="52"/>
      <c r="BB301" s="52"/>
      <c r="BC301" s="52"/>
      <c r="BD301" s="52"/>
      <c r="BE301" s="52"/>
      <c r="BF301" s="52"/>
      <c r="BG301" s="52"/>
      <c r="BH301" s="52"/>
      <c r="BI301" s="52"/>
      <c r="BJ301" s="52"/>
      <c r="BK301" s="52"/>
      <c r="BL301" s="52"/>
      <c r="BM301" s="52"/>
      <c r="BN301" s="52"/>
      <c r="BO301" s="52"/>
      <c r="BP301" s="52"/>
      <c r="BQ301" s="52"/>
      <c r="BR301" s="52"/>
      <c r="BS301" s="52"/>
      <c r="BT301" s="52"/>
      <c r="BU301" s="52"/>
      <c r="BV301" s="52"/>
      <c r="BW301" s="52"/>
      <c r="BX301" s="52"/>
      <c r="BY301" s="52"/>
      <c r="BZ301" s="52"/>
      <c r="CA301" s="52"/>
      <c r="CB301" s="52"/>
    </row>
    <row r="302" spans="4:80" x14ac:dyDescent="0.25">
      <c r="D302" s="56"/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/>
      <c r="AQ302" s="52"/>
      <c r="AR302" s="52"/>
      <c r="AS302" s="52"/>
      <c r="AT302" s="52"/>
      <c r="AU302" s="52"/>
      <c r="AV302" s="52"/>
      <c r="AW302" s="52"/>
      <c r="AX302" s="52"/>
      <c r="AY302" s="52"/>
      <c r="AZ302" s="52"/>
      <c r="BA302" s="52"/>
      <c r="BB302" s="52"/>
      <c r="BC302" s="52"/>
      <c r="BD302" s="52"/>
      <c r="BE302" s="52"/>
      <c r="BF302" s="52"/>
      <c r="BG302" s="52"/>
      <c r="BH302" s="52"/>
      <c r="BI302" s="52"/>
      <c r="BJ302" s="52"/>
      <c r="BK302" s="52"/>
      <c r="BL302" s="52"/>
      <c r="BM302" s="52"/>
      <c r="BN302" s="52"/>
      <c r="BO302" s="52"/>
      <c r="BP302" s="52"/>
      <c r="BQ302" s="52"/>
      <c r="BR302" s="52"/>
      <c r="BS302" s="52"/>
      <c r="BT302" s="52"/>
      <c r="BU302" s="52"/>
      <c r="BV302" s="52"/>
      <c r="BW302" s="52"/>
      <c r="BX302" s="52"/>
      <c r="BY302" s="52"/>
      <c r="BZ302" s="52"/>
      <c r="CA302" s="52"/>
      <c r="CB302" s="52"/>
    </row>
    <row r="303" spans="4:80" x14ac:dyDescent="0.25">
      <c r="D303" s="56" t="s">
        <v>4667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  <c r="AC303" s="52"/>
      <c r="AD303" s="52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52"/>
      <c r="AT303" s="52"/>
      <c r="AU303" s="52"/>
      <c r="AV303" s="52"/>
      <c r="AW303" s="52"/>
      <c r="AX303" s="52"/>
      <c r="AY303" s="52"/>
      <c r="AZ303" s="52"/>
      <c r="BA303" s="52"/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2"/>
      <c r="BR303" s="52"/>
      <c r="BS303" s="52"/>
      <c r="BT303" s="52"/>
      <c r="BU303" s="52"/>
      <c r="BV303" s="52"/>
      <c r="BW303" s="52"/>
      <c r="BX303" s="52"/>
      <c r="BY303" s="52"/>
      <c r="BZ303" s="52"/>
      <c r="CA303" s="52"/>
      <c r="CB303" s="52"/>
    </row>
    <row r="304" spans="4:80" x14ac:dyDescent="0.25">
      <c r="D304" s="56" t="s">
        <v>4668</v>
      </c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/>
      <c r="AU304" s="52"/>
      <c r="AV304" s="52"/>
      <c r="AW304" s="52"/>
      <c r="AX304" s="52"/>
      <c r="AY304" s="52"/>
      <c r="AZ304" s="52"/>
      <c r="BA304" s="52"/>
      <c r="BB304" s="52"/>
      <c r="BC304" s="52"/>
      <c r="BD304" s="52"/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2"/>
      <c r="BR304" s="52"/>
      <c r="BS304" s="52"/>
      <c r="BT304" s="52"/>
      <c r="BU304" s="52"/>
      <c r="BV304" s="52"/>
      <c r="BW304" s="52"/>
      <c r="BX304" s="52"/>
      <c r="BY304" s="52"/>
      <c r="BZ304" s="52"/>
      <c r="CA304" s="52"/>
      <c r="CB304" s="52"/>
    </row>
    <row r="306" spans="4:4" x14ac:dyDescent="0.25">
      <c r="D306" s="285" t="s">
        <v>4677</v>
      </c>
    </row>
    <row r="323" spans="4:4" x14ac:dyDescent="0.25">
      <c r="D323" s="51" t="s">
        <v>4885</v>
      </c>
    </row>
    <row r="325" spans="4:4" x14ac:dyDescent="0.25">
      <c r="D325" s="285" t="s">
        <v>4677</v>
      </c>
    </row>
    <row r="355" spans="2:4" x14ac:dyDescent="0.25">
      <c r="B355" s="48">
        <v>0</v>
      </c>
      <c r="D355" s="51" t="s">
        <v>362</v>
      </c>
    </row>
    <row r="356" spans="2:4" x14ac:dyDescent="0.25">
      <c r="D356" s="59" t="s">
        <v>305</v>
      </c>
    </row>
    <row r="367" spans="2:4" x14ac:dyDescent="0.25">
      <c r="D367" s="285" t="s">
        <v>336</v>
      </c>
    </row>
    <row r="368" spans="2:4" x14ac:dyDescent="0.25">
      <c r="D368" s="51" t="s">
        <v>4674</v>
      </c>
    </row>
    <row r="370" spans="4:25" x14ac:dyDescent="0.25">
      <c r="D370" s="56" t="s">
        <v>341</v>
      </c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</row>
    <row r="371" spans="4:25" x14ac:dyDescent="0.25">
      <c r="D371" s="56" t="s">
        <v>349</v>
      </c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</row>
    <row r="372" spans="4:25" x14ac:dyDescent="0.25">
      <c r="D372" s="56" t="s">
        <v>832</v>
      </c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</row>
    <row r="373" spans="4:25" x14ac:dyDescent="0.25">
      <c r="D373" s="56" t="s">
        <v>4675</v>
      </c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</row>
    <row r="375" spans="4:25" x14ac:dyDescent="0.25">
      <c r="D375" s="57" t="s">
        <v>357</v>
      </c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</row>
    <row r="376" spans="4:25" x14ac:dyDescent="0.25">
      <c r="D376" s="57" t="s">
        <v>322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</row>
    <row r="377" spans="4:25" x14ac:dyDescent="0.25">
      <c r="D377" s="57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</row>
    <row r="378" spans="4:25" x14ac:dyDescent="0.25">
      <c r="D378" s="57" t="s">
        <v>836</v>
      </c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</row>
    <row r="379" spans="4:25" x14ac:dyDescent="0.25">
      <c r="D379" s="57" t="s">
        <v>282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</row>
    <row r="380" spans="4:25" x14ac:dyDescent="0.25">
      <c r="D380" s="57" t="s">
        <v>834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</row>
    <row r="381" spans="4:25" x14ac:dyDescent="0.25">
      <c r="D381" s="57" t="s">
        <v>835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</row>
    <row r="382" spans="4:25" x14ac:dyDescent="0.25">
      <c r="D382" s="57" t="s">
        <v>4676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</row>
    <row r="383" spans="4:25" x14ac:dyDescent="0.25">
      <c r="D383" s="57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</row>
    <row r="384" spans="4:25" x14ac:dyDescent="0.25">
      <c r="D384" s="57" t="s">
        <v>263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</row>
    <row r="385" spans="2:19" x14ac:dyDescent="0.25">
      <c r="D385" s="57" t="s">
        <v>264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</row>
    <row r="386" spans="2:19" x14ac:dyDescent="0.25">
      <c r="D386" s="57" t="s">
        <v>358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</row>
    <row r="398" spans="2:19" x14ac:dyDescent="0.25">
      <c r="B398" s="50">
        <v>0</v>
      </c>
      <c r="D398" s="51" t="s">
        <v>4683</v>
      </c>
    </row>
    <row r="399" spans="2:19" x14ac:dyDescent="0.25">
      <c r="D399" s="59" t="s">
        <v>304</v>
      </c>
    </row>
    <row r="401" spans="4:4" x14ac:dyDescent="0.25">
      <c r="D401" s="285" t="s">
        <v>36</v>
      </c>
    </row>
    <row r="402" spans="4:4" x14ac:dyDescent="0.25">
      <c r="D402" s="54" t="s">
        <v>4695</v>
      </c>
    </row>
    <row r="404" spans="4:4" x14ac:dyDescent="0.25">
      <c r="D404" s="285" t="s">
        <v>4678</v>
      </c>
    </row>
    <row r="466" spans="4:25" x14ac:dyDescent="0.25">
      <c r="D466" s="285" t="s">
        <v>309</v>
      </c>
    </row>
    <row r="467" spans="4:25" x14ac:dyDescent="0.25">
      <c r="D467" s="51" t="s">
        <v>4680</v>
      </c>
    </row>
    <row r="469" spans="4:25" x14ac:dyDescent="0.25">
      <c r="D469" s="285" t="s">
        <v>4681</v>
      </c>
      <c r="S469" s="285" t="s">
        <v>2381</v>
      </c>
      <c r="Y469" s="285" t="s">
        <v>635</v>
      </c>
    </row>
    <row r="470" spans="4:25" x14ac:dyDescent="0.25">
      <c r="D470" s="285" t="s">
        <v>4684</v>
      </c>
      <c r="S470" s="51" t="s">
        <v>4585</v>
      </c>
      <c r="Y470" s="28" t="s">
        <v>4592</v>
      </c>
    </row>
    <row r="472" spans="4:25" x14ac:dyDescent="0.25">
      <c r="D472" s="56" t="s">
        <v>4690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</row>
    <row r="473" spans="4:25" x14ac:dyDescent="0.25">
      <c r="D473" s="56" t="s">
        <v>4691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</row>
    <row r="474" spans="4:25" x14ac:dyDescent="0.25">
      <c r="D474" s="56" t="s">
        <v>3196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</row>
    <row r="475" spans="4:25" x14ac:dyDescent="0.25">
      <c r="D475" s="56" t="s">
        <v>524</v>
      </c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</row>
    <row r="476" spans="4:25" x14ac:dyDescent="0.25">
      <c r="D476" s="56" t="s">
        <v>257</v>
      </c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</row>
    <row r="477" spans="4:25" x14ac:dyDescent="0.25">
      <c r="D477" s="56" t="s">
        <v>789</v>
      </c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</row>
    <row r="478" spans="4:25" x14ac:dyDescent="0.25">
      <c r="D478" s="56" t="s">
        <v>279</v>
      </c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</row>
    <row r="479" spans="4:25" x14ac:dyDescent="0.25">
      <c r="D479" s="56" t="s">
        <v>327</v>
      </c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</row>
    <row r="480" spans="4:25" x14ac:dyDescent="0.25">
      <c r="D480" s="56" t="s">
        <v>328</v>
      </c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</row>
    <row r="481" spans="4:40" x14ac:dyDescent="0.25">
      <c r="D481" s="56" t="s">
        <v>4692</v>
      </c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</row>
    <row r="483" spans="4:40" x14ac:dyDescent="0.25">
      <c r="D483" s="57" t="s">
        <v>357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F483" s="53"/>
      <c r="AG483" s="53"/>
      <c r="AH483" s="53"/>
      <c r="AI483" s="53"/>
      <c r="AJ483" s="53"/>
      <c r="AK483" s="53"/>
      <c r="AL483" s="53"/>
      <c r="AM483" s="53"/>
      <c r="AN483" s="53"/>
    </row>
    <row r="484" spans="4:40" x14ac:dyDescent="0.25">
      <c r="D484" s="57" t="s">
        <v>322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F484" s="53"/>
      <c r="AG484" s="53"/>
      <c r="AH484" s="53"/>
      <c r="AI484" s="53"/>
      <c r="AJ484" s="53"/>
      <c r="AK484" s="53"/>
      <c r="AL484" s="53"/>
      <c r="AM484" s="53"/>
      <c r="AN484" s="53"/>
    </row>
    <row r="485" spans="4:40" x14ac:dyDescent="0.25">
      <c r="D485" s="57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F485" s="53"/>
      <c r="AG485" s="53"/>
      <c r="AH485" s="53"/>
      <c r="AI485" s="53"/>
      <c r="AJ485" s="53"/>
      <c r="AK485" s="53"/>
      <c r="AL485" s="53"/>
      <c r="AM485" s="53"/>
      <c r="AN485" s="53"/>
    </row>
    <row r="486" spans="4:40" x14ac:dyDescent="0.25">
      <c r="D486" s="57" t="s">
        <v>507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F486" s="53"/>
      <c r="AG486" s="53"/>
      <c r="AH486" s="53"/>
      <c r="AI486" s="53"/>
      <c r="AJ486" s="53"/>
      <c r="AK486" s="53"/>
      <c r="AL486" s="53"/>
      <c r="AM486" s="53"/>
      <c r="AN486" s="53"/>
    </row>
    <row r="487" spans="4:40" x14ac:dyDescent="0.25">
      <c r="D487" s="57" t="s">
        <v>282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F487" s="53"/>
      <c r="AG487" s="53"/>
      <c r="AH487" s="53"/>
      <c r="AI487" s="53"/>
      <c r="AJ487" s="53"/>
      <c r="AK487" s="53"/>
      <c r="AL487" s="53"/>
      <c r="AM487" s="53"/>
      <c r="AN487" s="53"/>
    </row>
    <row r="488" spans="4:40" x14ac:dyDescent="0.25">
      <c r="D488" s="57" t="s">
        <v>4699</v>
      </c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F488" s="53"/>
      <c r="AG488" s="53"/>
      <c r="AH488" s="53"/>
      <c r="AI488" s="53"/>
      <c r="AJ488" s="53"/>
      <c r="AK488" s="53"/>
      <c r="AL488" s="53"/>
      <c r="AM488" s="53"/>
      <c r="AN488" s="53"/>
    </row>
    <row r="489" spans="4:40" x14ac:dyDescent="0.25">
      <c r="D489" s="57" t="s">
        <v>4698</v>
      </c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F489" s="53"/>
      <c r="AG489" s="53"/>
      <c r="AH489" s="53"/>
      <c r="AI489" s="53"/>
      <c r="AJ489" s="53"/>
      <c r="AK489" s="53"/>
      <c r="AL489" s="53"/>
      <c r="AM489" s="53"/>
      <c r="AN489" s="53"/>
    </row>
    <row r="490" spans="4:40" x14ac:dyDescent="0.25">
      <c r="D490" s="57" t="s">
        <v>4697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F490" s="53"/>
      <c r="AG490" s="53"/>
      <c r="AH490" s="53"/>
      <c r="AI490" s="53"/>
      <c r="AJ490" s="53"/>
      <c r="AK490" s="53"/>
      <c r="AL490" s="53"/>
      <c r="AM490" s="53"/>
      <c r="AN490" s="53"/>
    </row>
    <row r="491" spans="4:40" x14ac:dyDescent="0.25">
      <c r="D491" s="57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F491" s="53"/>
      <c r="AG491" s="53"/>
      <c r="AH491" s="53"/>
      <c r="AI491" s="53"/>
      <c r="AJ491" s="53"/>
      <c r="AK491" s="53"/>
      <c r="AL491" s="53"/>
      <c r="AM491" s="53"/>
      <c r="AN491" s="53"/>
    </row>
    <row r="492" spans="4:40" x14ac:dyDescent="0.25">
      <c r="D492" s="57" t="s">
        <v>263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F492" s="53"/>
      <c r="AG492" s="53"/>
      <c r="AH492" s="53"/>
      <c r="AI492" s="53"/>
      <c r="AJ492" s="53"/>
      <c r="AK492" s="53"/>
      <c r="AL492" s="53"/>
      <c r="AM492" s="53"/>
      <c r="AN492" s="53"/>
    </row>
    <row r="493" spans="4:40" x14ac:dyDescent="0.25">
      <c r="D493" s="57" t="s">
        <v>4696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F493" s="53"/>
      <c r="AG493" s="53"/>
      <c r="AH493" s="53"/>
      <c r="AI493" s="53"/>
      <c r="AJ493" s="53"/>
      <c r="AK493" s="53"/>
      <c r="AL493" s="53"/>
      <c r="AM493" s="53"/>
      <c r="AN493" s="53"/>
    </row>
    <row r="494" spans="4:40" x14ac:dyDescent="0.25">
      <c r="D494" s="57" t="s">
        <v>358</v>
      </c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H494" s="53"/>
      <c r="AI494" s="53"/>
      <c r="AJ494" s="53"/>
      <c r="AK494" s="53"/>
      <c r="AL494" s="53"/>
      <c r="AM494" s="53"/>
      <c r="AN494" s="53"/>
    </row>
    <row r="496" spans="4:40" x14ac:dyDescent="0.25">
      <c r="D496" s="285" t="s">
        <v>4706</v>
      </c>
    </row>
    <row r="511" spans="4:4" x14ac:dyDescent="0.25">
      <c r="D511" s="51" t="s">
        <v>4885</v>
      </c>
    </row>
    <row r="513" spans="4:4" x14ac:dyDescent="0.25">
      <c r="D513" s="285" t="s">
        <v>4706</v>
      </c>
    </row>
    <row r="542" spans="2:4" x14ac:dyDescent="0.25">
      <c r="B542" s="50">
        <v>0</v>
      </c>
      <c r="D542" s="51" t="s">
        <v>4705</v>
      </c>
    </row>
    <row r="543" spans="2:4" x14ac:dyDescent="0.25">
      <c r="D543" s="59" t="s">
        <v>304</v>
      </c>
    </row>
    <row r="545" spans="4:4" x14ac:dyDescent="0.25">
      <c r="D545" s="285" t="s">
        <v>36</v>
      </c>
    </row>
    <row r="546" spans="4:4" x14ac:dyDescent="0.25">
      <c r="D546" s="54" t="s">
        <v>4708</v>
      </c>
    </row>
    <row r="548" spans="4:4" x14ac:dyDescent="0.25">
      <c r="D548" s="285" t="s">
        <v>4685</v>
      </c>
    </row>
    <row r="571" spans="4:23" x14ac:dyDescent="0.25">
      <c r="D571" s="285" t="s">
        <v>269</v>
      </c>
    </row>
    <row r="572" spans="4:23" x14ac:dyDescent="0.25">
      <c r="D572" s="51" t="s">
        <v>3225</v>
      </c>
    </row>
    <row r="574" spans="4:23" x14ac:dyDescent="0.25">
      <c r="D574" s="285" t="s">
        <v>4686</v>
      </c>
      <c r="P574" s="285" t="s">
        <v>2381</v>
      </c>
      <c r="W574" s="285" t="s">
        <v>635</v>
      </c>
    </row>
    <row r="575" spans="4:23" x14ac:dyDescent="0.25">
      <c r="D575" s="285" t="s">
        <v>4687</v>
      </c>
      <c r="P575" s="51" t="s">
        <v>4688</v>
      </c>
      <c r="W575" s="28" t="s">
        <v>4689</v>
      </c>
    </row>
    <row r="577" spans="4:58" x14ac:dyDescent="0.25">
      <c r="D577" s="56" t="s">
        <v>4588</v>
      </c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V577" s="57" t="s">
        <v>357</v>
      </c>
      <c r="W577" s="53"/>
      <c r="X577" s="53"/>
      <c r="Y577" s="53"/>
      <c r="Z577" s="53"/>
      <c r="AA577" s="53"/>
      <c r="AB577" s="53"/>
      <c r="AC577" s="53"/>
      <c r="AD577" s="53"/>
      <c r="AE577" s="53"/>
      <c r="AF577" s="53"/>
      <c r="AG577" s="53"/>
      <c r="AH577" s="53"/>
      <c r="AI577" s="53"/>
      <c r="AJ577" s="53"/>
      <c r="AK577" s="53"/>
      <c r="AL577" s="53"/>
      <c r="AM577" s="53"/>
      <c r="AN577" s="53"/>
      <c r="AO577" s="53"/>
      <c r="AP577" s="53"/>
      <c r="AQ577" s="53"/>
      <c r="AR577" s="53"/>
      <c r="AS577" s="53"/>
      <c r="AT577" s="53"/>
      <c r="AU577" s="53"/>
      <c r="AV577" s="53"/>
      <c r="AW577" s="53"/>
      <c r="AX577" s="53"/>
      <c r="AY577" s="53"/>
      <c r="AZ577" s="53"/>
      <c r="BA577" s="53"/>
      <c r="BB577" s="53"/>
      <c r="BC577" s="53"/>
      <c r="BD577" s="53"/>
      <c r="BE577" s="53"/>
      <c r="BF577" s="53"/>
    </row>
    <row r="578" spans="4:58" x14ac:dyDescent="0.25">
      <c r="D578" s="56" t="s">
        <v>4589</v>
      </c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V578" s="57" t="s">
        <v>322</v>
      </c>
      <c r="W578" s="53"/>
      <c r="X578" s="53"/>
      <c r="Y578" s="53"/>
      <c r="Z578" s="53"/>
      <c r="AA578" s="53"/>
      <c r="AB578" s="53"/>
      <c r="AC578" s="53"/>
      <c r="AD578" s="53"/>
      <c r="AE578" s="53"/>
      <c r="AF578" s="53"/>
      <c r="AG578" s="53"/>
      <c r="AH578" s="53"/>
      <c r="AI578" s="53"/>
      <c r="AJ578" s="53"/>
      <c r="AK578" s="53"/>
      <c r="AL578" s="53"/>
      <c r="AM578" s="53"/>
      <c r="AN578" s="53"/>
      <c r="AO578" s="53"/>
      <c r="AP578" s="53"/>
      <c r="AQ578" s="53"/>
      <c r="AR578" s="53"/>
      <c r="AS578" s="53"/>
      <c r="AT578" s="53"/>
      <c r="AU578" s="53"/>
      <c r="AV578" s="53"/>
      <c r="AW578" s="53"/>
      <c r="AX578" s="53"/>
      <c r="AY578" s="53"/>
      <c r="AZ578" s="53"/>
      <c r="BA578" s="53"/>
      <c r="BB578" s="53"/>
      <c r="BC578" s="53"/>
      <c r="BD578" s="53"/>
      <c r="BE578" s="53"/>
      <c r="BF578" s="53"/>
    </row>
    <row r="579" spans="4:58" x14ac:dyDescent="0.25">
      <c r="D579" s="56" t="s">
        <v>4590</v>
      </c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V579" s="57"/>
      <c r="W579" s="53"/>
      <c r="X579" s="53"/>
      <c r="Y579" s="53"/>
      <c r="Z579" s="53"/>
      <c r="AA579" s="53"/>
      <c r="AB579" s="53"/>
      <c r="AC579" s="53"/>
      <c r="AD579" s="53"/>
      <c r="AE579" s="53"/>
      <c r="AF579" s="53"/>
      <c r="AG579" s="53"/>
      <c r="AH579" s="53"/>
      <c r="AI579" s="53"/>
      <c r="AJ579" s="53"/>
      <c r="AK579" s="53"/>
      <c r="AL579" s="53"/>
      <c r="AM579" s="53"/>
      <c r="AN579" s="53"/>
      <c r="AO579" s="53"/>
      <c r="AP579" s="53"/>
      <c r="AQ579" s="53"/>
      <c r="AR579" s="53"/>
      <c r="AS579" s="53"/>
      <c r="AT579" s="53"/>
      <c r="AU579" s="53"/>
      <c r="AV579" s="53"/>
      <c r="AW579" s="53"/>
      <c r="AX579" s="53"/>
      <c r="AY579" s="53"/>
      <c r="AZ579" s="53"/>
      <c r="BA579" s="53"/>
      <c r="BB579" s="53"/>
      <c r="BC579" s="53"/>
      <c r="BD579" s="53"/>
      <c r="BE579" s="53"/>
      <c r="BF579" s="53"/>
    </row>
    <row r="580" spans="4:58" x14ac:dyDescent="0.25">
      <c r="D580" s="56" t="s">
        <v>3196</v>
      </c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V580" s="57" t="s">
        <v>267</v>
      </c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  <c r="AG580" s="53"/>
      <c r="AH580" s="53"/>
      <c r="AI580" s="53"/>
      <c r="AJ580" s="53"/>
      <c r="AK580" s="53"/>
      <c r="AL580" s="53"/>
      <c r="AM580" s="53"/>
      <c r="AN580" s="53"/>
      <c r="AO580" s="53"/>
      <c r="AP580" s="53"/>
      <c r="AQ580" s="53"/>
      <c r="AR580" s="53"/>
      <c r="AS580" s="53"/>
      <c r="AT580" s="53"/>
      <c r="AU580" s="53"/>
      <c r="AV580" s="53"/>
      <c r="AW580" s="53"/>
      <c r="AX580" s="53"/>
      <c r="AY580" s="53"/>
      <c r="AZ580" s="53"/>
      <c r="BA580" s="53"/>
      <c r="BB580" s="53"/>
      <c r="BC580" s="53"/>
      <c r="BD580" s="53"/>
      <c r="BE580" s="53"/>
      <c r="BF580" s="53"/>
    </row>
    <row r="581" spans="4:58" x14ac:dyDescent="0.25">
      <c r="D581" s="56" t="s">
        <v>524</v>
      </c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V581" s="57" t="s">
        <v>282</v>
      </c>
      <c r="W581" s="53"/>
      <c r="X581" s="53"/>
      <c r="Y581" s="53"/>
      <c r="Z581" s="53"/>
      <c r="AA581" s="53"/>
      <c r="AB581" s="53"/>
      <c r="AC581" s="53"/>
      <c r="AD581" s="53"/>
      <c r="AE581" s="53"/>
      <c r="AF581" s="53"/>
      <c r="AG581" s="53"/>
      <c r="AH581" s="53"/>
      <c r="AI581" s="53"/>
      <c r="AJ581" s="53"/>
      <c r="AK581" s="53"/>
      <c r="AL581" s="53"/>
      <c r="AM581" s="53"/>
      <c r="AN581" s="53"/>
      <c r="AO581" s="53"/>
      <c r="AP581" s="53"/>
      <c r="AQ581" s="53"/>
      <c r="AR581" s="53"/>
      <c r="AS581" s="53"/>
      <c r="AT581" s="53"/>
      <c r="AU581" s="53"/>
      <c r="AV581" s="53"/>
      <c r="AW581" s="53"/>
      <c r="AX581" s="53"/>
      <c r="AY581" s="53"/>
      <c r="AZ581" s="53"/>
      <c r="BA581" s="53"/>
      <c r="BB581" s="53"/>
      <c r="BC581" s="53"/>
      <c r="BD581" s="53"/>
      <c r="BE581" s="53"/>
      <c r="BF581" s="53"/>
    </row>
    <row r="582" spans="4:58" x14ac:dyDescent="0.25">
      <c r="D582" s="56" t="s">
        <v>266</v>
      </c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V582" s="57" t="s">
        <v>4711</v>
      </c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  <c r="AO582" s="53"/>
      <c r="AP582" s="53"/>
      <c r="AQ582" s="53"/>
      <c r="AR582" s="53"/>
      <c r="AS582" s="53"/>
      <c r="AT582" s="53"/>
      <c r="AU582" s="53"/>
      <c r="AV582" s="53"/>
      <c r="AW582" s="53"/>
      <c r="AX582" s="53"/>
      <c r="AY582" s="53"/>
      <c r="AZ582" s="53"/>
      <c r="BA582" s="53"/>
      <c r="BB582" s="53"/>
      <c r="BC582" s="53"/>
      <c r="BD582" s="53"/>
      <c r="BE582" s="53"/>
      <c r="BF582" s="53"/>
    </row>
    <row r="583" spans="4:58" x14ac:dyDescent="0.25">
      <c r="D583" s="56" t="s">
        <v>277</v>
      </c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V583" s="57" t="s">
        <v>4709</v>
      </c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  <c r="AG583" s="53"/>
      <c r="AH583" s="53"/>
      <c r="AI583" s="53"/>
      <c r="AJ583" s="53"/>
      <c r="AK583" s="53"/>
      <c r="AL583" s="53"/>
      <c r="AM583" s="53"/>
      <c r="AN583" s="53"/>
      <c r="AO583" s="53"/>
      <c r="AP583" s="53"/>
      <c r="AQ583" s="53"/>
      <c r="AR583" s="53"/>
      <c r="AS583" s="53"/>
      <c r="AT583" s="53"/>
      <c r="AU583" s="53"/>
      <c r="AV583" s="53"/>
      <c r="AW583" s="53"/>
      <c r="AX583" s="53"/>
      <c r="AY583" s="53"/>
      <c r="AZ583" s="53"/>
      <c r="BA583" s="53"/>
      <c r="BB583" s="53"/>
      <c r="BC583" s="53"/>
      <c r="BD583" s="53"/>
      <c r="BE583" s="53"/>
      <c r="BF583" s="53"/>
    </row>
    <row r="584" spans="4:58" x14ac:dyDescent="0.25">
      <c r="D584" s="56" t="s">
        <v>273</v>
      </c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V584" s="57" t="s">
        <v>4710</v>
      </c>
      <c r="W584" s="53"/>
      <c r="X584" s="53"/>
      <c r="Y584" s="53"/>
      <c r="Z584" s="53"/>
      <c r="AA584" s="53"/>
      <c r="AB584" s="53"/>
      <c r="AC584" s="53"/>
      <c r="AD584" s="53"/>
      <c r="AE584" s="53"/>
      <c r="AF584" s="53"/>
      <c r="AG584" s="53"/>
      <c r="AH584" s="53"/>
      <c r="AI584" s="53"/>
      <c r="AJ584" s="53"/>
      <c r="AK584" s="53"/>
      <c r="AL584" s="53"/>
      <c r="AM584" s="53"/>
      <c r="AN584" s="53"/>
      <c r="AO584" s="53"/>
      <c r="AP584" s="53"/>
      <c r="AQ584" s="53"/>
      <c r="AR584" s="53"/>
      <c r="AS584" s="53"/>
      <c r="AT584" s="53"/>
      <c r="AU584" s="53"/>
      <c r="AV584" s="53"/>
      <c r="AW584" s="53"/>
      <c r="AX584" s="53"/>
      <c r="AY584" s="53"/>
      <c r="AZ584" s="53"/>
      <c r="BA584" s="53"/>
      <c r="BB584" s="53"/>
      <c r="BC584" s="53"/>
      <c r="BD584" s="53"/>
      <c r="BE584" s="53"/>
      <c r="BF584" s="53"/>
    </row>
    <row r="585" spans="4:58" x14ac:dyDescent="0.25">
      <c r="D585" s="56" t="s">
        <v>327</v>
      </c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V585" s="57"/>
      <c r="W585" s="53"/>
      <c r="X585" s="53"/>
      <c r="Y585" s="53"/>
      <c r="Z585" s="53"/>
      <c r="AA585" s="53"/>
      <c r="AB585" s="53"/>
      <c r="AC585" s="53"/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  <c r="AO585" s="53"/>
      <c r="AP585" s="53"/>
      <c r="AQ585" s="53"/>
      <c r="AR585" s="53"/>
      <c r="AS585" s="53"/>
      <c r="AT585" s="53"/>
      <c r="AU585" s="53"/>
      <c r="AV585" s="53"/>
      <c r="AW585" s="53"/>
      <c r="AX585" s="53"/>
      <c r="AY585" s="53"/>
      <c r="AZ585" s="53"/>
      <c r="BA585" s="53"/>
      <c r="BB585" s="53"/>
      <c r="BC585" s="53"/>
      <c r="BD585" s="53"/>
      <c r="BE585" s="53"/>
      <c r="BF585" s="53"/>
    </row>
    <row r="586" spans="4:58" x14ac:dyDescent="0.25">
      <c r="D586" s="56" t="s">
        <v>328</v>
      </c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V586" s="57" t="s">
        <v>263</v>
      </c>
      <c r="W586" s="53"/>
      <c r="X586" s="53"/>
      <c r="Y586" s="53"/>
      <c r="Z586" s="53"/>
      <c r="AA586" s="53"/>
      <c r="AB586" s="53"/>
      <c r="AC586" s="53"/>
      <c r="AD586" s="53"/>
      <c r="AE586" s="53"/>
      <c r="AF586" s="53"/>
      <c r="AG586" s="53"/>
      <c r="AH586" s="53"/>
      <c r="AI586" s="53"/>
      <c r="AJ586" s="53"/>
      <c r="AK586" s="53"/>
      <c r="AL586" s="53"/>
      <c r="AM586" s="53"/>
      <c r="AN586" s="53"/>
      <c r="AO586" s="53"/>
      <c r="AP586" s="53"/>
      <c r="AQ586" s="53"/>
      <c r="AR586" s="53"/>
      <c r="AS586" s="53"/>
      <c r="AT586" s="53"/>
      <c r="AU586" s="53"/>
      <c r="AV586" s="53"/>
      <c r="AW586" s="53"/>
      <c r="AX586" s="53"/>
      <c r="AY586" s="53"/>
      <c r="AZ586" s="53"/>
      <c r="BA586" s="53"/>
      <c r="BB586" s="53"/>
      <c r="BC586" s="53"/>
      <c r="BD586" s="53"/>
      <c r="BE586" s="53"/>
      <c r="BF586" s="53"/>
    </row>
    <row r="587" spans="4:58" x14ac:dyDescent="0.25">
      <c r="D587" s="56" t="s">
        <v>4707</v>
      </c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52"/>
      <c r="P587" s="52"/>
      <c r="Q587" s="52"/>
      <c r="R587" s="52"/>
      <c r="S587" s="52"/>
      <c r="T587" s="52"/>
      <c r="V587" s="57" t="s">
        <v>264</v>
      </c>
      <c r="W587" s="53"/>
      <c r="X587" s="53"/>
      <c r="Y587" s="53"/>
      <c r="Z587" s="53"/>
      <c r="AA587" s="53"/>
      <c r="AB587" s="53"/>
      <c r="AC587" s="53"/>
      <c r="AD587" s="53"/>
      <c r="AE587" s="53"/>
      <c r="AF587" s="53"/>
      <c r="AG587" s="53"/>
      <c r="AH587" s="53"/>
      <c r="AI587" s="53"/>
      <c r="AJ587" s="53"/>
      <c r="AK587" s="53"/>
      <c r="AL587" s="53"/>
      <c r="AM587" s="53"/>
      <c r="AN587" s="53"/>
      <c r="AO587" s="53"/>
      <c r="AP587" s="53"/>
      <c r="AQ587" s="53"/>
      <c r="AR587" s="53"/>
      <c r="AS587" s="53"/>
      <c r="AT587" s="53"/>
      <c r="AU587" s="53"/>
      <c r="AV587" s="53"/>
      <c r="AW587" s="53"/>
      <c r="AX587" s="53"/>
      <c r="AY587" s="53"/>
      <c r="AZ587" s="53"/>
      <c r="BA587" s="53"/>
      <c r="BB587" s="53"/>
      <c r="BC587" s="53"/>
      <c r="BD587" s="53"/>
      <c r="BE587" s="53"/>
      <c r="BF587" s="53"/>
    </row>
    <row r="588" spans="4:58" x14ac:dyDescent="0.25">
      <c r="V588" s="57" t="s">
        <v>358</v>
      </c>
      <c r="W588" s="53"/>
      <c r="X588" s="53"/>
      <c r="Y588" s="53"/>
      <c r="Z588" s="53"/>
      <c r="AA588" s="53"/>
      <c r="AB588" s="53"/>
      <c r="AC588" s="53"/>
      <c r="AD588" s="53"/>
      <c r="AE588" s="53"/>
      <c r="AF588" s="53"/>
      <c r="AG588" s="53"/>
      <c r="AH588" s="53"/>
      <c r="AI588" s="53"/>
      <c r="AJ588" s="53"/>
      <c r="AK588" s="53"/>
      <c r="AL588" s="53"/>
      <c r="AM588" s="53"/>
      <c r="AN588" s="53"/>
      <c r="AO588" s="53"/>
      <c r="AP588" s="53"/>
      <c r="AQ588" s="53"/>
      <c r="AR588" s="53"/>
      <c r="AS588" s="53"/>
      <c r="AT588" s="53"/>
      <c r="AU588" s="53"/>
      <c r="AV588" s="53"/>
      <c r="AW588" s="53"/>
      <c r="AX588" s="53"/>
      <c r="AY588" s="53"/>
      <c r="AZ588" s="53"/>
      <c r="BA588" s="53"/>
      <c r="BB588" s="53"/>
      <c r="BC588" s="53"/>
      <c r="BD588" s="53"/>
      <c r="BE588" s="53"/>
      <c r="BF588" s="53"/>
    </row>
    <row r="590" spans="4:58" x14ac:dyDescent="0.25">
      <c r="D590" s="285" t="s">
        <v>4712</v>
      </c>
    </row>
    <row r="605" spans="4:4" x14ac:dyDescent="0.25">
      <c r="D605" s="285" t="s">
        <v>4728</v>
      </c>
    </row>
    <row r="639" spans="2:4" x14ac:dyDescent="0.25">
      <c r="B639" s="50">
        <v>0</v>
      </c>
      <c r="D639" s="51" t="s">
        <v>4702</v>
      </c>
    </row>
    <row r="640" spans="2:4" x14ac:dyDescent="0.25">
      <c r="D640" s="59" t="s">
        <v>306</v>
      </c>
    </row>
    <row r="642" spans="4:4" x14ac:dyDescent="0.25">
      <c r="D642" s="285" t="s">
        <v>36</v>
      </c>
    </row>
    <row r="643" spans="4:4" x14ac:dyDescent="0.25">
      <c r="D643" s="54" t="s">
        <v>4713</v>
      </c>
    </row>
    <row r="645" spans="4:4" x14ac:dyDescent="0.25">
      <c r="D645" s="285" t="s">
        <v>4693</v>
      </c>
    </row>
    <row r="694" spans="4:72" x14ac:dyDescent="0.25">
      <c r="D694" s="285" t="s">
        <v>316</v>
      </c>
    </row>
    <row r="695" spans="4:72" x14ac:dyDescent="0.25">
      <c r="D695" s="51" t="s">
        <v>4694</v>
      </c>
    </row>
    <row r="697" spans="4:72" x14ac:dyDescent="0.25">
      <c r="D697" s="56" t="s">
        <v>4523</v>
      </c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  <c r="AA697" s="52"/>
      <c r="AB697" s="52"/>
      <c r="AC697" s="52"/>
      <c r="AE697" s="285" t="s">
        <v>309</v>
      </c>
      <c r="AM697" s="285" t="s">
        <v>4718</v>
      </c>
      <c r="AT697" s="285" t="s">
        <v>647</v>
      </c>
      <c r="BB697" s="285" t="s">
        <v>570</v>
      </c>
      <c r="BH697" s="285" t="s">
        <v>316</v>
      </c>
      <c r="BN697" s="285" t="s">
        <v>1160</v>
      </c>
      <c r="BT697" s="285" t="s">
        <v>646</v>
      </c>
    </row>
    <row r="698" spans="4:72" x14ac:dyDescent="0.25">
      <c r="D698" s="56" t="s">
        <v>4715</v>
      </c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  <c r="AA698" s="52"/>
      <c r="AB698" s="52"/>
      <c r="AC698" s="52"/>
      <c r="AE698" s="51" t="s">
        <v>4716</v>
      </c>
      <c r="AM698" s="28" t="s">
        <v>4719</v>
      </c>
      <c r="AT698" s="28" t="s">
        <v>4721</v>
      </c>
      <c r="BB698" s="28" t="s">
        <v>4724</v>
      </c>
      <c r="BH698" s="51" t="s">
        <v>4694</v>
      </c>
      <c r="BN698" s="417" t="s">
        <v>4722</v>
      </c>
      <c r="BT698" s="417" t="s">
        <v>4725</v>
      </c>
    </row>
    <row r="699" spans="4:72" x14ac:dyDescent="0.25">
      <c r="D699" s="56" t="s">
        <v>838</v>
      </c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  <c r="AA699" s="52"/>
      <c r="AB699" s="52"/>
      <c r="AC699" s="52"/>
      <c r="AE699" s="51" t="s">
        <v>4717</v>
      </c>
      <c r="AM699" s="28" t="s">
        <v>4720</v>
      </c>
      <c r="AT699" s="28" t="s">
        <v>846</v>
      </c>
      <c r="BB699" s="28" t="s">
        <v>4724</v>
      </c>
      <c r="BH699" s="51" t="s">
        <v>4694</v>
      </c>
      <c r="BN699" s="417" t="s">
        <v>4723</v>
      </c>
      <c r="BT699" s="418" t="s">
        <v>4726</v>
      </c>
    </row>
    <row r="700" spans="4:72" x14ac:dyDescent="0.25">
      <c r="D700" s="56" t="s">
        <v>453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</row>
    <row r="701" spans="4:72" x14ac:dyDescent="0.25">
      <c r="D701" s="56" t="s">
        <v>454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</row>
    <row r="702" spans="4:72" x14ac:dyDescent="0.25">
      <c r="D702" s="56" t="s">
        <v>353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</row>
    <row r="703" spans="4:72" x14ac:dyDescent="0.25">
      <c r="D703" s="56" t="s">
        <v>3149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</row>
    <row r="704" spans="4:72" x14ac:dyDescent="0.25">
      <c r="D704" s="56" t="s">
        <v>334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</row>
    <row r="705" spans="4:29" x14ac:dyDescent="0.25">
      <c r="D705" s="56" t="s">
        <v>524</v>
      </c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  <c r="AA705" s="52"/>
      <c r="AB705" s="52"/>
      <c r="AC705" s="52"/>
    </row>
    <row r="706" spans="4:29" x14ac:dyDescent="0.25">
      <c r="D706" s="56" t="s">
        <v>257</v>
      </c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  <c r="AA706" s="52"/>
      <c r="AB706" s="52"/>
      <c r="AC706" s="52"/>
    </row>
    <row r="707" spans="4:29" x14ac:dyDescent="0.25">
      <c r="D707" s="56" t="s">
        <v>329</v>
      </c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  <c r="AA707" s="52"/>
      <c r="AB707" s="52"/>
      <c r="AC707" s="52"/>
    </row>
    <row r="708" spans="4:29" x14ac:dyDescent="0.25">
      <c r="D708" s="56" t="s">
        <v>279</v>
      </c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</row>
    <row r="709" spans="4:29" x14ac:dyDescent="0.25">
      <c r="D709" s="56" t="s">
        <v>332</v>
      </c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</row>
    <row r="710" spans="4:29" x14ac:dyDescent="0.25">
      <c r="D710" s="56" t="s">
        <v>333</v>
      </c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</row>
    <row r="711" spans="4:29" x14ac:dyDescent="0.25">
      <c r="D711" s="56" t="s">
        <v>4714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</row>
    <row r="713" spans="4:29" x14ac:dyDescent="0.25">
      <c r="D713" s="285" t="s">
        <v>4736</v>
      </c>
    </row>
    <row r="728" spans="4:4" x14ac:dyDescent="0.25">
      <c r="D728" s="51" t="s">
        <v>4885</v>
      </c>
    </row>
    <row r="730" spans="4:4" x14ac:dyDescent="0.25">
      <c r="D730" s="285" t="s">
        <v>4736</v>
      </c>
    </row>
    <row r="761" spans="2:4" x14ac:dyDescent="0.25">
      <c r="B761" s="50">
        <v>0</v>
      </c>
      <c r="D761" s="51" t="s">
        <v>4735</v>
      </c>
    </row>
    <row r="762" spans="2:4" x14ac:dyDescent="0.25">
      <c r="D762" s="59" t="s">
        <v>303</v>
      </c>
    </row>
    <row r="763" spans="2:4" x14ac:dyDescent="0.25">
      <c r="D763" s="55" t="s">
        <v>35</v>
      </c>
    </row>
    <row r="804" spans="2:4" x14ac:dyDescent="0.25">
      <c r="B804" s="48">
        <v>0</v>
      </c>
      <c r="D804" s="51" t="s">
        <v>2226</v>
      </c>
    </row>
    <row r="805" spans="2:4" x14ac:dyDescent="0.25">
      <c r="D805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12BE4-8911-4ECA-A662-3F60C89D55D8}">
  <dimension ref="A2:J31"/>
  <sheetViews>
    <sheetView topLeftCell="A7" workbookViewId="0">
      <selection activeCell="A10" sqref="A10"/>
    </sheetView>
  </sheetViews>
  <sheetFormatPr defaultColWidth="2.85546875" defaultRowHeight="15" x14ac:dyDescent="0.25"/>
  <cols>
    <col min="1" max="1" width="11.28515625" style="411" bestFit="1" customWidth="1"/>
    <col min="2" max="2" width="39.85546875" style="411" bestFit="1" customWidth="1"/>
    <col min="3" max="3" width="17.28515625" style="411" bestFit="1" customWidth="1"/>
    <col min="4" max="4" width="17" style="411" bestFit="1" customWidth="1"/>
    <col min="5" max="5" width="17.5703125" style="411" bestFit="1" customWidth="1"/>
    <col min="6" max="6" width="10.7109375" style="411" customWidth="1"/>
    <col min="7" max="7" width="10.7109375" style="411" bestFit="1" customWidth="1"/>
    <col min="8" max="8" width="8.5703125" style="411" bestFit="1" customWidth="1"/>
    <col min="9" max="9" width="7.5703125" style="411" bestFit="1" customWidth="1"/>
    <col min="10" max="10" width="10.7109375" style="411" bestFit="1" customWidth="1"/>
    <col min="11" max="16384" width="2.85546875" style="411"/>
  </cols>
  <sheetData>
    <row r="2" spans="1:10" ht="18.75" x14ac:dyDescent="0.25">
      <c r="A2" s="447" t="s">
        <v>633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4639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45" t="s">
        <v>921</v>
      </c>
      <c r="B6" s="63" t="s">
        <v>924</v>
      </c>
      <c r="C6" s="63" t="s">
        <v>459</v>
      </c>
      <c r="D6" s="63" t="s">
        <v>330</v>
      </c>
      <c r="E6" s="63" t="s">
        <v>276</v>
      </c>
      <c r="F6" s="76">
        <v>44903.420833333003</v>
      </c>
      <c r="G6" s="76">
        <v>45336.661805556003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74" t="s">
        <v>1735</v>
      </c>
      <c r="B7" s="67" t="s">
        <v>1727</v>
      </c>
      <c r="C7" s="67" t="s">
        <v>697</v>
      </c>
      <c r="D7" s="67" t="s">
        <v>330</v>
      </c>
      <c r="E7" s="67" t="s">
        <v>276</v>
      </c>
      <c r="F7" s="75">
        <v>44930.588194443997</v>
      </c>
      <c r="G7" s="75">
        <v>45366.546527778002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3969</v>
      </c>
      <c r="B8" s="63" t="s">
        <v>3955</v>
      </c>
      <c r="C8" s="63" t="s">
        <v>335</v>
      </c>
      <c r="D8" s="63" t="s">
        <v>330</v>
      </c>
      <c r="E8" s="63" t="s">
        <v>276</v>
      </c>
      <c r="F8" s="76">
        <v>44966.422916666997</v>
      </c>
      <c r="G8" s="76">
        <v>45405.381249999999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4020</v>
      </c>
      <c r="B9" s="67" t="s">
        <v>4019</v>
      </c>
      <c r="C9" s="67" t="s">
        <v>1669</v>
      </c>
      <c r="D9" s="67" t="s">
        <v>330</v>
      </c>
      <c r="E9" s="67" t="s">
        <v>276</v>
      </c>
      <c r="F9" s="75">
        <v>44967.365277778001</v>
      </c>
      <c r="G9" s="75">
        <v>45405.656944444003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1" t="s">
        <v>4028</v>
      </c>
      <c r="B10" s="61" t="s">
        <v>4022</v>
      </c>
      <c r="C10" s="61" t="s">
        <v>433</v>
      </c>
      <c r="D10" s="61" t="s">
        <v>330</v>
      </c>
      <c r="E10" s="61" t="s">
        <v>276</v>
      </c>
      <c r="F10" s="78">
        <v>44967.389583333003</v>
      </c>
      <c r="G10" s="78">
        <v>45408.347916667</v>
      </c>
      <c r="H10" s="61" t="s">
        <v>23</v>
      </c>
      <c r="I10" s="61" t="s">
        <v>18</v>
      </c>
      <c r="J10" s="61" t="s">
        <v>255</v>
      </c>
    </row>
    <row r="11" spans="1:10" ht="45" x14ac:dyDescent="0.25">
      <c r="A11" s="67" t="s">
        <v>4135</v>
      </c>
      <c r="B11" s="67" t="s">
        <v>4140</v>
      </c>
      <c r="C11" s="67" t="s">
        <v>356</v>
      </c>
      <c r="D11" s="67" t="s">
        <v>330</v>
      </c>
      <c r="E11" s="67" t="s">
        <v>276</v>
      </c>
      <c r="F11" s="75">
        <v>44970.604861111002</v>
      </c>
      <c r="G11" s="75">
        <v>45411.563194444003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4198</v>
      </c>
      <c r="B12" s="63" t="s">
        <v>4200</v>
      </c>
      <c r="C12" s="63" t="s">
        <v>361</v>
      </c>
      <c r="D12" s="63" t="s">
        <v>330</v>
      </c>
      <c r="E12" s="63" t="s">
        <v>276</v>
      </c>
      <c r="F12" s="76">
        <v>44971.338888888997</v>
      </c>
      <c r="G12" s="76">
        <v>45411.630555556003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84" t="s">
        <v>4241</v>
      </c>
      <c r="B13" s="67" t="s">
        <v>4242</v>
      </c>
      <c r="C13" s="67" t="s">
        <v>356</v>
      </c>
      <c r="D13" s="67" t="s">
        <v>330</v>
      </c>
      <c r="E13" s="67" t="s">
        <v>276</v>
      </c>
      <c r="F13" s="75">
        <v>44971.446527777996</v>
      </c>
      <c r="G13" s="75">
        <v>45412.404861110997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86" t="s">
        <v>4271</v>
      </c>
      <c r="B14" s="86" t="s">
        <v>4272</v>
      </c>
      <c r="C14" s="86" t="s">
        <v>920</v>
      </c>
      <c r="D14" s="86" t="s">
        <v>330</v>
      </c>
      <c r="E14" s="86" t="s">
        <v>276</v>
      </c>
      <c r="F14" s="87">
        <v>44972.575694444</v>
      </c>
      <c r="G14" s="87">
        <v>45419.575694444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4309</v>
      </c>
      <c r="B15" s="67" t="s">
        <v>4310</v>
      </c>
      <c r="C15" s="67" t="s">
        <v>356</v>
      </c>
      <c r="D15" s="67" t="s">
        <v>330</v>
      </c>
      <c r="E15" s="67" t="s">
        <v>276</v>
      </c>
      <c r="F15" s="75">
        <v>44972.636111111002</v>
      </c>
      <c r="G15" s="75">
        <v>45419.594444444003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4336</v>
      </c>
      <c r="B16" s="63" t="s">
        <v>4338</v>
      </c>
      <c r="C16" s="63" t="s">
        <v>356</v>
      </c>
      <c r="D16" s="63" t="s">
        <v>330</v>
      </c>
      <c r="E16" s="63" t="s">
        <v>276</v>
      </c>
      <c r="F16" s="76">
        <v>44973.395833333001</v>
      </c>
      <c r="G16" s="76">
        <v>45420.354166666999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4388</v>
      </c>
      <c r="B17" s="67" t="s">
        <v>4390</v>
      </c>
      <c r="C17" s="67" t="s">
        <v>356</v>
      </c>
      <c r="D17" s="67" t="s">
        <v>330</v>
      </c>
      <c r="E17" s="67" t="s">
        <v>276</v>
      </c>
      <c r="F17" s="75">
        <v>44973.443055556003</v>
      </c>
      <c r="G17" s="75">
        <v>45420.401388888997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4391</v>
      </c>
      <c r="B18" s="63" t="s">
        <v>4393</v>
      </c>
      <c r="C18" s="63" t="s">
        <v>356</v>
      </c>
      <c r="D18" s="63" t="s">
        <v>330</v>
      </c>
      <c r="E18" s="63" t="s">
        <v>276</v>
      </c>
      <c r="F18" s="76">
        <v>44973.454861111</v>
      </c>
      <c r="G18" s="76">
        <v>45420.413194444001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4396</v>
      </c>
      <c r="B19" s="67" t="s">
        <v>4398</v>
      </c>
      <c r="C19" s="67" t="s">
        <v>361</v>
      </c>
      <c r="D19" s="67" t="s">
        <v>330</v>
      </c>
      <c r="E19" s="67" t="s">
        <v>276</v>
      </c>
      <c r="F19" s="75">
        <v>44973.482638889</v>
      </c>
      <c r="G19" s="75">
        <v>45420.440972222001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4490</v>
      </c>
      <c r="B20" s="63" t="s">
        <v>4491</v>
      </c>
      <c r="C20" s="63" t="s">
        <v>325</v>
      </c>
      <c r="D20" s="63" t="s">
        <v>330</v>
      </c>
      <c r="E20" s="63" t="s">
        <v>276</v>
      </c>
      <c r="F20" s="76">
        <v>44974.477777777996</v>
      </c>
      <c r="G20" s="76">
        <v>45421.436111110997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84" t="s">
        <v>4519</v>
      </c>
      <c r="B21" s="84" t="s">
        <v>4517</v>
      </c>
      <c r="C21" s="84" t="s">
        <v>272</v>
      </c>
      <c r="D21" s="84" t="s">
        <v>330</v>
      </c>
      <c r="E21" s="84" t="s">
        <v>276</v>
      </c>
      <c r="F21" s="85">
        <v>44977.315277777998</v>
      </c>
      <c r="G21" s="85">
        <v>45421.625</v>
      </c>
      <c r="H21" s="84" t="s">
        <v>23</v>
      </c>
      <c r="I21" s="84" t="s">
        <v>18</v>
      </c>
      <c r="J21" s="84" t="s">
        <v>260</v>
      </c>
    </row>
    <row r="22" spans="1:10" ht="45" x14ac:dyDescent="0.25">
      <c r="A22" s="63" t="s">
        <v>4555</v>
      </c>
      <c r="B22" s="63" t="s">
        <v>4557</v>
      </c>
      <c r="C22" s="63" t="s">
        <v>501</v>
      </c>
      <c r="D22" s="63" t="s">
        <v>330</v>
      </c>
      <c r="E22" s="63" t="s">
        <v>276</v>
      </c>
      <c r="F22" s="76">
        <v>44977.556944443997</v>
      </c>
      <c r="G22" s="76">
        <v>45422.556944443997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4570</v>
      </c>
      <c r="B23" s="67" t="s">
        <v>4576</v>
      </c>
      <c r="C23" s="67" t="s">
        <v>448</v>
      </c>
      <c r="D23" s="67" t="s">
        <v>330</v>
      </c>
      <c r="E23" s="67" t="s">
        <v>276</v>
      </c>
      <c r="F23" s="75">
        <v>44977.566666667</v>
      </c>
      <c r="G23" s="75">
        <v>45422.566666667</v>
      </c>
      <c r="H23" s="67" t="s">
        <v>23</v>
      </c>
      <c r="I23" s="67" t="s">
        <v>18</v>
      </c>
      <c r="J23" s="67" t="s">
        <v>260</v>
      </c>
    </row>
    <row r="25" spans="1:10" x14ac:dyDescent="0.25">
      <c r="A25" s="62" t="s">
        <v>4663</v>
      </c>
      <c r="B25" s="62" t="s">
        <v>4664</v>
      </c>
      <c r="C25" s="62"/>
      <c r="D25" s="62"/>
      <c r="E25" s="62"/>
      <c r="F25" s="81"/>
      <c r="G25" s="81"/>
      <c r="H25" s="62"/>
      <c r="I25" s="62"/>
      <c r="J25" s="62" t="s">
        <v>346</v>
      </c>
    </row>
    <row r="26" spans="1:10" x14ac:dyDescent="0.25">
      <c r="A26" s="62" t="s">
        <v>4679</v>
      </c>
      <c r="B26" s="62" t="s">
        <v>4682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ht="45" x14ac:dyDescent="0.25">
      <c r="A27" s="62" t="s">
        <v>4700</v>
      </c>
      <c r="B27" s="62" t="s">
        <v>4701</v>
      </c>
      <c r="C27" s="62"/>
      <c r="D27" s="62"/>
      <c r="E27" s="62"/>
      <c r="F27" s="81"/>
      <c r="G27" s="81"/>
      <c r="H27" s="62"/>
      <c r="I27" s="62"/>
      <c r="J27" s="62" t="s">
        <v>346</v>
      </c>
    </row>
    <row r="28" spans="1:10" x14ac:dyDescent="0.25">
      <c r="A28" s="86" t="s">
        <v>4703</v>
      </c>
      <c r="B28" s="86" t="s">
        <v>4704</v>
      </c>
      <c r="C28" s="86"/>
      <c r="D28" s="86"/>
      <c r="E28" s="86"/>
      <c r="F28" s="87"/>
      <c r="G28" s="87"/>
      <c r="H28" s="86"/>
      <c r="I28" s="86"/>
      <c r="J28" s="86" t="s">
        <v>346</v>
      </c>
    </row>
    <row r="29" spans="1:10" x14ac:dyDescent="0.25">
      <c r="A29" s="60" t="s">
        <v>4733</v>
      </c>
      <c r="B29" s="60" t="s">
        <v>4734</v>
      </c>
      <c r="C29" s="60"/>
      <c r="D29" s="60"/>
      <c r="E29" s="60"/>
      <c r="F29" s="79"/>
      <c r="G29" s="79"/>
      <c r="H29" s="60"/>
      <c r="I29" s="60"/>
      <c r="J29" s="60" t="s">
        <v>346</v>
      </c>
    </row>
    <row r="30" spans="1:10" x14ac:dyDescent="0.25">
      <c r="A30" s="60"/>
      <c r="B30" s="60"/>
      <c r="C30" s="60"/>
      <c r="D30" s="60"/>
      <c r="E30" s="60"/>
      <c r="F30" s="79"/>
      <c r="G30" s="79"/>
      <c r="H30" s="60"/>
      <c r="I30" s="60"/>
      <c r="J30" s="60" t="s">
        <v>346</v>
      </c>
    </row>
    <row r="31" spans="1:10" x14ac:dyDescent="0.25">
      <c r="A31" s="60"/>
      <c r="B31" s="60"/>
      <c r="C31" s="60"/>
      <c r="D31" s="60"/>
      <c r="E31" s="60"/>
      <c r="F31" s="79"/>
      <c r="G31" s="79"/>
      <c r="H31" s="60"/>
      <c r="I31" s="60"/>
      <c r="J31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EE109-1815-4EA0-960A-8F46F6E5110C}">
  <dimension ref="B2:BK1323"/>
  <sheetViews>
    <sheetView topLeftCell="A1028" workbookViewId="0">
      <selection activeCell="D1052" sqref="D1052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4640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4641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4642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4643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4735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4746</v>
      </c>
    </row>
    <row r="61" spans="2:4" x14ac:dyDescent="0.25">
      <c r="D61" s="285" t="s">
        <v>4729</v>
      </c>
    </row>
    <row r="86" spans="4:44" x14ac:dyDescent="0.25">
      <c r="D86" s="285" t="s">
        <v>309</v>
      </c>
    </row>
    <row r="87" spans="4:44" x14ac:dyDescent="0.25">
      <c r="D87" s="51" t="s">
        <v>4341</v>
      </c>
    </row>
    <row r="89" spans="4:44" x14ac:dyDescent="0.25">
      <c r="D89" s="285" t="s">
        <v>4731</v>
      </c>
      <c r="G89" s="51" t="s">
        <v>4361</v>
      </c>
    </row>
    <row r="90" spans="4:44" x14ac:dyDescent="0.25">
      <c r="D90" s="285" t="s">
        <v>4732</v>
      </c>
      <c r="G90" s="51" t="s">
        <v>4730</v>
      </c>
    </row>
    <row r="92" spans="4:44" x14ac:dyDescent="0.25">
      <c r="D92" s="51" t="s">
        <v>4640</v>
      </c>
    </row>
    <row r="94" spans="4:44" x14ac:dyDescent="0.25">
      <c r="D94" s="56" t="s">
        <v>4745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D94" s="57" t="s">
        <v>357</v>
      </c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</row>
    <row r="95" spans="4:44" x14ac:dyDescent="0.25">
      <c r="D95" s="56" t="s">
        <v>445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D95" s="57" t="s">
        <v>322</v>
      </c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</row>
    <row r="96" spans="4:44" x14ac:dyDescent="0.25">
      <c r="D96" s="56" t="s">
        <v>461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D96" s="57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</row>
    <row r="97" spans="4:44" x14ac:dyDescent="0.25">
      <c r="D97" s="56" t="s">
        <v>353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D97" s="57" t="s">
        <v>301</v>
      </c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</row>
    <row r="98" spans="4:44" x14ac:dyDescent="0.25">
      <c r="D98" s="56" t="s">
        <v>452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D98" s="57" t="s">
        <v>282</v>
      </c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</row>
    <row r="99" spans="4:44" x14ac:dyDescent="0.25">
      <c r="D99" s="56" t="s">
        <v>2362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D99" s="57" t="s">
        <v>4749</v>
      </c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</row>
    <row r="100" spans="4:44" x14ac:dyDescent="0.25">
      <c r="D100" s="38" t="s">
        <v>3150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D100" s="57" t="s">
        <v>4750</v>
      </c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</row>
    <row r="101" spans="4:44" x14ac:dyDescent="0.25">
      <c r="D101" s="56" t="s">
        <v>524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D101" s="57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</row>
    <row r="102" spans="4:44" x14ac:dyDescent="0.25">
      <c r="D102" s="56" t="s">
        <v>257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D102" s="57" t="s">
        <v>3318</v>
      </c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</row>
    <row r="103" spans="4:44" x14ac:dyDescent="0.25">
      <c r="D103" s="56" t="s">
        <v>329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D103" s="57" t="s">
        <v>282</v>
      </c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</row>
    <row r="104" spans="4:44" x14ac:dyDescent="0.25">
      <c r="D104" s="56" t="s">
        <v>279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D104" s="57" t="s">
        <v>4751</v>
      </c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</row>
    <row r="105" spans="4:44" x14ac:dyDescent="0.25">
      <c r="D105" s="56" t="s">
        <v>332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D105" s="57" t="s">
        <v>4752</v>
      </c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</row>
    <row r="106" spans="4:44" x14ac:dyDescent="0.25">
      <c r="D106" s="56" t="s">
        <v>333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D106" s="57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</row>
    <row r="107" spans="4:44" x14ac:dyDescent="0.25">
      <c r="D107" s="56" t="s">
        <v>476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D107" s="57" t="s">
        <v>263</v>
      </c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</row>
    <row r="108" spans="4:44" x14ac:dyDescent="0.25">
      <c r="D108" s="56" t="s">
        <v>477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D108" s="57" t="s">
        <v>264</v>
      </c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</row>
    <row r="109" spans="4:44" x14ac:dyDescent="0.25">
      <c r="D109" s="56" t="s">
        <v>265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D109" s="57" t="s">
        <v>358</v>
      </c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</row>
    <row r="110" spans="4:44" x14ac:dyDescent="0.25">
      <c r="D110" s="38" t="s">
        <v>4747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</row>
    <row r="111" spans="4:44" x14ac:dyDescent="0.25">
      <c r="D111" s="38" t="s">
        <v>299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</row>
    <row r="112" spans="4:44" x14ac:dyDescent="0.25">
      <c r="D112" s="56" t="s">
        <v>4748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</row>
    <row r="114" spans="4:4" x14ac:dyDescent="0.25">
      <c r="D114" s="285" t="s">
        <v>4753</v>
      </c>
    </row>
    <row r="129" spans="4:4" x14ac:dyDescent="0.25">
      <c r="D129" s="51" t="s">
        <v>4885</v>
      </c>
    </row>
    <row r="131" spans="4:4" x14ac:dyDescent="0.25">
      <c r="D131" s="285" t="s">
        <v>4753</v>
      </c>
    </row>
    <row r="159" spans="2:4" x14ac:dyDescent="0.25">
      <c r="B159" s="50">
        <v>0</v>
      </c>
      <c r="D159" s="51" t="s">
        <v>4743</v>
      </c>
    </row>
    <row r="160" spans="2:4" x14ac:dyDescent="0.25">
      <c r="D160" s="59" t="s">
        <v>304</v>
      </c>
    </row>
    <row r="162" spans="4:4" x14ac:dyDescent="0.25">
      <c r="D162" s="285" t="s">
        <v>36</v>
      </c>
    </row>
    <row r="163" spans="4:4" x14ac:dyDescent="0.25">
      <c r="D163" s="54" t="s">
        <v>4755</v>
      </c>
    </row>
    <row r="165" spans="4:4" x14ac:dyDescent="0.25">
      <c r="D165" s="285" t="s">
        <v>4738</v>
      </c>
    </row>
    <row r="196" spans="4:40" x14ac:dyDescent="0.25">
      <c r="D196" s="285" t="s">
        <v>309</v>
      </c>
      <c r="M196" s="285" t="s">
        <v>646</v>
      </c>
    </row>
    <row r="197" spans="4:40" x14ac:dyDescent="0.25">
      <c r="D197" s="51" t="s">
        <v>1790</v>
      </c>
      <c r="M197" s="58" t="s">
        <v>4739</v>
      </c>
      <c r="T197" s="28" t="s">
        <v>4740</v>
      </c>
    </row>
    <row r="199" spans="4:40" x14ac:dyDescent="0.25">
      <c r="D199" s="56" t="s">
        <v>342</v>
      </c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</row>
    <row r="200" spans="4:40" x14ac:dyDescent="0.25">
      <c r="D200" s="56" t="s">
        <v>838</v>
      </c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</row>
    <row r="201" spans="4:40" x14ac:dyDescent="0.25">
      <c r="D201" s="56" t="s">
        <v>649</v>
      </c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</row>
    <row r="202" spans="4:40" x14ac:dyDescent="0.25">
      <c r="D202" s="56" t="s">
        <v>524</v>
      </c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</row>
    <row r="203" spans="4:40" x14ac:dyDescent="0.25">
      <c r="D203" s="56" t="s">
        <v>257</v>
      </c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</row>
    <row r="204" spans="4:40" x14ac:dyDescent="0.25">
      <c r="D204" s="56" t="s">
        <v>4754</v>
      </c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</row>
    <row r="206" spans="4:40" x14ac:dyDescent="0.25">
      <c r="D206" s="57" t="s">
        <v>357</v>
      </c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  <c r="AH206" s="53"/>
      <c r="AI206" s="53"/>
      <c r="AJ206" s="53"/>
      <c r="AK206" s="53"/>
      <c r="AL206" s="53"/>
      <c r="AM206" s="53"/>
      <c r="AN206" s="53"/>
    </row>
    <row r="207" spans="4:40" x14ac:dyDescent="0.25">
      <c r="D207" s="57" t="s">
        <v>322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  <c r="AH207" s="53"/>
      <c r="AI207" s="53"/>
      <c r="AJ207" s="53"/>
      <c r="AK207" s="53"/>
      <c r="AL207" s="53"/>
      <c r="AM207" s="53"/>
      <c r="AN207" s="53"/>
    </row>
    <row r="208" spans="4:40" x14ac:dyDescent="0.25">
      <c r="D208" s="57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  <c r="AH208" s="53"/>
      <c r="AI208" s="53"/>
      <c r="AJ208" s="53"/>
      <c r="AK208" s="53"/>
      <c r="AL208" s="53"/>
      <c r="AM208" s="53"/>
      <c r="AN208" s="53"/>
    </row>
    <row r="209" spans="4:40" x14ac:dyDescent="0.25">
      <c r="D209" s="57" t="s">
        <v>280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  <c r="AH209" s="53"/>
      <c r="AI209" s="53"/>
      <c r="AJ209" s="53"/>
      <c r="AK209" s="53"/>
      <c r="AL209" s="53"/>
      <c r="AM209" s="53"/>
      <c r="AN209" s="53"/>
    </row>
    <row r="210" spans="4:40" x14ac:dyDescent="0.25">
      <c r="D210" s="57" t="s">
        <v>282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  <c r="AH210" s="53"/>
      <c r="AI210" s="53"/>
      <c r="AJ210" s="53"/>
      <c r="AK210" s="53"/>
      <c r="AL210" s="53"/>
      <c r="AM210" s="53"/>
      <c r="AN210" s="53"/>
    </row>
    <row r="211" spans="4:40" x14ac:dyDescent="0.25">
      <c r="D211" s="57" t="s">
        <v>4756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53"/>
      <c r="AJ211" s="53"/>
      <c r="AK211" s="53"/>
      <c r="AL211" s="53"/>
      <c r="AM211" s="53"/>
      <c r="AN211" s="53"/>
    </row>
    <row r="212" spans="4:40" x14ac:dyDescent="0.25">
      <c r="D212" s="57" t="s">
        <v>4757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  <c r="AH212" s="53"/>
      <c r="AI212" s="53"/>
      <c r="AJ212" s="53"/>
      <c r="AK212" s="53"/>
      <c r="AL212" s="53"/>
      <c r="AM212" s="53"/>
      <c r="AN212" s="53"/>
    </row>
    <row r="213" spans="4:40" x14ac:dyDescent="0.25">
      <c r="D213" s="57" t="s">
        <v>4758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</row>
    <row r="214" spans="4:40" x14ac:dyDescent="0.25">
      <c r="D214" s="57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</row>
    <row r="215" spans="4:40" x14ac:dyDescent="0.25">
      <c r="D215" s="57" t="s">
        <v>263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</row>
    <row r="216" spans="4:40" x14ac:dyDescent="0.25">
      <c r="D216" s="57" t="s">
        <v>264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</row>
    <row r="217" spans="4:40" x14ac:dyDescent="0.25">
      <c r="D217" s="57" t="s">
        <v>358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  <c r="AH217" s="53"/>
      <c r="AI217" s="53"/>
      <c r="AJ217" s="53"/>
      <c r="AK217" s="53"/>
      <c r="AL217" s="53"/>
      <c r="AM217" s="53"/>
      <c r="AN217" s="53"/>
    </row>
    <row r="219" spans="4:40" x14ac:dyDescent="0.25">
      <c r="D219" s="285" t="s">
        <v>4759</v>
      </c>
    </row>
    <row r="255" spans="4:4" x14ac:dyDescent="0.25">
      <c r="D255" s="285" t="s">
        <v>1160</v>
      </c>
    </row>
    <row r="256" spans="4:4" x14ac:dyDescent="0.25">
      <c r="D256" s="28" t="s">
        <v>4760</v>
      </c>
    </row>
    <row r="258" spans="4:21" x14ac:dyDescent="0.25">
      <c r="D258" s="57" t="s">
        <v>357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</row>
    <row r="259" spans="4:21" x14ac:dyDescent="0.25">
      <c r="D259" s="57" t="s">
        <v>322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</row>
    <row r="260" spans="4:21" x14ac:dyDescent="0.25">
      <c r="D260" s="57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</row>
    <row r="261" spans="4:21" x14ac:dyDescent="0.25">
      <c r="D261" s="57" t="s">
        <v>280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</row>
    <row r="262" spans="4:21" x14ac:dyDescent="0.25">
      <c r="D262" s="57" t="s">
        <v>282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</row>
    <row r="263" spans="4:21" x14ac:dyDescent="0.25">
      <c r="D263" s="57" t="s">
        <v>4761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</row>
    <row r="264" spans="4:21" x14ac:dyDescent="0.25">
      <c r="D264" s="57" t="s">
        <v>4758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</row>
    <row r="265" spans="4:21" x14ac:dyDescent="0.25">
      <c r="D265" s="57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</row>
    <row r="266" spans="4:21" x14ac:dyDescent="0.25">
      <c r="D266" s="57" t="s">
        <v>263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</row>
    <row r="267" spans="4:21" x14ac:dyDescent="0.25">
      <c r="D267" s="57" t="s">
        <v>264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</row>
    <row r="268" spans="4:21" x14ac:dyDescent="0.25">
      <c r="D268" s="57" t="s">
        <v>358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</row>
    <row r="270" spans="4:21" x14ac:dyDescent="0.25">
      <c r="D270" s="285" t="s">
        <v>4759</v>
      </c>
    </row>
    <row r="310" spans="2:4" x14ac:dyDescent="0.25">
      <c r="B310" s="50">
        <v>0</v>
      </c>
      <c r="D310" s="51" t="s">
        <v>474</v>
      </c>
    </row>
    <row r="311" spans="2:4" x14ac:dyDescent="0.25">
      <c r="D311" s="59" t="s">
        <v>304</v>
      </c>
    </row>
    <row r="312" spans="2:4" x14ac:dyDescent="0.25">
      <c r="D312" s="55" t="s">
        <v>4611</v>
      </c>
    </row>
    <row r="314" spans="2:4" x14ac:dyDescent="0.25">
      <c r="D314" s="285" t="s">
        <v>4611</v>
      </c>
    </row>
    <row r="355" spans="4:28" x14ac:dyDescent="0.25">
      <c r="D355" s="285" t="s">
        <v>309</v>
      </c>
    </row>
    <row r="356" spans="4:28" x14ac:dyDescent="0.25">
      <c r="D356" s="51" t="s">
        <v>4744</v>
      </c>
    </row>
    <row r="358" spans="4:28" x14ac:dyDescent="0.25">
      <c r="D358" s="96" t="s">
        <v>539</v>
      </c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  <c r="AA358" s="94"/>
      <c r="AB358" s="94"/>
    </row>
    <row r="359" spans="4:28" x14ac:dyDescent="0.25">
      <c r="D359" s="72" t="s">
        <v>900</v>
      </c>
      <c r="E359" s="73"/>
      <c r="F359" s="73"/>
      <c r="G359" s="73"/>
      <c r="H359" s="73"/>
      <c r="I359" s="73"/>
      <c r="J359" s="73"/>
      <c r="K359" s="73"/>
      <c r="L359" s="73"/>
      <c r="M359" s="73"/>
      <c r="N359" s="73"/>
      <c r="O359" s="73"/>
      <c r="P359" s="73"/>
      <c r="Q359" s="73"/>
      <c r="R359" s="73"/>
      <c r="S359" s="73"/>
      <c r="T359" s="73"/>
      <c r="U359" s="73"/>
      <c r="V359" s="73"/>
      <c r="W359" s="73"/>
      <c r="X359" s="73"/>
      <c r="Y359" s="73"/>
      <c r="Z359" s="73"/>
      <c r="AA359" s="73"/>
      <c r="AB359" s="73"/>
    </row>
    <row r="360" spans="4:28" x14ac:dyDescent="0.25">
      <c r="D360" s="415" t="s">
        <v>4629</v>
      </c>
      <c r="E360" s="95"/>
      <c r="F360" s="95"/>
      <c r="G360" s="95"/>
      <c r="H360" s="95"/>
      <c r="I360" s="95"/>
      <c r="J360" s="95"/>
      <c r="K360" s="95"/>
      <c r="L360" s="95"/>
      <c r="M360" s="95"/>
      <c r="N360" s="95"/>
      <c r="O360" s="95"/>
      <c r="P360" s="95"/>
      <c r="Q360" s="95"/>
      <c r="R360" s="95"/>
      <c r="S360" s="95"/>
      <c r="T360" s="95"/>
      <c r="U360" s="95"/>
      <c r="V360" s="95"/>
      <c r="W360" s="95"/>
      <c r="X360" s="95"/>
      <c r="Y360" s="95"/>
      <c r="Z360" s="95"/>
      <c r="AA360" s="95"/>
      <c r="AB360" s="95"/>
    </row>
    <row r="361" spans="4:28" x14ac:dyDescent="0.25">
      <c r="D361" s="415" t="s">
        <v>4630</v>
      </c>
      <c r="E361" s="95"/>
      <c r="F361" s="95"/>
      <c r="G361" s="95"/>
      <c r="H361" s="95"/>
      <c r="I361" s="95"/>
      <c r="J361" s="95"/>
      <c r="K361" s="95"/>
      <c r="L361" s="95"/>
      <c r="M361" s="95"/>
      <c r="N361" s="95"/>
      <c r="O361" s="95"/>
      <c r="P361" s="95"/>
      <c r="Q361" s="95"/>
      <c r="R361" s="95"/>
      <c r="S361" s="95"/>
      <c r="T361" s="95"/>
      <c r="U361" s="95"/>
      <c r="V361" s="95"/>
      <c r="W361" s="95"/>
      <c r="X361" s="95"/>
      <c r="Y361" s="95"/>
      <c r="Z361" s="95"/>
      <c r="AA361" s="95"/>
      <c r="AB361" s="95"/>
    </row>
    <row r="362" spans="4:28" x14ac:dyDescent="0.25">
      <c r="D362" s="415" t="s">
        <v>4631</v>
      </c>
      <c r="E362" s="95"/>
      <c r="F362" s="95"/>
      <c r="G362" s="95"/>
      <c r="H362" s="95"/>
      <c r="I362" s="95"/>
      <c r="J362" s="95"/>
      <c r="K362" s="95"/>
      <c r="L362" s="95"/>
      <c r="M362" s="95"/>
      <c r="N362" s="95"/>
      <c r="O362" s="95"/>
      <c r="P362" s="95"/>
      <c r="Q362" s="95"/>
      <c r="R362" s="95"/>
      <c r="S362" s="95"/>
      <c r="T362" s="95"/>
      <c r="U362" s="95"/>
      <c r="V362" s="95"/>
      <c r="W362" s="95"/>
      <c r="X362" s="95"/>
      <c r="Y362" s="95"/>
      <c r="Z362" s="95"/>
      <c r="AA362" s="95"/>
      <c r="AB362" s="95"/>
    </row>
    <row r="363" spans="4:28" x14ac:dyDescent="0.25">
      <c r="D363" s="93" t="s">
        <v>4632</v>
      </c>
      <c r="E363" s="95"/>
      <c r="F363" s="95"/>
      <c r="G363" s="95"/>
      <c r="H363" s="95"/>
      <c r="I363" s="95"/>
      <c r="J363" s="95"/>
      <c r="K363" s="95"/>
      <c r="L363" s="95"/>
      <c r="M363" s="95"/>
      <c r="N363" s="95"/>
      <c r="O363" s="95"/>
      <c r="P363" s="95"/>
      <c r="Q363" s="95"/>
      <c r="R363" s="95"/>
      <c r="S363" s="95"/>
      <c r="T363" s="95"/>
      <c r="U363" s="95"/>
      <c r="V363" s="95"/>
      <c r="W363" s="95"/>
      <c r="X363" s="95"/>
      <c r="Y363" s="95"/>
      <c r="Z363" s="95"/>
      <c r="AA363" s="95"/>
      <c r="AB363" s="95"/>
    </row>
    <row r="364" spans="4:28" x14ac:dyDescent="0.25">
      <c r="D364" s="415" t="s">
        <v>4633</v>
      </c>
      <c r="E364" s="95"/>
      <c r="F364" s="95"/>
      <c r="G364" s="95"/>
      <c r="H364" s="95"/>
      <c r="I364" s="95"/>
      <c r="J364" s="95"/>
      <c r="K364" s="95"/>
      <c r="L364" s="95"/>
      <c r="M364" s="95"/>
      <c r="N364" s="95"/>
      <c r="O364" s="95"/>
      <c r="P364" s="95"/>
      <c r="Q364" s="95"/>
      <c r="R364" s="95"/>
      <c r="S364" s="95"/>
      <c r="T364" s="95"/>
      <c r="U364" s="95"/>
      <c r="V364" s="95"/>
      <c r="W364" s="95"/>
      <c r="X364" s="95"/>
      <c r="Y364" s="95"/>
      <c r="Z364" s="95"/>
      <c r="AA364" s="95"/>
      <c r="AB364" s="95"/>
    </row>
    <row r="365" spans="4:28" x14ac:dyDescent="0.25">
      <c r="D365" s="415" t="s">
        <v>4634</v>
      </c>
      <c r="E365" s="95"/>
      <c r="F365" s="95"/>
      <c r="G365" s="95"/>
      <c r="H365" s="95"/>
      <c r="I365" s="95"/>
      <c r="J365" s="95"/>
      <c r="K365" s="95"/>
      <c r="L365" s="95"/>
      <c r="M365" s="95"/>
      <c r="N365" s="95"/>
      <c r="O365" s="95"/>
      <c r="P365" s="95"/>
      <c r="Q365" s="95"/>
      <c r="R365" s="95"/>
      <c r="S365" s="95"/>
      <c r="T365" s="95"/>
      <c r="U365" s="95"/>
      <c r="V365" s="95"/>
      <c r="W365" s="95"/>
      <c r="X365" s="95"/>
      <c r="Y365" s="95"/>
      <c r="Z365" s="95"/>
      <c r="AA365" s="95"/>
      <c r="AB365" s="95"/>
    </row>
    <row r="366" spans="4:28" x14ac:dyDescent="0.25">
      <c r="D366" s="416" t="s">
        <v>4635</v>
      </c>
      <c r="E366" s="73"/>
      <c r="F366" s="73"/>
      <c r="G366" s="73"/>
      <c r="H366" s="73"/>
      <c r="I366" s="73"/>
      <c r="J366" s="73"/>
      <c r="K366" s="73"/>
      <c r="L366" s="73"/>
      <c r="M366" s="73"/>
      <c r="N366" s="73"/>
      <c r="O366" s="73"/>
      <c r="P366" s="73"/>
      <c r="Q366" s="73"/>
      <c r="R366" s="73"/>
      <c r="S366" s="73"/>
      <c r="T366" s="73"/>
      <c r="U366" s="73"/>
      <c r="V366" s="73"/>
      <c r="W366" s="73"/>
      <c r="X366" s="73"/>
      <c r="Y366" s="73"/>
      <c r="Z366" s="73"/>
      <c r="AA366" s="73"/>
      <c r="AB366" s="73"/>
    </row>
    <row r="367" spans="4:28" x14ac:dyDescent="0.25">
      <c r="D367" s="416" t="s">
        <v>4636</v>
      </c>
      <c r="E367" s="73"/>
      <c r="F367" s="73"/>
      <c r="G367" s="73"/>
      <c r="H367" s="73"/>
      <c r="I367" s="73"/>
      <c r="J367" s="73"/>
      <c r="K367" s="73"/>
      <c r="L367" s="73"/>
      <c r="M367" s="73"/>
      <c r="N367" s="73"/>
      <c r="O367" s="73"/>
      <c r="P367" s="73"/>
      <c r="Q367" s="73"/>
      <c r="R367" s="73"/>
      <c r="S367" s="73"/>
      <c r="T367" s="73"/>
      <c r="U367" s="73"/>
      <c r="V367" s="73"/>
      <c r="W367" s="73"/>
      <c r="X367" s="73"/>
      <c r="Y367" s="73"/>
      <c r="Z367" s="73"/>
      <c r="AA367" s="73"/>
      <c r="AB367" s="73"/>
    </row>
    <row r="368" spans="4:28" x14ac:dyDescent="0.25">
      <c r="D368" s="72" t="s">
        <v>1983</v>
      </c>
      <c r="E368" s="73"/>
      <c r="F368" s="73"/>
      <c r="G368" s="73"/>
      <c r="H368" s="73"/>
      <c r="I368" s="73"/>
      <c r="J368" s="73"/>
      <c r="K368" s="73"/>
      <c r="L368" s="73"/>
      <c r="M368" s="73"/>
      <c r="N368" s="73"/>
      <c r="O368" s="73"/>
      <c r="P368" s="73"/>
      <c r="Q368" s="73"/>
      <c r="R368" s="73"/>
      <c r="S368" s="73"/>
      <c r="T368" s="73"/>
      <c r="U368" s="73"/>
      <c r="V368" s="73"/>
      <c r="W368" s="73"/>
      <c r="X368" s="73"/>
      <c r="Y368" s="73"/>
      <c r="Z368" s="73"/>
      <c r="AA368" s="73"/>
      <c r="AB368" s="73"/>
    </row>
    <row r="369" spans="4:28" x14ac:dyDescent="0.25">
      <c r="D369" s="72" t="s">
        <v>1984</v>
      </c>
      <c r="E369" s="73"/>
      <c r="F369" s="73"/>
      <c r="G369" s="73"/>
      <c r="H369" s="73"/>
      <c r="I369" s="73"/>
      <c r="J369" s="73"/>
      <c r="K369" s="73"/>
      <c r="L369" s="73"/>
      <c r="M369" s="73"/>
      <c r="N369" s="73"/>
      <c r="O369" s="73"/>
      <c r="P369" s="73"/>
      <c r="Q369" s="73"/>
      <c r="R369" s="73"/>
      <c r="S369" s="73"/>
      <c r="T369" s="73"/>
      <c r="U369" s="73"/>
      <c r="V369" s="73"/>
      <c r="W369" s="73"/>
      <c r="X369" s="73"/>
      <c r="Y369" s="73"/>
      <c r="Z369" s="73"/>
      <c r="AA369" s="73"/>
      <c r="AB369" s="73"/>
    </row>
    <row r="370" spans="4:28" x14ac:dyDescent="0.25">
      <c r="D370" s="72" t="s">
        <v>432</v>
      </c>
      <c r="E370" s="73"/>
      <c r="F370" s="73"/>
      <c r="G370" s="73"/>
      <c r="H370" s="73"/>
      <c r="I370" s="73"/>
      <c r="J370" s="73"/>
      <c r="K370" s="73"/>
      <c r="L370" s="73"/>
      <c r="M370" s="73"/>
      <c r="N370" s="73"/>
      <c r="O370" s="73"/>
      <c r="P370" s="73"/>
      <c r="Q370" s="73"/>
      <c r="R370" s="73"/>
      <c r="S370" s="73"/>
      <c r="T370" s="73"/>
      <c r="U370" s="73"/>
      <c r="V370" s="73"/>
      <c r="W370" s="73"/>
      <c r="X370" s="73"/>
      <c r="Y370" s="73"/>
      <c r="Z370" s="73"/>
      <c r="AA370" s="73"/>
      <c r="AB370" s="73"/>
    </row>
    <row r="371" spans="4:28" x14ac:dyDescent="0.25">
      <c r="D371" s="72" t="s">
        <v>1985</v>
      </c>
      <c r="E371" s="73"/>
      <c r="F371" s="73"/>
      <c r="G371" s="73"/>
      <c r="H371" s="73"/>
      <c r="I371" s="73"/>
      <c r="J371" s="73"/>
      <c r="K371" s="73"/>
      <c r="L371" s="73"/>
      <c r="M371" s="73"/>
      <c r="N371" s="73"/>
      <c r="O371" s="73"/>
      <c r="P371" s="73"/>
      <c r="Q371" s="73"/>
      <c r="R371" s="73"/>
      <c r="S371" s="73"/>
      <c r="T371" s="73"/>
      <c r="U371" s="73"/>
      <c r="V371" s="73"/>
      <c r="W371" s="73"/>
      <c r="X371" s="73"/>
      <c r="Y371" s="73"/>
      <c r="Z371" s="73"/>
      <c r="AA371" s="73"/>
      <c r="AB371" s="73"/>
    </row>
    <row r="372" spans="4:28" x14ac:dyDescent="0.25">
      <c r="D372" s="72" t="s">
        <v>901</v>
      </c>
      <c r="E372" s="73"/>
      <c r="F372" s="73"/>
      <c r="G372" s="73"/>
      <c r="H372" s="73"/>
      <c r="I372" s="73"/>
      <c r="J372" s="73"/>
      <c r="K372" s="73"/>
      <c r="L372" s="73"/>
      <c r="M372" s="73"/>
      <c r="N372" s="73"/>
      <c r="O372" s="73"/>
      <c r="P372" s="73"/>
      <c r="Q372" s="73"/>
      <c r="R372" s="73"/>
      <c r="S372" s="73"/>
      <c r="T372" s="73"/>
      <c r="U372" s="73"/>
      <c r="V372" s="73"/>
      <c r="W372" s="73"/>
      <c r="X372" s="73"/>
      <c r="Y372" s="73"/>
      <c r="Z372" s="73"/>
      <c r="AA372" s="73"/>
      <c r="AB372" s="73"/>
    </row>
    <row r="373" spans="4:28" x14ac:dyDescent="0.25">
      <c r="D373" s="72" t="s">
        <v>902</v>
      </c>
      <c r="E373" s="73"/>
      <c r="F373" s="73"/>
      <c r="G373" s="73"/>
      <c r="H373" s="73"/>
      <c r="I373" s="73"/>
      <c r="J373" s="73"/>
      <c r="K373" s="73"/>
      <c r="L373" s="73"/>
      <c r="M373" s="73"/>
      <c r="N373" s="73"/>
      <c r="O373" s="73"/>
      <c r="P373" s="73"/>
      <c r="Q373" s="73"/>
      <c r="R373" s="73"/>
      <c r="S373" s="73"/>
      <c r="T373" s="73"/>
      <c r="U373" s="73"/>
      <c r="V373" s="73"/>
      <c r="W373" s="73"/>
      <c r="X373" s="73"/>
      <c r="Y373" s="73"/>
      <c r="Z373" s="73"/>
      <c r="AA373" s="73"/>
      <c r="AB373" s="73"/>
    </row>
    <row r="374" spans="4:28" x14ac:dyDescent="0.25">
      <c r="D374" s="72" t="s">
        <v>903</v>
      </c>
      <c r="E374" s="73"/>
      <c r="F374" s="73"/>
      <c r="G374" s="73"/>
      <c r="H374" s="73"/>
      <c r="I374" s="73"/>
      <c r="J374" s="73"/>
      <c r="K374" s="73"/>
      <c r="L374" s="73"/>
      <c r="M374" s="73"/>
      <c r="N374" s="73"/>
      <c r="O374" s="73"/>
      <c r="P374" s="73"/>
      <c r="Q374" s="73"/>
      <c r="R374" s="73"/>
      <c r="S374" s="73"/>
      <c r="T374" s="73"/>
      <c r="U374" s="73"/>
      <c r="V374" s="73"/>
      <c r="W374" s="73"/>
      <c r="X374" s="73"/>
      <c r="Y374" s="73"/>
      <c r="Z374" s="73"/>
      <c r="AA374" s="73"/>
      <c r="AB374" s="73"/>
    </row>
    <row r="375" spans="4:28" x14ac:dyDescent="0.25">
      <c r="D375" s="72" t="s">
        <v>4622</v>
      </c>
      <c r="E375" s="73"/>
      <c r="F375" s="73"/>
      <c r="G375" s="73"/>
      <c r="H375" s="73"/>
      <c r="I375" s="73"/>
      <c r="J375" s="73"/>
      <c r="K375" s="73"/>
      <c r="L375" s="73"/>
      <c r="M375" s="73"/>
      <c r="N375" s="73"/>
      <c r="O375" s="73"/>
      <c r="P375" s="73"/>
      <c r="Q375" s="73"/>
      <c r="R375" s="73"/>
      <c r="S375" s="73"/>
      <c r="T375" s="73"/>
      <c r="U375" s="73"/>
      <c r="V375" s="73"/>
      <c r="W375" s="73"/>
      <c r="X375" s="73"/>
      <c r="Y375" s="73"/>
      <c r="Z375" s="73"/>
      <c r="AA375" s="73"/>
      <c r="AB375" s="73"/>
    </row>
    <row r="376" spans="4:28" x14ac:dyDescent="0.25">
      <c r="D376" s="72" t="s">
        <v>486</v>
      </c>
      <c r="E376" s="73"/>
      <c r="F376" s="73"/>
      <c r="G376" s="73"/>
      <c r="H376" s="73"/>
      <c r="I376" s="73"/>
      <c r="J376" s="73"/>
      <c r="K376" s="73"/>
      <c r="L376" s="73"/>
      <c r="M376" s="73"/>
      <c r="N376" s="73"/>
      <c r="O376" s="73"/>
      <c r="P376" s="73"/>
      <c r="Q376" s="73"/>
      <c r="R376" s="73"/>
      <c r="S376" s="73"/>
      <c r="T376" s="73"/>
      <c r="U376" s="73"/>
      <c r="V376" s="73"/>
      <c r="W376" s="73"/>
      <c r="X376" s="73"/>
      <c r="Y376" s="73"/>
      <c r="Z376" s="73"/>
      <c r="AA376" s="73"/>
      <c r="AB376" s="73"/>
    </row>
    <row r="378" spans="4:28" x14ac:dyDescent="0.25">
      <c r="D378" s="96" t="s">
        <v>537</v>
      </c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  <c r="AA378" s="94"/>
      <c r="AB378" s="94"/>
    </row>
    <row r="379" spans="4:28" x14ac:dyDescent="0.25">
      <c r="D379" s="72" t="s">
        <v>354</v>
      </c>
      <c r="E379" s="73"/>
      <c r="F379" s="73"/>
      <c r="G379" s="73"/>
      <c r="H379" s="73"/>
      <c r="I379" s="73"/>
      <c r="J379" s="73"/>
      <c r="K379" s="73"/>
      <c r="L379" s="73"/>
      <c r="M379" s="73"/>
      <c r="N379" s="73"/>
      <c r="O379" s="73"/>
      <c r="P379" s="73"/>
      <c r="Q379" s="73"/>
      <c r="R379" s="73"/>
      <c r="S379" s="73"/>
      <c r="T379" s="73"/>
      <c r="U379" s="73"/>
      <c r="V379" s="73"/>
      <c r="W379" s="73"/>
      <c r="X379" s="73"/>
      <c r="Y379" s="73"/>
      <c r="Z379" s="73"/>
      <c r="AA379" s="73"/>
      <c r="AB379" s="73"/>
    </row>
    <row r="380" spans="4:28" x14ac:dyDescent="0.25">
      <c r="D380" s="415" t="s">
        <v>4623</v>
      </c>
      <c r="E380" s="95"/>
      <c r="F380" s="95"/>
      <c r="G380" s="95"/>
      <c r="H380" s="95"/>
      <c r="I380" s="95"/>
      <c r="J380" s="95"/>
      <c r="K380" s="95"/>
      <c r="L380" s="95"/>
      <c r="M380" s="95"/>
      <c r="N380" s="95"/>
      <c r="O380" s="95"/>
      <c r="P380" s="95"/>
      <c r="Q380" s="95"/>
      <c r="R380" s="95"/>
      <c r="S380" s="95"/>
      <c r="T380" s="95"/>
      <c r="U380" s="95"/>
      <c r="V380" s="95"/>
      <c r="W380" s="95"/>
      <c r="X380" s="95"/>
      <c r="Y380" s="95"/>
      <c r="Z380" s="95"/>
      <c r="AA380" s="95"/>
      <c r="AB380" s="95"/>
    </row>
    <row r="381" spans="4:28" x14ac:dyDescent="0.25">
      <c r="D381" s="415" t="s">
        <v>4624</v>
      </c>
      <c r="E381" s="95"/>
      <c r="F381" s="95"/>
      <c r="G381" s="95"/>
      <c r="H381" s="95"/>
      <c r="I381" s="95"/>
      <c r="J381" s="95"/>
      <c r="K381" s="95"/>
      <c r="L381" s="95"/>
      <c r="M381" s="95"/>
      <c r="N381" s="95"/>
      <c r="O381" s="95"/>
      <c r="P381" s="95"/>
      <c r="Q381" s="95"/>
      <c r="R381" s="95"/>
      <c r="S381" s="95"/>
      <c r="T381" s="95"/>
      <c r="U381" s="95"/>
      <c r="V381" s="95"/>
      <c r="W381" s="95"/>
      <c r="X381" s="95"/>
      <c r="Y381" s="95"/>
      <c r="Z381" s="95"/>
      <c r="AA381" s="95"/>
      <c r="AB381" s="95"/>
    </row>
    <row r="382" spans="4:28" x14ac:dyDescent="0.25">
      <c r="D382" s="415" t="s">
        <v>4625</v>
      </c>
      <c r="E382" s="95"/>
      <c r="F382" s="95"/>
      <c r="G382" s="95"/>
      <c r="H382" s="95"/>
      <c r="I382" s="95"/>
      <c r="J382" s="95"/>
      <c r="K382" s="95"/>
      <c r="L382" s="95"/>
      <c r="M382" s="95"/>
      <c r="N382" s="95"/>
      <c r="O382" s="95"/>
      <c r="P382" s="95"/>
      <c r="Q382" s="95"/>
      <c r="R382" s="95"/>
      <c r="S382" s="95"/>
      <c r="T382" s="95"/>
      <c r="U382" s="95"/>
      <c r="V382" s="95"/>
      <c r="W382" s="95"/>
      <c r="X382" s="95"/>
      <c r="Y382" s="95"/>
      <c r="Z382" s="95"/>
      <c r="AA382" s="95"/>
      <c r="AB382" s="95"/>
    </row>
    <row r="383" spans="4:28" x14ac:dyDescent="0.25">
      <c r="D383" s="415" t="s">
        <v>4626</v>
      </c>
      <c r="E383" s="95"/>
      <c r="F383" s="95"/>
      <c r="G383" s="95"/>
      <c r="H383" s="95"/>
      <c r="I383" s="95"/>
      <c r="J383" s="95"/>
      <c r="K383" s="95"/>
      <c r="L383" s="95"/>
      <c r="M383" s="95"/>
      <c r="N383" s="95"/>
      <c r="O383" s="95"/>
      <c r="P383" s="95"/>
      <c r="Q383" s="95"/>
      <c r="R383" s="95"/>
      <c r="S383" s="95"/>
      <c r="T383" s="95"/>
      <c r="U383" s="95"/>
      <c r="V383" s="95"/>
      <c r="W383" s="95"/>
      <c r="X383" s="95"/>
      <c r="Y383" s="95"/>
      <c r="Z383" s="95"/>
      <c r="AA383" s="95"/>
      <c r="AB383" s="95"/>
    </row>
    <row r="384" spans="4:28" x14ac:dyDescent="0.25">
      <c r="D384" s="415" t="s">
        <v>4627</v>
      </c>
      <c r="E384" s="95"/>
      <c r="F384" s="95"/>
      <c r="G384" s="95"/>
      <c r="H384" s="95"/>
      <c r="I384" s="95"/>
      <c r="J384" s="95"/>
      <c r="K384" s="95"/>
      <c r="L384" s="95"/>
      <c r="M384" s="95"/>
      <c r="N384" s="95"/>
      <c r="O384" s="95"/>
      <c r="P384" s="95"/>
      <c r="Q384" s="95"/>
      <c r="R384" s="95"/>
      <c r="S384" s="95"/>
      <c r="T384" s="95"/>
      <c r="U384" s="95"/>
      <c r="V384" s="95"/>
      <c r="W384" s="95"/>
      <c r="X384" s="95"/>
      <c r="Y384" s="95"/>
      <c r="Z384" s="95"/>
      <c r="AA384" s="95"/>
      <c r="AB384" s="95"/>
    </row>
    <row r="385" spans="4:28" x14ac:dyDescent="0.25">
      <c r="D385" s="415" t="s">
        <v>4628</v>
      </c>
      <c r="E385" s="95"/>
      <c r="F385" s="95"/>
      <c r="G385" s="95"/>
      <c r="H385" s="95"/>
      <c r="I385" s="95"/>
      <c r="J385" s="95"/>
      <c r="K385" s="95"/>
      <c r="L385" s="95"/>
      <c r="M385" s="95"/>
      <c r="N385" s="95"/>
      <c r="O385" s="95"/>
      <c r="P385" s="95"/>
      <c r="Q385" s="95"/>
      <c r="R385" s="95"/>
      <c r="S385" s="95"/>
      <c r="T385" s="95"/>
      <c r="U385" s="95"/>
      <c r="V385" s="95"/>
      <c r="W385" s="95"/>
      <c r="X385" s="95"/>
      <c r="Y385" s="95"/>
      <c r="Z385" s="95"/>
      <c r="AA385" s="95"/>
      <c r="AB385" s="95"/>
    </row>
    <row r="386" spans="4:28" x14ac:dyDescent="0.25">
      <c r="D386" s="72" t="s">
        <v>1986</v>
      </c>
      <c r="E386" s="73"/>
      <c r="F386" s="73"/>
      <c r="G386" s="73"/>
      <c r="H386" s="73"/>
      <c r="I386" s="73"/>
      <c r="J386" s="73"/>
      <c r="K386" s="73"/>
      <c r="L386" s="73"/>
      <c r="M386" s="73"/>
      <c r="N386" s="73"/>
      <c r="O386" s="73"/>
      <c r="P386" s="73"/>
      <c r="Q386" s="73"/>
      <c r="R386" s="73"/>
      <c r="S386" s="73"/>
      <c r="T386" s="73"/>
      <c r="U386" s="73"/>
      <c r="V386" s="73"/>
      <c r="W386" s="73"/>
      <c r="X386" s="73"/>
      <c r="Y386" s="73"/>
      <c r="Z386" s="73"/>
      <c r="AA386" s="73"/>
      <c r="AB386" s="73"/>
    </row>
    <row r="387" spans="4:28" x14ac:dyDescent="0.25">
      <c r="D387" s="72" t="s">
        <v>1987</v>
      </c>
      <c r="E387" s="73"/>
      <c r="F387" s="73"/>
      <c r="G387" s="73"/>
      <c r="H387" s="73"/>
      <c r="I387" s="73"/>
      <c r="J387" s="73"/>
      <c r="K387" s="73"/>
      <c r="L387" s="73"/>
      <c r="M387" s="73"/>
      <c r="N387" s="73"/>
      <c r="O387" s="73"/>
      <c r="P387" s="73"/>
      <c r="Q387" s="73"/>
      <c r="R387" s="73"/>
      <c r="S387" s="73"/>
      <c r="T387" s="73"/>
      <c r="U387" s="73"/>
      <c r="V387" s="73"/>
      <c r="W387" s="73"/>
      <c r="X387" s="73"/>
      <c r="Y387" s="73"/>
      <c r="Z387" s="73"/>
      <c r="AA387" s="73"/>
      <c r="AB387" s="73"/>
    </row>
    <row r="388" spans="4:28" x14ac:dyDescent="0.25">
      <c r="D388" s="72" t="s">
        <v>279</v>
      </c>
      <c r="E388" s="73"/>
      <c r="F388" s="73"/>
      <c r="G388" s="73"/>
      <c r="H388" s="73"/>
      <c r="I388" s="73"/>
      <c r="J388" s="73"/>
      <c r="K388" s="73"/>
      <c r="L388" s="73"/>
      <c r="M388" s="73"/>
      <c r="N388" s="73"/>
      <c r="O388" s="73"/>
      <c r="P388" s="73"/>
      <c r="Q388" s="73"/>
      <c r="R388" s="73"/>
      <c r="S388" s="73"/>
      <c r="T388" s="73"/>
      <c r="U388" s="73"/>
      <c r="V388" s="73"/>
      <c r="W388" s="73"/>
      <c r="X388" s="73"/>
      <c r="Y388" s="73"/>
      <c r="Z388" s="73"/>
      <c r="AA388" s="73"/>
      <c r="AB388" s="73"/>
    </row>
    <row r="389" spans="4:28" x14ac:dyDescent="0.25">
      <c r="D389" s="72" t="s">
        <v>1988</v>
      </c>
      <c r="E389" s="73"/>
      <c r="F389" s="73"/>
      <c r="G389" s="73"/>
      <c r="H389" s="73"/>
      <c r="I389" s="73"/>
      <c r="J389" s="73"/>
      <c r="K389" s="73"/>
      <c r="L389" s="73"/>
      <c r="M389" s="73"/>
      <c r="N389" s="73"/>
      <c r="O389" s="73"/>
      <c r="P389" s="73"/>
      <c r="Q389" s="73"/>
      <c r="R389" s="73"/>
      <c r="S389" s="73"/>
      <c r="T389" s="73"/>
      <c r="U389" s="73"/>
      <c r="V389" s="73"/>
      <c r="W389" s="73"/>
      <c r="X389" s="73"/>
      <c r="Y389" s="73"/>
      <c r="Z389" s="73"/>
      <c r="AA389" s="73"/>
      <c r="AB389" s="73"/>
    </row>
    <row r="390" spans="4:28" x14ac:dyDescent="0.25">
      <c r="D390" s="72" t="s">
        <v>355</v>
      </c>
      <c r="E390" s="73"/>
      <c r="F390" s="73"/>
      <c r="G390" s="73"/>
      <c r="H390" s="73"/>
      <c r="I390" s="73"/>
      <c r="J390" s="73"/>
      <c r="K390" s="73"/>
      <c r="L390" s="73"/>
      <c r="M390" s="73"/>
      <c r="N390" s="73"/>
      <c r="O390" s="73"/>
      <c r="P390" s="73"/>
      <c r="Q390" s="73"/>
      <c r="R390" s="73"/>
      <c r="S390" s="73"/>
      <c r="T390" s="73"/>
      <c r="U390" s="73"/>
      <c r="V390" s="73"/>
      <c r="W390" s="73"/>
      <c r="X390" s="73"/>
      <c r="Y390" s="73"/>
      <c r="Z390" s="73"/>
      <c r="AA390" s="73"/>
      <c r="AB390" s="73"/>
    </row>
    <row r="391" spans="4:28" x14ac:dyDescent="0.25">
      <c r="D391" s="72" t="s">
        <v>1989</v>
      </c>
      <c r="E391" s="73"/>
      <c r="F391" s="73"/>
      <c r="G391" s="73"/>
      <c r="H391" s="73"/>
      <c r="I391" s="73"/>
      <c r="J391" s="73"/>
      <c r="K391" s="73"/>
      <c r="L391" s="73"/>
      <c r="M391" s="73"/>
      <c r="N391" s="73"/>
      <c r="O391" s="73"/>
      <c r="P391" s="73"/>
      <c r="Q391" s="73"/>
      <c r="R391" s="73"/>
      <c r="S391" s="73"/>
      <c r="T391" s="73"/>
      <c r="U391" s="73"/>
      <c r="V391" s="73"/>
      <c r="W391" s="73"/>
      <c r="X391" s="73"/>
      <c r="Y391" s="73"/>
      <c r="Z391" s="73"/>
      <c r="AA391" s="73"/>
      <c r="AB391" s="73"/>
    </row>
    <row r="392" spans="4:28" x14ac:dyDescent="0.25">
      <c r="D392" s="72" t="s">
        <v>359</v>
      </c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  <c r="R392" s="73"/>
      <c r="S392" s="73"/>
      <c r="T392" s="73"/>
      <c r="U392" s="73"/>
      <c r="V392" s="73"/>
      <c r="W392" s="73"/>
      <c r="X392" s="73"/>
      <c r="Y392" s="73"/>
      <c r="Z392" s="73"/>
      <c r="AA392" s="73"/>
      <c r="AB392" s="73"/>
    </row>
    <row r="393" spans="4:28" x14ac:dyDescent="0.25">
      <c r="D393" s="72" t="s">
        <v>4637</v>
      </c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  <c r="R393" s="73"/>
      <c r="S393" s="73"/>
      <c r="T393" s="73"/>
      <c r="U393" s="73"/>
      <c r="V393" s="73"/>
      <c r="W393" s="73"/>
      <c r="X393" s="73"/>
      <c r="Y393" s="73"/>
      <c r="Z393" s="73"/>
      <c r="AA393" s="73"/>
      <c r="AB393" s="73"/>
    </row>
    <row r="394" spans="4:28" x14ac:dyDescent="0.25">
      <c r="D394" s="72" t="s">
        <v>4621</v>
      </c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  <c r="R394" s="73"/>
      <c r="S394" s="73"/>
      <c r="T394" s="73"/>
      <c r="U394" s="73"/>
      <c r="V394" s="73"/>
      <c r="W394" s="73"/>
      <c r="X394" s="73"/>
      <c r="Y394" s="73"/>
      <c r="Z394" s="73"/>
      <c r="AA394" s="73"/>
      <c r="AB394" s="73"/>
    </row>
    <row r="395" spans="4:28" x14ac:dyDescent="0.25">
      <c r="D395" s="72" t="s">
        <v>538</v>
      </c>
      <c r="E395" s="73"/>
      <c r="F395" s="73"/>
      <c r="G395" s="73"/>
      <c r="H395" s="73"/>
      <c r="I395" s="73"/>
      <c r="J395" s="73"/>
      <c r="K395" s="73"/>
      <c r="L395" s="73"/>
      <c r="M395" s="73"/>
      <c r="N395" s="73"/>
      <c r="O395" s="73"/>
      <c r="P395" s="73"/>
      <c r="Q395" s="73"/>
      <c r="R395" s="73"/>
      <c r="S395" s="73"/>
      <c r="T395" s="73"/>
      <c r="U395" s="73"/>
      <c r="V395" s="73"/>
      <c r="W395" s="73"/>
      <c r="X395" s="73"/>
      <c r="Y395" s="73"/>
      <c r="Z395" s="73"/>
      <c r="AA395" s="73"/>
      <c r="AB395" s="73"/>
    </row>
    <row r="397" spans="4:28" x14ac:dyDescent="0.25">
      <c r="D397" s="285" t="s">
        <v>4611</v>
      </c>
    </row>
    <row r="455" spans="2:4" x14ac:dyDescent="0.25">
      <c r="B455" s="50">
        <v>0</v>
      </c>
      <c r="D455" s="51" t="s">
        <v>4766</v>
      </c>
    </row>
    <row r="456" spans="2:4" x14ac:dyDescent="0.25">
      <c r="D456" s="59" t="s">
        <v>303</v>
      </c>
    </row>
    <row r="458" spans="2:4" x14ac:dyDescent="0.25">
      <c r="D458" s="285" t="s">
        <v>36</v>
      </c>
    </row>
    <row r="459" spans="2:4" x14ac:dyDescent="0.25">
      <c r="D459" s="54" t="s">
        <v>4767</v>
      </c>
    </row>
    <row r="461" spans="2:4" x14ac:dyDescent="0.25">
      <c r="D461" s="285" t="s">
        <v>4762</v>
      </c>
    </row>
    <row r="486" spans="4:32" x14ac:dyDescent="0.25">
      <c r="D486" s="285" t="s">
        <v>309</v>
      </c>
      <c r="M486" s="285" t="s">
        <v>1160</v>
      </c>
      <c r="Y486" s="285" t="s">
        <v>646</v>
      </c>
    </row>
    <row r="487" spans="4:32" x14ac:dyDescent="0.25">
      <c r="D487" s="51" t="s">
        <v>4763</v>
      </c>
      <c r="M487" s="136" t="s">
        <v>3694</v>
      </c>
      <c r="R487" s="46" t="s">
        <v>475</v>
      </c>
      <c r="T487" s="28" t="s">
        <v>4768</v>
      </c>
      <c r="Y487" s="58" t="s">
        <v>4769</v>
      </c>
      <c r="AD487" s="46" t="s">
        <v>475</v>
      </c>
      <c r="AF487" s="28" t="s">
        <v>4770</v>
      </c>
    </row>
    <row r="489" spans="4:32" x14ac:dyDescent="0.25">
      <c r="D489" s="56" t="s">
        <v>33</v>
      </c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</row>
    <row r="490" spans="4:32" x14ac:dyDescent="0.25">
      <c r="D490" s="56" t="s">
        <v>382</v>
      </c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</row>
    <row r="491" spans="4:32" x14ac:dyDescent="0.25">
      <c r="D491" s="56" t="s">
        <v>838</v>
      </c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</row>
    <row r="492" spans="4:32" x14ac:dyDescent="0.25">
      <c r="D492" s="56" t="s">
        <v>3720</v>
      </c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</row>
    <row r="493" spans="4:32" x14ac:dyDescent="0.25">
      <c r="D493" s="56" t="s">
        <v>3870</v>
      </c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</row>
    <row r="494" spans="4:32" x14ac:dyDescent="0.25">
      <c r="D494" s="56" t="s">
        <v>3871</v>
      </c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</row>
    <row r="495" spans="4:32" x14ac:dyDescent="0.25">
      <c r="D495" s="56" t="s">
        <v>3872</v>
      </c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</row>
    <row r="496" spans="4:32" x14ac:dyDescent="0.25">
      <c r="D496" s="56" t="s">
        <v>3873</v>
      </c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</row>
    <row r="497" spans="4:40" x14ac:dyDescent="0.25">
      <c r="D497" s="56" t="s">
        <v>524</v>
      </c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</row>
    <row r="498" spans="4:40" x14ac:dyDescent="0.25">
      <c r="D498" s="56" t="s">
        <v>1986</v>
      </c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</row>
    <row r="499" spans="4:40" x14ac:dyDescent="0.25">
      <c r="D499" s="56" t="s">
        <v>4781</v>
      </c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</row>
    <row r="500" spans="4:40" x14ac:dyDescent="0.25">
      <c r="D500" s="56" t="s">
        <v>279</v>
      </c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</row>
    <row r="501" spans="4:40" x14ac:dyDescent="0.25">
      <c r="D501" s="56" t="s">
        <v>4774</v>
      </c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</row>
    <row r="503" spans="4:40" x14ac:dyDescent="0.25">
      <c r="D503" s="57" t="s">
        <v>357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3"/>
      <c r="AN503" s="53"/>
    </row>
    <row r="504" spans="4:40" x14ac:dyDescent="0.25">
      <c r="D504" s="57" t="s">
        <v>322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3"/>
      <c r="AN504" s="53"/>
    </row>
    <row r="505" spans="4:40" x14ac:dyDescent="0.25">
      <c r="D505" s="57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H505" s="53"/>
      <c r="AI505" s="53"/>
      <c r="AJ505" s="53"/>
      <c r="AK505" s="53"/>
      <c r="AL505" s="53"/>
      <c r="AM505" s="53"/>
      <c r="AN505" s="53"/>
    </row>
    <row r="506" spans="4:40" x14ac:dyDescent="0.25">
      <c r="D506" s="57" t="s">
        <v>2879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H506" s="53"/>
      <c r="AI506" s="53"/>
      <c r="AJ506" s="53"/>
      <c r="AK506" s="53"/>
      <c r="AL506" s="53"/>
      <c r="AM506" s="53"/>
      <c r="AN506" s="53"/>
    </row>
    <row r="507" spans="4:40" x14ac:dyDescent="0.25">
      <c r="D507" s="57" t="s">
        <v>282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H507" s="53"/>
      <c r="AI507" s="53"/>
      <c r="AJ507" s="53"/>
      <c r="AK507" s="53"/>
      <c r="AL507" s="53"/>
      <c r="AM507" s="53"/>
      <c r="AN507" s="53"/>
    </row>
    <row r="508" spans="4:40" x14ac:dyDescent="0.25">
      <c r="D508" s="57" t="s">
        <v>4773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H508" s="53"/>
      <c r="AI508" s="53"/>
      <c r="AJ508" s="53"/>
      <c r="AK508" s="53"/>
      <c r="AL508" s="53"/>
      <c r="AM508" s="53"/>
      <c r="AN508" s="53"/>
    </row>
    <row r="509" spans="4:40" x14ac:dyDescent="0.25">
      <c r="D509" s="57" t="s">
        <v>4771</v>
      </c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F509" s="53"/>
      <c r="AG509" s="53"/>
      <c r="AH509" s="53"/>
      <c r="AI509" s="53"/>
      <c r="AJ509" s="53"/>
      <c r="AK509" s="53"/>
      <c r="AL509" s="53"/>
      <c r="AM509" s="53"/>
      <c r="AN509" s="53"/>
    </row>
    <row r="510" spans="4:40" x14ac:dyDescent="0.25">
      <c r="D510" s="57" t="s">
        <v>4775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F510" s="53"/>
      <c r="AG510" s="53"/>
      <c r="AH510" s="53"/>
      <c r="AI510" s="53"/>
      <c r="AJ510" s="53"/>
      <c r="AK510" s="53"/>
      <c r="AL510" s="53"/>
      <c r="AM510" s="53"/>
      <c r="AN510" s="53"/>
    </row>
    <row r="511" spans="4:40" x14ac:dyDescent="0.25">
      <c r="D511" s="57" t="s">
        <v>4772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F511" s="53"/>
      <c r="AG511" s="53"/>
      <c r="AH511" s="53"/>
      <c r="AI511" s="53"/>
      <c r="AJ511" s="53"/>
      <c r="AK511" s="53"/>
      <c r="AL511" s="53"/>
      <c r="AM511" s="53"/>
      <c r="AN511" s="53"/>
    </row>
    <row r="512" spans="4:40" x14ac:dyDescent="0.25">
      <c r="D512" s="57" t="s">
        <v>4777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F512" s="53"/>
      <c r="AG512" s="53"/>
      <c r="AH512" s="53"/>
      <c r="AI512" s="53"/>
      <c r="AJ512" s="53"/>
      <c r="AK512" s="53"/>
      <c r="AL512" s="53"/>
      <c r="AM512" s="53"/>
      <c r="AN512" s="53"/>
    </row>
    <row r="513" spans="4:40" x14ac:dyDescent="0.25">
      <c r="D513" s="57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  <c r="AF513" s="53"/>
      <c r="AG513" s="53"/>
      <c r="AH513" s="53"/>
      <c r="AI513" s="53"/>
      <c r="AJ513" s="53"/>
      <c r="AK513" s="53"/>
      <c r="AL513" s="53"/>
      <c r="AM513" s="53"/>
      <c r="AN513" s="53"/>
    </row>
    <row r="514" spans="4:40" x14ac:dyDescent="0.25">
      <c r="D514" s="57" t="s">
        <v>4780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F514" s="53"/>
      <c r="AG514" s="53"/>
      <c r="AH514" s="53"/>
      <c r="AI514" s="53"/>
      <c r="AJ514" s="53"/>
      <c r="AK514" s="53"/>
      <c r="AL514" s="53"/>
      <c r="AM514" s="53"/>
      <c r="AN514" s="53"/>
    </row>
    <row r="515" spans="4:40" x14ac:dyDescent="0.25">
      <c r="D515" s="57" t="s">
        <v>282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  <c r="AF515" s="53"/>
      <c r="AG515" s="53"/>
      <c r="AH515" s="53"/>
      <c r="AI515" s="53"/>
      <c r="AJ515" s="53"/>
      <c r="AK515" s="53"/>
      <c r="AL515" s="53"/>
      <c r="AM515" s="53"/>
      <c r="AN515" s="53"/>
    </row>
    <row r="516" spans="4:40" x14ac:dyDescent="0.25">
      <c r="D516" s="57" t="s">
        <v>4776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53"/>
      <c r="AF516" s="53"/>
      <c r="AG516" s="53"/>
      <c r="AH516" s="53"/>
      <c r="AI516" s="53"/>
      <c r="AJ516" s="53"/>
      <c r="AK516" s="53"/>
      <c r="AL516" s="53"/>
      <c r="AM516" s="53"/>
      <c r="AN516" s="53"/>
    </row>
    <row r="517" spans="4:40" x14ac:dyDescent="0.25">
      <c r="D517" s="57" t="s">
        <v>4772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F517" s="53"/>
      <c r="AG517" s="53"/>
      <c r="AH517" s="53"/>
      <c r="AI517" s="53"/>
      <c r="AJ517" s="53"/>
      <c r="AK517" s="53"/>
      <c r="AL517" s="53"/>
      <c r="AM517" s="53"/>
      <c r="AN517" s="53"/>
    </row>
    <row r="518" spans="4:40" x14ac:dyDescent="0.25">
      <c r="D518" s="57" t="s">
        <v>4778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F518" s="53"/>
      <c r="AG518" s="53"/>
      <c r="AH518" s="53"/>
      <c r="AI518" s="53"/>
      <c r="AJ518" s="53"/>
      <c r="AK518" s="53"/>
      <c r="AL518" s="53"/>
      <c r="AM518" s="53"/>
      <c r="AN518" s="53"/>
    </row>
    <row r="519" spans="4:40" x14ac:dyDescent="0.25">
      <c r="D519" s="57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F519" s="53"/>
      <c r="AG519" s="53"/>
      <c r="AH519" s="53"/>
      <c r="AI519" s="53"/>
      <c r="AJ519" s="53"/>
      <c r="AK519" s="53"/>
      <c r="AL519" s="53"/>
      <c r="AM519" s="53"/>
      <c r="AN519" s="53"/>
    </row>
    <row r="520" spans="4:40" x14ac:dyDescent="0.25">
      <c r="D520" s="57" t="s">
        <v>263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F520" s="53"/>
      <c r="AG520" s="53"/>
      <c r="AH520" s="53"/>
      <c r="AI520" s="53"/>
      <c r="AJ520" s="53"/>
      <c r="AK520" s="53"/>
      <c r="AL520" s="53"/>
      <c r="AM520" s="53"/>
      <c r="AN520" s="53"/>
    </row>
    <row r="521" spans="4:40" x14ac:dyDescent="0.25">
      <c r="D521" s="57" t="s">
        <v>264</v>
      </c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F521" s="53"/>
      <c r="AG521" s="53"/>
      <c r="AH521" s="53"/>
      <c r="AI521" s="53"/>
      <c r="AJ521" s="53"/>
      <c r="AK521" s="53"/>
      <c r="AL521" s="53"/>
      <c r="AM521" s="53"/>
      <c r="AN521" s="53"/>
    </row>
    <row r="522" spans="4:40" x14ac:dyDescent="0.25">
      <c r="D522" s="57" t="s">
        <v>358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  <c r="AF522" s="53"/>
      <c r="AG522" s="53"/>
      <c r="AH522" s="53"/>
      <c r="AI522" s="53"/>
      <c r="AJ522" s="53"/>
      <c r="AK522" s="53"/>
      <c r="AL522" s="53"/>
      <c r="AM522" s="53"/>
      <c r="AN522" s="53"/>
    </row>
    <row r="524" spans="4:40" x14ac:dyDescent="0.25">
      <c r="D524" s="285" t="s">
        <v>4779</v>
      </c>
    </row>
    <row r="566" spans="2:4" x14ac:dyDescent="0.25">
      <c r="B566" s="50">
        <v>0</v>
      </c>
      <c r="D566" s="51" t="s">
        <v>3970</v>
      </c>
    </row>
    <row r="567" spans="2:4" x14ac:dyDescent="0.25">
      <c r="D567" s="59" t="s">
        <v>304</v>
      </c>
    </row>
    <row r="569" spans="2:4" x14ac:dyDescent="0.25">
      <c r="D569" s="285" t="s">
        <v>3955</v>
      </c>
    </row>
    <row r="612" spans="4:4" x14ac:dyDescent="0.25">
      <c r="D612" s="285" t="s">
        <v>3956</v>
      </c>
    </row>
    <row r="640" spans="4:4" x14ac:dyDescent="0.25">
      <c r="D640" s="51" t="s">
        <v>3786</v>
      </c>
    </row>
    <row r="642" spans="4:4" x14ac:dyDescent="0.25">
      <c r="D642" s="285" t="s">
        <v>3956</v>
      </c>
    </row>
    <row r="667" spans="4:4" x14ac:dyDescent="0.25">
      <c r="D667" s="51" t="s">
        <v>3948</v>
      </c>
    </row>
    <row r="669" spans="4:4" x14ac:dyDescent="0.25">
      <c r="D669" s="285" t="s">
        <v>3956</v>
      </c>
    </row>
    <row r="692" spans="4:13" x14ac:dyDescent="0.25">
      <c r="D692" s="285" t="s">
        <v>309</v>
      </c>
      <c r="M692" s="285" t="s">
        <v>365</v>
      </c>
    </row>
    <row r="693" spans="4:13" x14ac:dyDescent="0.25">
      <c r="D693" s="51" t="s">
        <v>3098</v>
      </c>
      <c r="M693" s="51" t="s">
        <v>4245</v>
      </c>
    </row>
    <row r="694" spans="4:13" x14ac:dyDescent="0.25">
      <c r="D694" s="51" t="s">
        <v>3098</v>
      </c>
      <c r="M694" s="51" t="s">
        <v>4246</v>
      </c>
    </row>
    <row r="696" spans="4:13" x14ac:dyDescent="0.25">
      <c r="D696" s="51" t="s">
        <v>3951</v>
      </c>
    </row>
    <row r="698" spans="4:13" x14ac:dyDescent="0.25">
      <c r="D698" s="285" t="s">
        <v>3956</v>
      </c>
    </row>
    <row r="736" spans="4:4" x14ac:dyDescent="0.25">
      <c r="D736" s="51" t="s">
        <v>4083</v>
      </c>
    </row>
    <row r="738" spans="4:23" x14ac:dyDescent="0.25">
      <c r="D738" s="56" t="s">
        <v>342</v>
      </c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</row>
    <row r="739" spans="4:23" x14ac:dyDescent="0.25">
      <c r="D739" s="56" t="s">
        <v>838</v>
      </c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</row>
    <row r="740" spans="4:23" x14ac:dyDescent="0.25">
      <c r="D740" s="56" t="s">
        <v>649</v>
      </c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</row>
    <row r="741" spans="4:23" x14ac:dyDescent="0.25">
      <c r="D741" s="56" t="s">
        <v>4399</v>
      </c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</row>
    <row r="742" spans="4:23" x14ac:dyDescent="0.25">
      <c r="D742" s="56" t="s">
        <v>257</v>
      </c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</row>
    <row r="743" spans="4:23" x14ac:dyDescent="0.25">
      <c r="D743" s="56" t="s">
        <v>3505</v>
      </c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</row>
    <row r="745" spans="4:23" x14ac:dyDescent="0.25">
      <c r="D745" s="285" t="s">
        <v>4400</v>
      </c>
    </row>
    <row r="815" spans="4:4" x14ac:dyDescent="0.25">
      <c r="D815" s="51" t="s">
        <v>4640</v>
      </c>
    </row>
    <row r="817" spans="4:4" x14ac:dyDescent="0.25">
      <c r="D817" s="285" t="s">
        <v>4790</v>
      </c>
    </row>
    <row r="899" spans="2:4" x14ac:dyDescent="0.25">
      <c r="B899" s="50">
        <v>0</v>
      </c>
      <c r="D899" s="51" t="s">
        <v>4141</v>
      </c>
    </row>
    <row r="900" spans="2:4" x14ac:dyDescent="0.25">
      <c r="D900" s="59" t="s">
        <v>304</v>
      </c>
    </row>
    <row r="902" spans="2:4" x14ac:dyDescent="0.25">
      <c r="D902" s="285" t="s">
        <v>36</v>
      </c>
    </row>
    <row r="903" spans="2:4" x14ac:dyDescent="0.25">
      <c r="D903" s="54" t="s">
        <v>4201</v>
      </c>
    </row>
    <row r="905" spans="2:4" x14ac:dyDescent="0.25">
      <c r="D905" s="285" t="s">
        <v>4133</v>
      </c>
    </row>
    <row r="933" spans="4:16" x14ac:dyDescent="0.25">
      <c r="D933" s="285" t="s">
        <v>269</v>
      </c>
    </row>
    <row r="934" spans="4:16" x14ac:dyDescent="0.25">
      <c r="D934" s="51" t="s">
        <v>4023</v>
      </c>
      <c r="L934" s="373" t="s">
        <v>475</v>
      </c>
      <c r="N934" s="51" t="s">
        <v>4134</v>
      </c>
    </row>
    <row r="936" spans="4:16" x14ac:dyDescent="0.25">
      <c r="D936" s="51" t="s">
        <v>3948</v>
      </c>
    </row>
    <row r="938" spans="4:16" x14ac:dyDescent="0.25">
      <c r="D938" s="56" t="s">
        <v>3085</v>
      </c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</row>
    <row r="939" spans="4:16" x14ac:dyDescent="0.25">
      <c r="D939" s="56" t="s">
        <v>505</v>
      </c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</row>
    <row r="940" spans="4:16" x14ac:dyDescent="0.25">
      <c r="D940" s="56" t="s">
        <v>266</v>
      </c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</row>
    <row r="941" spans="4:16" x14ac:dyDescent="0.25">
      <c r="D941" s="56" t="s">
        <v>3826</v>
      </c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</row>
    <row r="942" spans="4:16" x14ac:dyDescent="0.25">
      <c r="D942" s="38" t="s">
        <v>4202</v>
      </c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</row>
    <row r="943" spans="4:16" x14ac:dyDescent="0.25">
      <c r="D943" s="56" t="s">
        <v>259</v>
      </c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</row>
    <row r="945" spans="4:63" x14ac:dyDescent="0.25">
      <c r="D945" s="57" t="s">
        <v>357</v>
      </c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  <c r="AE945" s="53"/>
      <c r="AF945" s="53"/>
      <c r="AG945" s="53"/>
      <c r="AH945" s="53"/>
      <c r="AI945" s="53"/>
      <c r="AJ945" s="53"/>
      <c r="AK945" s="53"/>
      <c r="AL945" s="53"/>
      <c r="AM945" s="53"/>
      <c r="AN945" s="53"/>
    </row>
    <row r="946" spans="4:63" x14ac:dyDescent="0.25">
      <c r="D946" s="57" t="s">
        <v>322</v>
      </c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  <c r="AE946" s="53"/>
      <c r="AF946" s="53"/>
      <c r="AG946" s="53"/>
      <c r="AH946" s="53"/>
      <c r="AI946" s="53"/>
      <c r="AJ946" s="53"/>
      <c r="AK946" s="53"/>
      <c r="AL946" s="53"/>
      <c r="AM946" s="53"/>
      <c r="AN946" s="53"/>
    </row>
    <row r="947" spans="4:63" x14ac:dyDescent="0.25">
      <c r="D947" s="57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  <c r="AE947" s="53"/>
      <c r="AF947" s="53"/>
      <c r="AG947" s="53"/>
      <c r="AH947" s="53"/>
      <c r="AI947" s="53"/>
      <c r="AJ947" s="53"/>
      <c r="AK947" s="53"/>
      <c r="AL947" s="53"/>
      <c r="AM947" s="53"/>
      <c r="AN947" s="53"/>
    </row>
    <row r="948" spans="4:63" x14ac:dyDescent="0.25">
      <c r="D948" s="57" t="s">
        <v>3088</v>
      </c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  <c r="AE948" s="53"/>
      <c r="AF948" s="53"/>
      <c r="AG948" s="53"/>
      <c r="AH948" s="53"/>
      <c r="AI948" s="53"/>
      <c r="AJ948" s="53"/>
      <c r="AK948" s="53"/>
      <c r="AL948" s="53"/>
      <c r="AM948" s="53"/>
      <c r="AN948" s="53"/>
    </row>
    <row r="949" spans="4:63" x14ac:dyDescent="0.25">
      <c r="D949" s="57" t="s">
        <v>282</v>
      </c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  <c r="AE949" s="53"/>
      <c r="AF949" s="53"/>
      <c r="AG949" s="53"/>
      <c r="AH949" s="53"/>
      <c r="AI949" s="53"/>
      <c r="AJ949" s="53"/>
      <c r="AK949" s="53"/>
      <c r="AL949" s="53"/>
      <c r="AM949" s="53"/>
      <c r="AN949" s="53"/>
    </row>
    <row r="950" spans="4:63" x14ac:dyDescent="0.25">
      <c r="D950" s="57" t="s">
        <v>4183</v>
      </c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  <c r="AE950" s="53"/>
      <c r="AF950" s="53"/>
      <c r="AG950" s="53"/>
      <c r="AH950" s="53"/>
      <c r="AI950" s="53"/>
      <c r="AJ950" s="53"/>
      <c r="AK950" s="53"/>
      <c r="AL950" s="53"/>
      <c r="AM950" s="53"/>
      <c r="AN950" s="53"/>
    </row>
    <row r="951" spans="4:63" x14ac:dyDescent="0.25">
      <c r="D951" s="57" t="s">
        <v>4182</v>
      </c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  <c r="AE951" s="53"/>
      <c r="AF951" s="53"/>
      <c r="AG951" s="53"/>
      <c r="AH951" s="53"/>
      <c r="AI951" s="53"/>
      <c r="AJ951" s="53"/>
      <c r="AK951" s="53"/>
      <c r="AL951" s="53"/>
      <c r="AM951" s="53"/>
      <c r="AN951" s="53"/>
    </row>
    <row r="952" spans="4:63" x14ac:dyDescent="0.25">
      <c r="D952" s="57" t="s">
        <v>4184</v>
      </c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  <c r="AE952" s="53"/>
      <c r="AF952" s="53"/>
      <c r="AG952" s="53"/>
      <c r="AH952" s="53"/>
      <c r="AI952" s="53"/>
      <c r="AJ952" s="53"/>
      <c r="AK952" s="53"/>
      <c r="AL952" s="53"/>
      <c r="AM952" s="53"/>
      <c r="AN952" s="53"/>
    </row>
    <row r="953" spans="4:63" x14ac:dyDescent="0.25">
      <c r="D953" s="57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  <c r="AE953" s="53"/>
      <c r="AF953" s="53"/>
      <c r="AG953" s="53"/>
      <c r="AH953" s="53"/>
      <c r="AI953" s="53"/>
      <c r="AJ953" s="53"/>
      <c r="AK953" s="53"/>
      <c r="AL953" s="53"/>
      <c r="AM953" s="53"/>
      <c r="AN953" s="53"/>
    </row>
    <row r="954" spans="4:63" x14ac:dyDescent="0.25">
      <c r="D954" s="57" t="s">
        <v>263</v>
      </c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  <c r="AE954" s="53"/>
      <c r="AF954" s="53"/>
      <c r="AG954" s="53"/>
      <c r="AH954" s="53"/>
      <c r="AI954" s="53"/>
      <c r="AJ954" s="53"/>
      <c r="AK954" s="53"/>
      <c r="AL954" s="53"/>
      <c r="AM954" s="53"/>
      <c r="AN954" s="53"/>
    </row>
    <row r="955" spans="4:63" x14ac:dyDescent="0.25">
      <c r="D955" s="57" t="s">
        <v>264</v>
      </c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  <c r="AE955" s="53"/>
      <c r="AF955" s="53"/>
      <c r="AG955" s="53"/>
      <c r="AH955" s="53"/>
      <c r="AI955" s="53"/>
      <c r="AJ955" s="53"/>
      <c r="AK955" s="53"/>
      <c r="AL955" s="53"/>
      <c r="AM955" s="53"/>
      <c r="AN955" s="53"/>
    </row>
    <row r="956" spans="4:63" x14ac:dyDescent="0.25">
      <c r="D956" s="57" t="s">
        <v>358</v>
      </c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  <c r="AE956" s="53"/>
      <c r="AF956" s="53"/>
      <c r="AG956" s="53"/>
      <c r="AH956" s="53"/>
      <c r="AI956" s="53"/>
      <c r="AJ956" s="53"/>
      <c r="AK956" s="53"/>
      <c r="AL956" s="53"/>
      <c r="AM956" s="53"/>
      <c r="AN956" s="53"/>
    </row>
    <row r="958" spans="4:63" x14ac:dyDescent="0.25">
      <c r="D958" s="56" t="s">
        <v>33</v>
      </c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AA958" s="57" t="s">
        <v>357</v>
      </c>
      <c r="AB958" s="53"/>
      <c r="AC958" s="53"/>
      <c r="AD958" s="53"/>
      <c r="AE958" s="53"/>
      <c r="AF958" s="53"/>
      <c r="AG958" s="53"/>
      <c r="AH958" s="53"/>
      <c r="AI958" s="53"/>
      <c r="AJ958" s="53"/>
      <c r="AK958" s="53"/>
      <c r="AL958" s="53"/>
      <c r="AM958" s="53"/>
      <c r="AN958" s="53"/>
      <c r="AO958" s="53"/>
      <c r="AP958" s="53"/>
      <c r="AQ958" s="53"/>
      <c r="AR958" s="53"/>
      <c r="AS958" s="53"/>
      <c r="AT958" s="53"/>
      <c r="AU958" s="53"/>
      <c r="AV958" s="53"/>
      <c r="AW958" s="53"/>
      <c r="AX958" s="53"/>
      <c r="AY958" s="53"/>
      <c r="AZ958" s="53"/>
      <c r="BA958" s="53"/>
      <c r="BB958" s="53"/>
      <c r="BC958" s="53"/>
      <c r="BD958" s="53"/>
      <c r="BE958" s="53"/>
      <c r="BF958" s="53"/>
      <c r="BG958" s="53"/>
      <c r="BH958" s="53"/>
      <c r="BI958" s="53"/>
      <c r="BJ958" s="53"/>
      <c r="BK958" s="53"/>
    </row>
    <row r="959" spans="4:63" x14ac:dyDescent="0.25">
      <c r="D959" s="56" t="s">
        <v>4206</v>
      </c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AA959" s="57" t="s">
        <v>322</v>
      </c>
      <c r="AB959" s="53"/>
      <c r="AC959" s="53"/>
      <c r="AD959" s="53"/>
      <c r="AE959" s="53"/>
      <c r="AF959" s="53"/>
      <c r="AG959" s="53"/>
      <c r="AH959" s="53"/>
      <c r="AI959" s="53"/>
      <c r="AJ959" s="53"/>
      <c r="AK959" s="53"/>
      <c r="AL959" s="53"/>
      <c r="AM959" s="53"/>
      <c r="AN959" s="53"/>
      <c r="AO959" s="53"/>
      <c r="AP959" s="53"/>
      <c r="AQ959" s="53"/>
      <c r="AR959" s="53"/>
      <c r="AS959" s="53"/>
      <c r="AT959" s="53"/>
      <c r="AU959" s="53"/>
      <c r="AV959" s="53"/>
      <c r="AW959" s="53"/>
      <c r="AX959" s="53"/>
      <c r="AY959" s="53"/>
      <c r="AZ959" s="53"/>
      <c r="BA959" s="53"/>
      <c r="BB959" s="53"/>
      <c r="BC959" s="53"/>
      <c r="BD959" s="53"/>
      <c r="BE959" s="53"/>
      <c r="BF959" s="53"/>
      <c r="BG959" s="53"/>
      <c r="BH959" s="53"/>
      <c r="BI959" s="53"/>
      <c r="BJ959" s="53"/>
      <c r="BK959" s="53"/>
    </row>
    <row r="960" spans="4:63" x14ac:dyDescent="0.25">
      <c r="D960" s="56" t="s">
        <v>4207</v>
      </c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AA960" s="57"/>
      <c r="AB960" s="53"/>
      <c r="AC960" s="53"/>
      <c r="AD960" s="53"/>
      <c r="AE960" s="53"/>
      <c r="AF960" s="53"/>
      <c r="AG960" s="53"/>
      <c r="AH960" s="53"/>
      <c r="AI960" s="53"/>
      <c r="AJ960" s="53"/>
      <c r="AK960" s="53"/>
      <c r="AL960" s="53"/>
      <c r="AM960" s="53"/>
      <c r="AN960" s="53"/>
      <c r="AO960" s="53"/>
      <c r="AP960" s="53"/>
      <c r="AQ960" s="53"/>
      <c r="AR960" s="53"/>
      <c r="AS960" s="53"/>
      <c r="AT960" s="53"/>
      <c r="AU960" s="53"/>
      <c r="AV960" s="53"/>
      <c r="AW960" s="53"/>
      <c r="AX960" s="53"/>
      <c r="AY960" s="53"/>
      <c r="AZ960" s="53"/>
      <c r="BA960" s="53"/>
      <c r="BB960" s="53"/>
      <c r="BC960" s="53"/>
      <c r="BD960" s="53"/>
      <c r="BE960" s="53"/>
      <c r="BF960" s="53"/>
      <c r="BG960" s="53"/>
      <c r="BH960" s="53"/>
      <c r="BI960" s="53"/>
      <c r="BJ960" s="53"/>
      <c r="BK960" s="53"/>
    </row>
    <row r="961" spans="4:63" x14ac:dyDescent="0.25">
      <c r="D961" s="56" t="s">
        <v>3285</v>
      </c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AA961" s="57" t="s">
        <v>3088</v>
      </c>
      <c r="AB961" s="53"/>
      <c r="AC961" s="53"/>
      <c r="AD961" s="53"/>
      <c r="AE961" s="53"/>
      <c r="AF961" s="53"/>
      <c r="AG961" s="53"/>
      <c r="AH961" s="53"/>
      <c r="AI961" s="53"/>
      <c r="AJ961" s="53"/>
      <c r="AK961" s="53"/>
      <c r="AL961" s="53"/>
      <c r="AM961" s="53"/>
      <c r="AN961" s="53"/>
      <c r="AO961" s="53"/>
      <c r="AP961" s="53"/>
      <c r="AQ961" s="53"/>
      <c r="AR961" s="53"/>
      <c r="AS961" s="53"/>
      <c r="AT961" s="53"/>
      <c r="AU961" s="53"/>
      <c r="AV961" s="53"/>
      <c r="AW961" s="53"/>
      <c r="AX961" s="53"/>
      <c r="AY961" s="53"/>
      <c r="AZ961" s="53"/>
      <c r="BA961" s="53"/>
      <c r="BB961" s="53"/>
      <c r="BC961" s="53"/>
      <c r="BD961" s="53"/>
      <c r="BE961" s="53"/>
      <c r="BF961" s="53"/>
      <c r="BG961" s="53"/>
      <c r="BH961" s="53"/>
      <c r="BI961" s="53"/>
      <c r="BJ961" s="53"/>
      <c r="BK961" s="53"/>
    </row>
    <row r="962" spans="4:63" x14ac:dyDescent="0.25">
      <c r="D962" s="56" t="s">
        <v>524</v>
      </c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AA962" s="57" t="s">
        <v>282</v>
      </c>
      <c r="AB962" s="53"/>
      <c r="AC962" s="53"/>
      <c r="AD962" s="53"/>
      <c r="AE962" s="53"/>
      <c r="AF962" s="53"/>
      <c r="AG962" s="53"/>
      <c r="AH962" s="53"/>
      <c r="AI962" s="53"/>
      <c r="AJ962" s="53"/>
      <c r="AK962" s="53"/>
      <c r="AL962" s="53"/>
      <c r="AM962" s="53"/>
      <c r="AN962" s="53"/>
      <c r="AO962" s="53"/>
      <c r="AP962" s="53"/>
      <c r="AQ962" s="53"/>
      <c r="AR962" s="53"/>
      <c r="AS962" s="53"/>
      <c r="AT962" s="53"/>
      <c r="AU962" s="53"/>
      <c r="AV962" s="53"/>
      <c r="AW962" s="53"/>
      <c r="AX962" s="53"/>
      <c r="AY962" s="53"/>
      <c r="AZ962" s="53"/>
      <c r="BA962" s="53"/>
      <c r="BB962" s="53"/>
      <c r="BC962" s="53"/>
      <c r="BD962" s="53"/>
      <c r="BE962" s="53"/>
      <c r="BF962" s="53"/>
      <c r="BG962" s="53"/>
      <c r="BH962" s="53"/>
      <c r="BI962" s="53"/>
      <c r="BJ962" s="53"/>
      <c r="BK962" s="53"/>
    </row>
    <row r="963" spans="4:63" x14ac:dyDescent="0.25">
      <c r="D963" s="56" t="s">
        <v>3882</v>
      </c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AA963" s="57" t="s">
        <v>4208</v>
      </c>
      <c r="AB963" s="53"/>
      <c r="AC963" s="53"/>
      <c r="AD963" s="53"/>
      <c r="AE963" s="53"/>
      <c r="AF963" s="53"/>
      <c r="AG963" s="53"/>
      <c r="AH963" s="53"/>
      <c r="AI963" s="53"/>
      <c r="AJ963" s="53"/>
      <c r="AK963" s="53"/>
      <c r="AL963" s="53"/>
      <c r="AM963" s="53"/>
      <c r="AN963" s="53"/>
      <c r="AO963" s="53"/>
      <c r="AP963" s="53"/>
      <c r="AQ963" s="53"/>
      <c r="AR963" s="53"/>
      <c r="AS963" s="53"/>
      <c r="AT963" s="53"/>
      <c r="AU963" s="53"/>
      <c r="AV963" s="53"/>
      <c r="AW963" s="53"/>
      <c r="AX963" s="53"/>
      <c r="AY963" s="53"/>
      <c r="AZ963" s="53"/>
      <c r="BA963" s="53"/>
      <c r="BB963" s="53"/>
      <c r="BC963" s="53"/>
      <c r="BD963" s="53"/>
      <c r="BE963" s="53"/>
      <c r="BF963" s="53"/>
      <c r="BG963" s="53"/>
      <c r="BH963" s="53"/>
      <c r="BI963" s="53"/>
      <c r="BJ963" s="53"/>
      <c r="BK963" s="53"/>
    </row>
    <row r="964" spans="4:63" x14ac:dyDescent="0.25">
      <c r="D964" s="38" t="s">
        <v>3883</v>
      </c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AA964" s="57" t="s">
        <v>4182</v>
      </c>
      <c r="AB964" s="53"/>
      <c r="AC964" s="53"/>
      <c r="AD964" s="53"/>
      <c r="AE964" s="53"/>
      <c r="AF964" s="53"/>
      <c r="AG964" s="53"/>
      <c r="AH964" s="53"/>
      <c r="AI964" s="53"/>
      <c r="AJ964" s="53"/>
      <c r="AK964" s="53"/>
      <c r="AL964" s="53"/>
      <c r="AM964" s="53"/>
      <c r="AN964" s="53"/>
      <c r="AO964" s="53"/>
      <c r="AP964" s="53"/>
      <c r="AQ964" s="53"/>
      <c r="AR964" s="53"/>
      <c r="AS964" s="53"/>
      <c r="AT964" s="53"/>
      <c r="AU964" s="53"/>
      <c r="AV964" s="53"/>
      <c r="AW964" s="53"/>
      <c r="AX964" s="53"/>
      <c r="AY964" s="53"/>
      <c r="AZ964" s="53"/>
      <c r="BA964" s="53"/>
      <c r="BB964" s="53"/>
      <c r="BC964" s="53"/>
      <c r="BD964" s="53"/>
      <c r="BE964" s="53"/>
      <c r="BF964" s="53"/>
      <c r="BG964" s="53"/>
      <c r="BH964" s="53"/>
      <c r="BI964" s="53"/>
      <c r="BJ964" s="53"/>
      <c r="BK964" s="53"/>
    </row>
    <row r="965" spans="4:63" x14ac:dyDescent="0.25">
      <c r="D965" s="38" t="s">
        <v>3884</v>
      </c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AA965" s="57" t="s">
        <v>4209</v>
      </c>
      <c r="AB965" s="53"/>
      <c r="AC965" s="53"/>
      <c r="AD965" s="53"/>
      <c r="AE965" s="53"/>
      <c r="AF965" s="53"/>
      <c r="AG965" s="53"/>
      <c r="AH965" s="53"/>
      <c r="AI965" s="53"/>
      <c r="AJ965" s="53"/>
      <c r="AK965" s="53"/>
      <c r="AL965" s="53"/>
      <c r="AM965" s="53"/>
      <c r="AN965" s="53"/>
      <c r="AO965" s="53"/>
      <c r="AP965" s="53"/>
      <c r="AQ965" s="53"/>
      <c r="AR965" s="53"/>
      <c r="AS965" s="53"/>
      <c r="AT965" s="53"/>
      <c r="AU965" s="53"/>
      <c r="AV965" s="53"/>
      <c r="AW965" s="53"/>
      <c r="AX965" s="53"/>
      <c r="AY965" s="53"/>
      <c r="AZ965" s="53"/>
      <c r="BA965" s="53"/>
      <c r="BB965" s="53"/>
      <c r="BC965" s="53"/>
      <c r="BD965" s="53"/>
      <c r="BE965" s="53"/>
      <c r="BF965" s="53"/>
      <c r="BG965" s="53"/>
      <c r="BH965" s="53"/>
      <c r="BI965" s="53"/>
      <c r="BJ965" s="53"/>
      <c r="BK965" s="53"/>
    </row>
    <row r="966" spans="4:63" x14ac:dyDescent="0.25">
      <c r="D966" s="38" t="s">
        <v>3885</v>
      </c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AA966" s="57"/>
      <c r="AB966" s="53"/>
      <c r="AC966" s="53"/>
      <c r="AD966" s="53"/>
      <c r="AE966" s="53"/>
      <c r="AF966" s="53"/>
      <c r="AG966" s="53"/>
      <c r="AH966" s="53"/>
      <c r="AI966" s="53"/>
      <c r="AJ966" s="53"/>
      <c r="AK966" s="53"/>
      <c r="AL966" s="53"/>
      <c r="AM966" s="53"/>
      <c r="AN966" s="53"/>
      <c r="AO966" s="53"/>
      <c r="AP966" s="53"/>
      <c r="AQ966" s="53"/>
      <c r="AR966" s="53"/>
      <c r="AS966" s="53"/>
      <c r="AT966" s="53"/>
      <c r="AU966" s="53"/>
      <c r="AV966" s="53"/>
      <c r="AW966" s="53"/>
      <c r="AX966" s="53"/>
      <c r="AY966" s="53"/>
      <c r="AZ966" s="53"/>
      <c r="BA966" s="53"/>
      <c r="BB966" s="53"/>
      <c r="BC966" s="53"/>
      <c r="BD966" s="53"/>
      <c r="BE966" s="53"/>
      <c r="BF966" s="53"/>
      <c r="BG966" s="53"/>
      <c r="BH966" s="53"/>
      <c r="BI966" s="53"/>
      <c r="BJ966" s="53"/>
      <c r="BK966" s="53"/>
    </row>
    <row r="967" spans="4:63" x14ac:dyDescent="0.25">
      <c r="D967" s="38" t="s">
        <v>3886</v>
      </c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AA967" s="57" t="s">
        <v>263</v>
      </c>
      <c r="AB967" s="53"/>
      <c r="AC967" s="53"/>
      <c r="AD967" s="53"/>
      <c r="AE967" s="53"/>
      <c r="AF967" s="53"/>
      <c r="AG967" s="53"/>
      <c r="AH967" s="53"/>
      <c r="AI967" s="53"/>
      <c r="AJ967" s="53"/>
      <c r="AK967" s="53"/>
      <c r="AL967" s="53"/>
      <c r="AM967" s="53"/>
      <c r="AN967" s="53"/>
      <c r="AO967" s="53"/>
      <c r="AP967" s="53"/>
      <c r="AQ967" s="53"/>
      <c r="AR967" s="53"/>
      <c r="AS967" s="53"/>
      <c r="AT967" s="53"/>
      <c r="AU967" s="53"/>
      <c r="AV967" s="53"/>
      <c r="AW967" s="53"/>
      <c r="AX967" s="53"/>
      <c r="AY967" s="53"/>
      <c r="AZ967" s="53"/>
      <c r="BA967" s="53"/>
      <c r="BB967" s="53"/>
      <c r="BC967" s="53"/>
      <c r="BD967" s="53"/>
      <c r="BE967" s="53"/>
      <c r="BF967" s="53"/>
      <c r="BG967" s="53"/>
      <c r="BH967" s="53"/>
      <c r="BI967" s="53"/>
      <c r="BJ967" s="53"/>
      <c r="BK967" s="53"/>
    </row>
    <row r="968" spans="4:63" x14ac:dyDescent="0.25">
      <c r="D968" s="38" t="s">
        <v>3887</v>
      </c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AA968" s="57" t="s">
        <v>264</v>
      </c>
      <c r="AB968" s="53"/>
      <c r="AC968" s="53"/>
      <c r="AD968" s="53"/>
      <c r="AE968" s="53"/>
      <c r="AF968" s="53"/>
      <c r="AG968" s="53"/>
      <c r="AH968" s="53"/>
      <c r="AI968" s="53"/>
      <c r="AJ968" s="53"/>
      <c r="AK968" s="53"/>
      <c r="AL968" s="53"/>
      <c r="AM968" s="53"/>
      <c r="AN968" s="53"/>
      <c r="AO968" s="53"/>
      <c r="AP968" s="53"/>
      <c r="AQ968" s="53"/>
      <c r="AR968" s="53"/>
      <c r="AS968" s="53"/>
      <c r="AT968" s="53"/>
      <c r="AU968" s="53"/>
      <c r="AV968" s="53"/>
      <c r="AW968" s="53"/>
      <c r="AX968" s="53"/>
      <c r="AY968" s="53"/>
      <c r="AZ968" s="53"/>
      <c r="BA968" s="53"/>
      <c r="BB968" s="53"/>
      <c r="BC968" s="53"/>
      <c r="BD968" s="53"/>
      <c r="BE968" s="53"/>
      <c r="BF968" s="53"/>
      <c r="BG968" s="53"/>
      <c r="BH968" s="53"/>
      <c r="BI968" s="53"/>
      <c r="BJ968" s="53"/>
      <c r="BK968" s="53"/>
    </row>
    <row r="969" spans="4:63" x14ac:dyDescent="0.25">
      <c r="D969" s="38" t="s">
        <v>3888</v>
      </c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AA969" s="57" t="s">
        <v>358</v>
      </c>
      <c r="AB969" s="53"/>
      <c r="AC969" s="53"/>
      <c r="AD969" s="53"/>
      <c r="AE969" s="53"/>
      <c r="AF969" s="53"/>
      <c r="AG969" s="53"/>
      <c r="AH969" s="53"/>
      <c r="AI969" s="53"/>
      <c r="AJ969" s="53"/>
      <c r="AK969" s="53"/>
      <c r="AL969" s="53"/>
      <c r="AM969" s="53"/>
      <c r="AN969" s="53"/>
      <c r="AO969" s="53"/>
      <c r="AP969" s="53"/>
      <c r="AQ969" s="53"/>
      <c r="AR969" s="53"/>
      <c r="AS969" s="53"/>
      <c r="AT969" s="53"/>
      <c r="AU969" s="53"/>
      <c r="AV969" s="53"/>
      <c r="AW969" s="53"/>
      <c r="AX969" s="53"/>
      <c r="AY969" s="53"/>
      <c r="AZ969" s="53"/>
      <c r="BA969" s="53"/>
      <c r="BB969" s="53"/>
      <c r="BC969" s="53"/>
      <c r="BD969" s="53"/>
      <c r="BE969" s="53"/>
      <c r="BF969" s="53"/>
      <c r="BG969" s="53"/>
      <c r="BH969" s="53"/>
      <c r="BI969" s="53"/>
      <c r="BJ969" s="53"/>
      <c r="BK969" s="53"/>
    </row>
    <row r="970" spans="4:63" x14ac:dyDescent="0.25">
      <c r="D970" s="56" t="s">
        <v>3889</v>
      </c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</row>
    <row r="971" spans="4:63" x14ac:dyDescent="0.25">
      <c r="D971" s="56" t="s">
        <v>3894</v>
      </c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</row>
    <row r="972" spans="4:63" x14ac:dyDescent="0.25">
      <c r="D972" s="56" t="s">
        <v>3895</v>
      </c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</row>
    <row r="973" spans="4:63" x14ac:dyDescent="0.25">
      <c r="D973" s="56" t="s">
        <v>3896</v>
      </c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</row>
    <row r="974" spans="4:63" x14ac:dyDescent="0.25">
      <c r="D974" s="56" t="s">
        <v>3901</v>
      </c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</row>
    <row r="975" spans="4:63" x14ac:dyDescent="0.25">
      <c r="D975" s="56" t="s">
        <v>3902</v>
      </c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</row>
    <row r="976" spans="4:63" x14ac:dyDescent="0.25">
      <c r="D976" s="38" t="s">
        <v>3897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</row>
    <row r="977" spans="4:24" x14ac:dyDescent="0.25">
      <c r="D977" s="38" t="s">
        <v>3898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</row>
    <row r="978" spans="4:24" x14ac:dyDescent="0.25">
      <c r="D978" s="38" t="s">
        <v>3899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</row>
    <row r="979" spans="4:24" x14ac:dyDescent="0.25">
      <c r="D979" s="38" t="s">
        <v>3900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</row>
    <row r="980" spans="4:24" x14ac:dyDescent="0.25">
      <c r="D980" s="56" t="s">
        <v>3890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</row>
    <row r="981" spans="4:24" x14ac:dyDescent="0.25">
      <c r="D981" s="38" t="s">
        <v>3891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</row>
    <row r="982" spans="4:24" x14ac:dyDescent="0.25">
      <c r="D982" s="38" t="s">
        <v>3892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</row>
    <row r="983" spans="4:24" x14ac:dyDescent="0.25">
      <c r="D983" s="38" t="s">
        <v>3893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</row>
    <row r="984" spans="4:24" x14ac:dyDescent="0.25">
      <c r="D984" s="38" t="s">
        <v>1921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</row>
    <row r="985" spans="4:24" x14ac:dyDescent="0.25">
      <c r="D985" s="38" t="s">
        <v>4203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</row>
    <row r="986" spans="4:24" x14ac:dyDescent="0.25">
      <c r="D986" s="38" t="s">
        <v>4204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</row>
    <row r="987" spans="4:24" x14ac:dyDescent="0.25">
      <c r="D987" s="56" t="s">
        <v>4205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</row>
    <row r="989" spans="4:24" x14ac:dyDescent="0.25">
      <c r="D989" s="285" t="s">
        <v>4210</v>
      </c>
    </row>
    <row r="1004" spans="4:4" x14ac:dyDescent="0.25">
      <c r="D1004" s="51" t="s">
        <v>4083</v>
      </c>
    </row>
    <row r="1006" spans="4:4" x14ac:dyDescent="0.25">
      <c r="D1006" s="285" t="s">
        <v>4459</v>
      </c>
    </row>
    <row r="1027" spans="4:4" x14ac:dyDescent="0.25">
      <c r="D1027" s="285" t="s">
        <v>4210</v>
      </c>
    </row>
    <row r="1039" spans="4:4" x14ac:dyDescent="0.25">
      <c r="D1039" s="51" t="s">
        <v>4786</v>
      </c>
    </row>
    <row r="1041" spans="4:38" x14ac:dyDescent="0.25">
      <c r="D1041" s="56" t="s">
        <v>33</v>
      </c>
      <c r="E1041" s="52"/>
      <c r="F1041" s="52"/>
      <c r="G1041" s="52"/>
      <c r="H1041" s="52"/>
      <c r="I1041" s="52"/>
      <c r="J1041" s="52"/>
      <c r="K1041" s="52"/>
      <c r="L1041" s="52"/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W1041" s="52"/>
      <c r="X1041" s="52"/>
      <c r="Z1041" s="57" t="s">
        <v>357</v>
      </c>
      <c r="AA1041" s="53"/>
      <c r="AB1041" s="53"/>
      <c r="AC1041" s="53"/>
      <c r="AD1041" s="53"/>
      <c r="AE1041" s="53"/>
      <c r="AF1041" s="53"/>
      <c r="AG1041" s="53"/>
      <c r="AH1041" s="53"/>
      <c r="AI1041" s="53"/>
      <c r="AJ1041" s="53"/>
      <c r="AK1041" s="53"/>
      <c r="AL1041" s="53"/>
    </row>
    <row r="1042" spans="4:38" x14ac:dyDescent="0.25">
      <c r="D1042" s="56" t="s">
        <v>627</v>
      </c>
      <c r="E1042" s="52"/>
      <c r="F1042" s="52"/>
      <c r="G1042" s="52"/>
      <c r="H1042" s="52"/>
      <c r="I1042" s="52"/>
      <c r="J1042" s="52"/>
      <c r="K1042" s="52"/>
      <c r="L1042" s="52"/>
      <c r="M1042" s="52"/>
      <c r="N1042" s="52"/>
      <c r="O1042" s="52"/>
      <c r="P1042" s="52"/>
      <c r="Q1042" s="52"/>
      <c r="R1042" s="52"/>
      <c r="S1042" s="52"/>
      <c r="T1042" s="52"/>
      <c r="U1042" s="52"/>
      <c r="V1042" s="52"/>
      <c r="W1042" s="52"/>
      <c r="X1042" s="52"/>
      <c r="Z1042" s="57" t="s">
        <v>322</v>
      </c>
      <c r="AA1042" s="53"/>
      <c r="AB1042" s="53"/>
      <c r="AC1042" s="53"/>
      <c r="AD1042" s="53"/>
      <c r="AE1042" s="53"/>
      <c r="AF1042" s="53"/>
      <c r="AG1042" s="53"/>
      <c r="AH1042" s="53"/>
      <c r="AI1042" s="53"/>
      <c r="AJ1042" s="53"/>
      <c r="AK1042" s="53"/>
      <c r="AL1042" s="53"/>
    </row>
    <row r="1043" spans="4:38" x14ac:dyDescent="0.25">
      <c r="D1043" s="56" t="s">
        <v>1125</v>
      </c>
      <c r="E1043" s="52"/>
      <c r="F1043" s="52"/>
      <c r="G1043" s="52"/>
      <c r="H1043" s="52"/>
      <c r="I1043" s="52"/>
      <c r="J1043" s="52"/>
      <c r="K1043" s="52"/>
      <c r="L1043" s="52"/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W1043" s="52"/>
      <c r="X1043" s="52"/>
      <c r="Z1043" s="57"/>
      <c r="AA1043" s="53"/>
      <c r="AB1043" s="53"/>
      <c r="AC1043" s="53"/>
      <c r="AD1043" s="53"/>
      <c r="AE1043" s="53"/>
      <c r="AF1043" s="53"/>
      <c r="AG1043" s="53"/>
      <c r="AH1043" s="53"/>
      <c r="AI1043" s="53"/>
      <c r="AJ1043" s="53"/>
      <c r="AK1043" s="53"/>
      <c r="AL1043" s="53"/>
    </row>
    <row r="1044" spans="4:38" x14ac:dyDescent="0.25">
      <c r="D1044" s="56" t="s">
        <v>4782</v>
      </c>
      <c r="E1044" s="52"/>
      <c r="F1044" s="52"/>
      <c r="G1044" s="52"/>
      <c r="H1044" s="52"/>
      <c r="I1044" s="52"/>
      <c r="J1044" s="52"/>
      <c r="K1044" s="52"/>
      <c r="L1044" s="52"/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W1044" s="52"/>
      <c r="X1044" s="52"/>
      <c r="Z1044" s="57" t="s">
        <v>268</v>
      </c>
      <c r="AA1044" s="53"/>
      <c r="AB1044" s="53"/>
      <c r="AC1044" s="53"/>
      <c r="AD1044" s="53"/>
      <c r="AE1044" s="53"/>
      <c r="AF1044" s="53"/>
      <c r="AG1044" s="53"/>
      <c r="AH1044" s="53"/>
      <c r="AI1044" s="53"/>
      <c r="AJ1044" s="53"/>
      <c r="AK1044" s="53"/>
      <c r="AL1044" s="53"/>
    </row>
    <row r="1045" spans="4:38" x14ac:dyDescent="0.25">
      <c r="D1045" s="56" t="s">
        <v>256</v>
      </c>
      <c r="E1045" s="52"/>
      <c r="F1045" s="52"/>
      <c r="G1045" s="52"/>
      <c r="H1045" s="52"/>
      <c r="I1045" s="52"/>
      <c r="J1045" s="52"/>
      <c r="K1045" s="52"/>
      <c r="L1045" s="52"/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W1045" s="52"/>
      <c r="X1045" s="52"/>
      <c r="Z1045" s="57" t="s">
        <v>282</v>
      </c>
      <c r="AA1045" s="53"/>
      <c r="AB1045" s="53"/>
      <c r="AC1045" s="53"/>
      <c r="AD1045" s="53"/>
      <c r="AE1045" s="53"/>
      <c r="AF1045" s="53"/>
      <c r="AG1045" s="53"/>
      <c r="AH1045" s="53"/>
      <c r="AI1045" s="53"/>
      <c r="AJ1045" s="53"/>
      <c r="AK1045" s="53"/>
      <c r="AL1045" s="53"/>
    </row>
    <row r="1046" spans="4:38" x14ac:dyDescent="0.25">
      <c r="D1046" s="56" t="s">
        <v>1534</v>
      </c>
      <c r="E1046" s="52"/>
      <c r="F1046" s="52"/>
      <c r="G1046" s="52"/>
      <c r="H1046" s="52"/>
      <c r="I1046" s="52"/>
      <c r="J1046" s="52"/>
      <c r="K1046" s="52"/>
      <c r="L1046" s="52"/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W1046" s="52"/>
      <c r="X1046" s="52"/>
      <c r="Z1046" s="57" t="s">
        <v>4787</v>
      </c>
      <c r="AA1046" s="53"/>
      <c r="AB1046" s="53"/>
      <c r="AC1046" s="53"/>
      <c r="AD1046" s="53"/>
      <c r="AE1046" s="53"/>
      <c r="AF1046" s="53"/>
      <c r="AG1046" s="53"/>
      <c r="AH1046" s="53"/>
      <c r="AI1046" s="53"/>
      <c r="AJ1046" s="53"/>
      <c r="AK1046" s="53"/>
      <c r="AL1046" s="53"/>
    </row>
    <row r="1047" spans="4:38" x14ac:dyDescent="0.25">
      <c r="D1047" s="56" t="s">
        <v>1077</v>
      </c>
      <c r="E1047" s="52"/>
      <c r="F1047" s="52"/>
      <c r="G1047" s="52"/>
      <c r="H1047" s="52"/>
      <c r="I1047" s="52"/>
      <c r="J1047" s="52"/>
      <c r="K1047" s="52"/>
      <c r="L1047" s="52"/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W1047" s="52"/>
      <c r="X1047" s="52"/>
      <c r="Z1047" s="57" t="s">
        <v>4788</v>
      </c>
      <c r="AA1047" s="53"/>
      <c r="AB1047" s="53"/>
      <c r="AC1047" s="53"/>
      <c r="AD1047" s="53"/>
      <c r="AE1047" s="53"/>
      <c r="AF1047" s="53"/>
      <c r="AG1047" s="53"/>
      <c r="AH1047" s="53"/>
      <c r="AI1047" s="53"/>
      <c r="AJ1047" s="53"/>
      <c r="AK1047" s="53"/>
      <c r="AL1047" s="53"/>
    </row>
    <row r="1048" spans="4:38" x14ac:dyDescent="0.25">
      <c r="D1048" s="56" t="s">
        <v>1535</v>
      </c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W1048" s="52"/>
      <c r="X1048" s="52"/>
      <c r="Z1048" s="57"/>
      <c r="AA1048" s="53"/>
      <c r="AB1048" s="53"/>
      <c r="AC1048" s="53"/>
      <c r="AD1048" s="53"/>
      <c r="AE1048" s="53"/>
      <c r="AF1048" s="53"/>
      <c r="AG1048" s="53"/>
      <c r="AH1048" s="53"/>
      <c r="AI1048" s="53"/>
      <c r="AJ1048" s="53"/>
      <c r="AK1048" s="53"/>
      <c r="AL1048" s="53"/>
    </row>
    <row r="1049" spans="4:38" x14ac:dyDescent="0.25">
      <c r="D1049" s="56" t="s">
        <v>478</v>
      </c>
      <c r="E1049" s="52"/>
      <c r="F1049" s="52"/>
      <c r="G1049" s="52"/>
      <c r="H1049" s="52"/>
      <c r="I1049" s="52"/>
      <c r="J1049" s="52"/>
      <c r="K1049" s="52"/>
      <c r="L1049" s="52"/>
      <c r="M1049" s="52"/>
      <c r="N1049" s="52"/>
      <c r="O1049" s="52"/>
      <c r="P1049" s="52"/>
      <c r="Q1049" s="52"/>
      <c r="R1049" s="52"/>
      <c r="S1049" s="52"/>
      <c r="T1049" s="52"/>
      <c r="U1049" s="52"/>
      <c r="V1049" s="52"/>
      <c r="W1049" s="52"/>
      <c r="X1049" s="52"/>
      <c r="Z1049" s="57" t="s">
        <v>263</v>
      </c>
      <c r="AA1049" s="53"/>
      <c r="AB1049" s="53"/>
      <c r="AC1049" s="53"/>
      <c r="AD1049" s="53"/>
      <c r="AE1049" s="53"/>
      <c r="AF1049" s="53"/>
      <c r="AG1049" s="53"/>
      <c r="AH1049" s="53"/>
      <c r="AI1049" s="53"/>
      <c r="AJ1049" s="53"/>
      <c r="AK1049" s="53"/>
      <c r="AL1049" s="53"/>
    </row>
    <row r="1050" spans="4:38" x14ac:dyDescent="0.25">
      <c r="D1050" s="56" t="s">
        <v>4783</v>
      </c>
      <c r="E1050" s="52"/>
      <c r="F1050" s="52"/>
      <c r="G1050" s="52"/>
      <c r="H1050" s="52"/>
      <c r="I1050" s="52"/>
      <c r="J1050" s="52"/>
      <c r="K1050" s="52"/>
      <c r="L1050" s="52"/>
      <c r="M1050" s="52"/>
      <c r="N1050" s="52"/>
      <c r="O1050" s="52"/>
      <c r="P1050" s="52"/>
      <c r="Q1050" s="52"/>
      <c r="R1050" s="52"/>
      <c r="S1050" s="52"/>
      <c r="T1050" s="52"/>
      <c r="U1050" s="52"/>
      <c r="V1050" s="52"/>
      <c r="W1050" s="52"/>
      <c r="X1050" s="52"/>
      <c r="Z1050" s="57" t="s">
        <v>264</v>
      </c>
      <c r="AA1050" s="53"/>
      <c r="AB1050" s="53"/>
      <c r="AC1050" s="53"/>
      <c r="AD1050" s="53"/>
      <c r="AE1050" s="53"/>
      <c r="AF1050" s="53"/>
      <c r="AG1050" s="53"/>
      <c r="AH1050" s="53"/>
      <c r="AI1050" s="53"/>
      <c r="AJ1050" s="53"/>
      <c r="AK1050" s="53"/>
      <c r="AL1050" s="53"/>
    </row>
    <row r="1051" spans="4:38" x14ac:dyDescent="0.25">
      <c r="D1051" s="56" t="s">
        <v>4784</v>
      </c>
      <c r="E1051" s="52"/>
      <c r="F1051" s="52"/>
      <c r="G1051" s="52"/>
      <c r="H1051" s="52"/>
      <c r="I1051" s="52"/>
      <c r="J1051" s="52"/>
      <c r="K1051" s="52"/>
      <c r="L1051" s="52"/>
      <c r="M1051" s="52"/>
      <c r="N1051" s="52"/>
      <c r="O1051" s="52"/>
      <c r="P1051" s="52"/>
      <c r="Q1051" s="52"/>
      <c r="R1051" s="52"/>
      <c r="S1051" s="52"/>
      <c r="T1051" s="52"/>
      <c r="U1051" s="52"/>
      <c r="V1051" s="52"/>
      <c r="W1051" s="52"/>
      <c r="X1051" s="52"/>
      <c r="Z1051" s="57" t="s">
        <v>358</v>
      </c>
      <c r="AA1051" s="53"/>
      <c r="AB1051" s="53"/>
      <c r="AC1051" s="53"/>
      <c r="AD1051" s="53"/>
      <c r="AE1051" s="53"/>
      <c r="AF1051" s="53"/>
      <c r="AG1051" s="53"/>
      <c r="AH1051" s="53"/>
      <c r="AI1051" s="53"/>
      <c r="AJ1051" s="53"/>
      <c r="AK1051" s="53"/>
      <c r="AL1051" s="53"/>
    </row>
    <row r="1052" spans="4:38" x14ac:dyDescent="0.25">
      <c r="D1052" s="56" t="s">
        <v>4785</v>
      </c>
      <c r="E1052" s="52"/>
      <c r="F1052" s="52"/>
      <c r="G1052" s="52"/>
      <c r="H1052" s="52"/>
      <c r="I1052" s="52"/>
      <c r="J1052" s="52"/>
      <c r="K1052" s="52"/>
      <c r="L1052" s="52"/>
      <c r="M1052" s="52"/>
      <c r="N1052" s="52"/>
      <c r="O1052" s="52"/>
      <c r="P1052" s="52"/>
      <c r="Q1052" s="52"/>
      <c r="R1052" s="52"/>
      <c r="S1052" s="52"/>
      <c r="T1052" s="52"/>
      <c r="U1052" s="52"/>
      <c r="V1052" s="52"/>
      <c r="W1052" s="52"/>
      <c r="X1052" s="52"/>
    </row>
    <row r="1054" spans="4:38" x14ac:dyDescent="0.25">
      <c r="D1054" s="285" t="s">
        <v>4210</v>
      </c>
    </row>
    <row r="1069" spans="4:4" x14ac:dyDescent="0.25">
      <c r="D1069" s="51" t="s">
        <v>4885</v>
      </c>
    </row>
    <row r="1071" spans="4:4" x14ac:dyDescent="0.25">
      <c r="D1071" s="285" t="s">
        <v>4210</v>
      </c>
    </row>
    <row r="1097" spans="2:4" x14ac:dyDescent="0.25">
      <c r="B1097" s="50">
        <v>0</v>
      </c>
      <c r="D1097" s="51" t="s">
        <v>474</v>
      </c>
    </row>
    <row r="1098" spans="2:4" x14ac:dyDescent="0.25">
      <c r="D1098" s="59" t="s">
        <v>304</v>
      </c>
    </row>
    <row r="1099" spans="2:4" x14ac:dyDescent="0.25">
      <c r="D1099" s="55" t="s">
        <v>4789</v>
      </c>
    </row>
    <row r="1101" spans="2:4" x14ac:dyDescent="0.25">
      <c r="D1101" s="285" t="s">
        <v>4789</v>
      </c>
    </row>
    <row r="1122" spans="4:4" x14ac:dyDescent="0.25">
      <c r="D1122" s="285" t="s">
        <v>309</v>
      </c>
    </row>
    <row r="1123" spans="4:4" x14ac:dyDescent="0.25">
      <c r="D1123" s="51" t="s">
        <v>3467</v>
      </c>
    </row>
    <row r="1125" spans="4:4" x14ac:dyDescent="0.25">
      <c r="D1125" s="285" t="s">
        <v>4791</v>
      </c>
    </row>
    <row r="1210" spans="2:4" x14ac:dyDescent="0.25">
      <c r="B1210" s="50">
        <v>0</v>
      </c>
      <c r="D1210" s="51" t="s">
        <v>4794</v>
      </c>
    </row>
    <row r="1211" spans="2:4" x14ac:dyDescent="0.25">
      <c r="D1211" s="59" t="s">
        <v>303</v>
      </c>
    </row>
    <row r="1213" spans="2:4" x14ac:dyDescent="0.25">
      <c r="D1213" s="285" t="s">
        <v>36</v>
      </c>
    </row>
    <row r="1214" spans="2:4" x14ac:dyDescent="0.25">
      <c r="D1214" s="54" t="s">
        <v>4795</v>
      </c>
    </row>
    <row r="1216" spans="2:4" x14ac:dyDescent="0.25">
      <c r="D1216" s="285" t="s">
        <v>4738</v>
      </c>
    </row>
    <row r="1244" spans="4:23" x14ac:dyDescent="0.25">
      <c r="D1244" s="56" t="s">
        <v>33</v>
      </c>
      <c r="E1244" s="52"/>
      <c r="F1244" s="52"/>
      <c r="G1244" s="52"/>
      <c r="H1244" s="52"/>
      <c r="I1244" s="52"/>
      <c r="J1244" s="52"/>
      <c r="K1244" s="52"/>
      <c r="L1244" s="52"/>
      <c r="M1244" s="52"/>
      <c r="N1244" s="52"/>
      <c r="O1244" s="52"/>
      <c r="P1244" s="52"/>
      <c r="Q1244" s="52"/>
      <c r="R1244" s="52"/>
      <c r="S1244" s="52"/>
      <c r="T1244" s="52"/>
      <c r="U1244" s="52"/>
      <c r="V1244" s="52"/>
      <c r="W1244" s="52"/>
    </row>
    <row r="1245" spans="4:23" x14ac:dyDescent="0.25">
      <c r="D1245" s="56" t="s">
        <v>382</v>
      </c>
      <c r="E1245" s="52"/>
      <c r="F1245" s="52"/>
      <c r="G1245" s="52"/>
      <c r="H1245" s="52"/>
      <c r="I1245" s="52"/>
      <c r="J1245" s="52"/>
      <c r="K1245" s="52"/>
      <c r="L1245" s="52"/>
      <c r="M1245" s="52"/>
      <c r="N1245" s="52"/>
      <c r="O1245" s="52"/>
      <c r="P1245" s="52"/>
      <c r="Q1245" s="52"/>
      <c r="R1245" s="52"/>
      <c r="S1245" s="52"/>
      <c r="T1245" s="52"/>
      <c r="U1245" s="52"/>
      <c r="V1245" s="52"/>
      <c r="W1245" s="52"/>
    </row>
    <row r="1246" spans="4:23" x14ac:dyDescent="0.25">
      <c r="D1246" s="56" t="s">
        <v>838</v>
      </c>
      <c r="E1246" s="52"/>
      <c r="F1246" s="52"/>
      <c r="G1246" s="52"/>
      <c r="H1246" s="52"/>
      <c r="I1246" s="52"/>
      <c r="J1246" s="52"/>
      <c r="K1246" s="52"/>
      <c r="L1246" s="52"/>
      <c r="M1246" s="52"/>
      <c r="N1246" s="52"/>
      <c r="O1246" s="52"/>
      <c r="P1246" s="52"/>
      <c r="Q1246" s="52"/>
      <c r="R1246" s="52"/>
      <c r="S1246" s="52"/>
      <c r="T1246" s="52"/>
      <c r="U1246" s="52"/>
      <c r="V1246" s="52"/>
      <c r="W1246" s="52"/>
    </row>
    <row r="1247" spans="4:23" x14ac:dyDescent="0.25">
      <c r="D1247" s="56" t="s">
        <v>3720</v>
      </c>
      <c r="E1247" s="52"/>
      <c r="F1247" s="52"/>
      <c r="G1247" s="52"/>
      <c r="H1247" s="52"/>
      <c r="I1247" s="52"/>
      <c r="J1247" s="52"/>
      <c r="K1247" s="52"/>
      <c r="L1247" s="52"/>
      <c r="M1247" s="52"/>
      <c r="N1247" s="52"/>
      <c r="O1247" s="52"/>
      <c r="P1247" s="52"/>
      <c r="Q1247" s="52"/>
      <c r="R1247" s="52"/>
      <c r="S1247" s="52"/>
      <c r="T1247" s="52"/>
      <c r="U1247" s="52"/>
      <c r="V1247" s="52"/>
      <c r="W1247" s="52"/>
    </row>
    <row r="1248" spans="4:23" x14ac:dyDescent="0.25">
      <c r="D1248" s="56" t="s">
        <v>3870</v>
      </c>
      <c r="E1248" s="52"/>
      <c r="F1248" s="52"/>
      <c r="G1248" s="52"/>
      <c r="H1248" s="52"/>
      <c r="I1248" s="52"/>
      <c r="J1248" s="52"/>
      <c r="K1248" s="52"/>
      <c r="L1248" s="52"/>
      <c r="M1248" s="52"/>
      <c r="N1248" s="52"/>
      <c r="O1248" s="52"/>
      <c r="P1248" s="52"/>
      <c r="Q1248" s="52"/>
      <c r="R1248" s="52"/>
      <c r="S1248" s="52"/>
      <c r="T1248" s="52"/>
      <c r="U1248" s="52"/>
      <c r="V1248" s="52"/>
      <c r="W1248" s="52"/>
    </row>
    <row r="1249" spans="4:40" x14ac:dyDescent="0.25">
      <c r="D1249" s="56" t="s">
        <v>3871</v>
      </c>
      <c r="E1249" s="52"/>
      <c r="F1249" s="52"/>
      <c r="G1249" s="52"/>
      <c r="H1249" s="52"/>
      <c r="I1249" s="52"/>
      <c r="J1249" s="52"/>
      <c r="K1249" s="52"/>
      <c r="L1249" s="52"/>
      <c r="M1249" s="52"/>
      <c r="N1249" s="52"/>
      <c r="O1249" s="52"/>
      <c r="P1249" s="52"/>
      <c r="Q1249" s="52"/>
      <c r="R1249" s="52"/>
      <c r="S1249" s="52"/>
      <c r="T1249" s="52"/>
      <c r="U1249" s="52"/>
      <c r="V1249" s="52"/>
      <c r="W1249" s="52"/>
    </row>
    <row r="1250" spans="4:40" x14ac:dyDescent="0.25">
      <c r="D1250" s="56" t="s">
        <v>3872</v>
      </c>
      <c r="E1250" s="52"/>
      <c r="F1250" s="52"/>
      <c r="G1250" s="52"/>
      <c r="H1250" s="52"/>
      <c r="I1250" s="52"/>
      <c r="J1250" s="52"/>
      <c r="K1250" s="52"/>
      <c r="L1250" s="52"/>
      <c r="M1250" s="52"/>
      <c r="N1250" s="52"/>
      <c r="O1250" s="52"/>
      <c r="P1250" s="52"/>
      <c r="Q1250" s="52"/>
      <c r="R1250" s="52"/>
      <c r="S1250" s="52"/>
      <c r="T1250" s="52"/>
      <c r="U1250" s="52"/>
      <c r="V1250" s="52"/>
      <c r="W1250" s="52"/>
    </row>
    <row r="1251" spans="4:40" x14ac:dyDescent="0.25">
      <c r="D1251" s="56" t="s">
        <v>3873</v>
      </c>
      <c r="E1251" s="52"/>
      <c r="F1251" s="52"/>
      <c r="G1251" s="52"/>
      <c r="H1251" s="52"/>
      <c r="I1251" s="52"/>
      <c r="J1251" s="52"/>
      <c r="K1251" s="52"/>
      <c r="L1251" s="52"/>
      <c r="M1251" s="52"/>
      <c r="N1251" s="52"/>
      <c r="O1251" s="52"/>
      <c r="P1251" s="52"/>
      <c r="Q1251" s="52"/>
      <c r="R1251" s="52"/>
      <c r="S1251" s="52"/>
      <c r="T1251" s="52"/>
      <c r="U1251" s="52"/>
      <c r="V1251" s="52"/>
      <c r="W1251" s="52"/>
    </row>
    <row r="1252" spans="4:40" x14ac:dyDescent="0.25">
      <c r="D1252" s="56" t="s">
        <v>524</v>
      </c>
      <c r="E1252" s="52"/>
      <c r="F1252" s="52"/>
      <c r="G1252" s="52"/>
      <c r="H1252" s="52"/>
      <c r="I1252" s="52"/>
      <c r="J1252" s="52"/>
      <c r="K1252" s="52"/>
      <c r="L1252" s="52"/>
      <c r="M1252" s="52"/>
      <c r="N1252" s="52"/>
      <c r="O1252" s="52"/>
      <c r="P1252" s="52"/>
      <c r="Q1252" s="52"/>
      <c r="R1252" s="52"/>
      <c r="S1252" s="52"/>
      <c r="T1252" s="52"/>
      <c r="U1252" s="52"/>
      <c r="V1252" s="52"/>
      <c r="W1252" s="52"/>
    </row>
    <row r="1253" spans="4:40" x14ac:dyDescent="0.25">
      <c r="D1253" s="56" t="s">
        <v>1986</v>
      </c>
      <c r="E1253" s="52"/>
      <c r="F1253" s="52"/>
      <c r="G1253" s="52"/>
      <c r="H1253" s="52"/>
      <c r="I1253" s="52"/>
      <c r="J1253" s="52"/>
      <c r="K1253" s="52"/>
      <c r="L1253" s="52"/>
      <c r="M1253" s="52"/>
      <c r="N1253" s="52"/>
      <c r="O1253" s="52"/>
      <c r="P1253" s="52"/>
      <c r="Q1253" s="52"/>
      <c r="R1253" s="52"/>
      <c r="S1253" s="52"/>
      <c r="T1253" s="52"/>
      <c r="U1253" s="52"/>
      <c r="V1253" s="52"/>
      <c r="W1253" s="52"/>
    </row>
    <row r="1254" spans="4:40" x14ac:dyDescent="0.25">
      <c r="D1254" s="56" t="s">
        <v>4781</v>
      </c>
      <c r="E1254" s="52"/>
      <c r="F1254" s="52"/>
      <c r="G1254" s="52"/>
      <c r="H1254" s="52"/>
      <c r="I1254" s="52"/>
      <c r="J1254" s="52"/>
      <c r="K1254" s="52"/>
      <c r="L1254" s="52"/>
      <c r="M1254" s="52"/>
      <c r="N1254" s="52"/>
      <c r="O1254" s="52"/>
      <c r="P1254" s="52"/>
      <c r="Q1254" s="52"/>
      <c r="R1254" s="52"/>
      <c r="S1254" s="52"/>
      <c r="T1254" s="52"/>
      <c r="U1254" s="52"/>
      <c r="V1254" s="52"/>
      <c r="W1254" s="52"/>
    </row>
    <row r="1255" spans="4:40" x14ac:dyDescent="0.25">
      <c r="D1255" s="56" t="s">
        <v>279</v>
      </c>
      <c r="E1255" s="52"/>
      <c r="F1255" s="52"/>
      <c r="G1255" s="52"/>
      <c r="H1255" s="52"/>
      <c r="I1255" s="52"/>
      <c r="J1255" s="52"/>
      <c r="K1255" s="52"/>
      <c r="L1255" s="52"/>
      <c r="M1255" s="52"/>
      <c r="N1255" s="52"/>
      <c r="O1255" s="52"/>
      <c r="P1255" s="52"/>
      <c r="Q1255" s="52"/>
      <c r="R1255" s="52"/>
      <c r="S1255" s="52"/>
      <c r="T1255" s="52"/>
      <c r="U1255" s="52"/>
      <c r="V1255" s="52"/>
      <c r="W1255" s="52"/>
    </row>
    <row r="1256" spans="4:40" x14ac:dyDescent="0.25">
      <c r="D1256" s="56" t="s">
        <v>4774</v>
      </c>
      <c r="E1256" s="52"/>
      <c r="F1256" s="52"/>
      <c r="G1256" s="52"/>
      <c r="H1256" s="52"/>
      <c r="I1256" s="52"/>
      <c r="J1256" s="52"/>
      <c r="K1256" s="52"/>
      <c r="L1256" s="52"/>
      <c r="M1256" s="52"/>
      <c r="N1256" s="52"/>
      <c r="O1256" s="52"/>
      <c r="P1256" s="52"/>
      <c r="Q1256" s="52"/>
      <c r="R1256" s="52"/>
      <c r="S1256" s="52"/>
      <c r="T1256" s="52"/>
      <c r="U1256" s="52"/>
      <c r="V1256" s="52"/>
      <c r="W1256" s="52"/>
    </row>
    <row r="1258" spans="4:40" x14ac:dyDescent="0.25">
      <c r="D1258" s="57" t="s">
        <v>357</v>
      </c>
      <c r="E1258" s="53"/>
      <c r="F1258" s="53"/>
      <c r="G1258" s="53"/>
      <c r="H1258" s="53"/>
      <c r="I1258" s="53"/>
      <c r="J1258" s="53"/>
      <c r="K1258" s="53"/>
      <c r="L1258" s="53"/>
      <c r="M1258" s="53"/>
      <c r="N1258" s="53"/>
      <c r="O1258" s="53"/>
      <c r="P1258" s="53"/>
      <c r="Q1258" s="53"/>
      <c r="R1258" s="53"/>
      <c r="S1258" s="53"/>
      <c r="T1258" s="53"/>
      <c r="U1258" s="53"/>
      <c r="V1258" s="53"/>
      <c r="W1258" s="53"/>
      <c r="X1258" s="53"/>
      <c r="Y1258" s="53"/>
      <c r="Z1258" s="53"/>
      <c r="AA1258" s="53"/>
      <c r="AB1258" s="53"/>
      <c r="AC1258" s="53"/>
      <c r="AD1258" s="53"/>
      <c r="AE1258" s="53"/>
      <c r="AF1258" s="53"/>
      <c r="AG1258" s="53"/>
      <c r="AH1258" s="53"/>
      <c r="AI1258" s="53"/>
      <c r="AJ1258" s="53"/>
      <c r="AK1258" s="53"/>
      <c r="AL1258" s="53"/>
      <c r="AM1258" s="53"/>
      <c r="AN1258" s="53"/>
    </row>
    <row r="1259" spans="4:40" x14ac:dyDescent="0.25">
      <c r="D1259" s="57" t="s">
        <v>322</v>
      </c>
      <c r="E1259" s="53"/>
      <c r="F1259" s="53"/>
      <c r="G1259" s="53"/>
      <c r="H1259" s="53"/>
      <c r="I1259" s="53"/>
      <c r="J1259" s="53"/>
      <c r="K1259" s="53"/>
      <c r="L1259" s="53"/>
      <c r="M1259" s="53"/>
      <c r="N1259" s="53"/>
      <c r="O1259" s="53"/>
      <c r="P1259" s="53"/>
      <c r="Q1259" s="53"/>
      <c r="R1259" s="53"/>
      <c r="S1259" s="53"/>
      <c r="T1259" s="53"/>
      <c r="U1259" s="53"/>
      <c r="V1259" s="53"/>
      <c r="W1259" s="53"/>
      <c r="X1259" s="53"/>
      <c r="Y1259" s="53"/>
      <c r="Z1259" s="53"/>
      <c r="AA1259" s="53"/>
      <c r="AB1259" s="53"/>
      <c r="AC1259" s="53"/>
      <c r="AD1259" s="53"/>
      <c r="AE1259" s="53"/>
      <c r="AF1259" s="53"/>
      <c r="AG1259" s="53"/>
      <c r="AH1259" s="53"/>
      <c r="AI1259" s="53"/>
      <c r="AJ1259" s="53"/>
      <c r="AK1259" s="53"/>
      <c r="AL1259" s="53"/>
      <c r="AM1259" s="53"/>
      <c r="AN1259" s="53"/>
    </row>
    <row r="1260" spans="4:40" x14ac:dyDescent="0.25">
      <c r="D1260" s="57"/>
      <c r="E1260" s="53"/>
      <c r="F1260" s="53"/>
      <c r="G1260" s="53"/>
      <c r="H1260" s="53"/>
      <c r="I1260" s="53"/>
      <c r="J1260" s="53"/>
      <c r="K1260" s="53"/>
      <c r="L1260" s="53"/>
      <c r="M1260" s="53"/>
      <c r="N1260" s="53"/>
      <c r="O1260" s="53"/>
      <c r="P1260" s="53"/>
      <c r="Q1260" s="53"/>
      <c r="R1260" s="53"/>
      <c r="S1260" s="53"/>
      <c r="T1260" s="53"/>
      <c r="U1260" s="53"/>
      <c r="V1260" s="53"/>
      <c r="W1260" s="53"/>
      <c r="X1260" s="53"/>
      <c r="Y1260" s="53"/>
      <c r="Z1260" s="53"/>
      <c r="AA1260" s="53"/>
      <c r="AB1260" s="53"/>
      <c r="AC1260" s="53"/>
      <c r="AD1260" s="53"/>
      <c r="AE1260" s="53"/>
      <c r="AF1260" s="53"/>
      <c r="AG1260" s="53"/>
      <c r="AH1260" s="53"/>
      <c r="AI1260" s="53"/>
      <c r="AJ1260" s="53"/>
      <c r="AK1260" s="53"/>
      <c r="AL1260" s="53"/>
      <c r="AM1260" s="53"/>
      <c r="AN1260" s="53"/>
    </row>
    <row r="1261" spans="4:40" x14ac:dyDescent="0.25">
      <c r="D1261" s="57" t="s">
        <v>2879</v>
      </c>
      <c r="E1261" s="53"/>
      <c r="F1261" s="53"/>
      <c r="G1261" s="53"/>
      <c r="H1261" s="53"/>
      <c r="I1261" s="53"/>
      <c r="J1261" s="53"/>
      <c r="K1261" s="53"/>
      <c r="L1261" s="53"/>
      <c r="M1261" s="53"/>
      <c r="N1261" s="53"/>
      <c r="O1261" s="53"/>
      <c r="P1261" s="53"/>
      <c r="Q1261" s="53"/>
      <c r="R1261" s="53"/>
      <c r="S1261" s="53"/>
      <c r="T1261" s="53"/>
      <c r="U1261" s="53"/>
      <c r="V1261" s="53"/>
      <c r="W1261" s="53"/>
      <c r="X1261" s="53"/>
      <c r="Y1261" s="53"/>
      <c r="Z1261" s="53"/>
      <c r="AA1261" s="53"/>
      <c r="AB1261" s="53"/>
      <c r="AC1261" s="53"/>
      <c r="AD1261" s="53"/>
      <c r="AE1261" s="53"/>
      <c r="AF1261" s="53"/>
      <c r="AG1261" s="53"/>
      <c r="AH1261" s="53"/>
      <c r="AI1261" s="53"/>
      <c r="AJ1261" s="53"/>
      <c r="AK1261" s="53"/>
      <c r="AL1261" s="53"/>
      <c r="AM1261" s="53"/>
      <c r="AN1261" s="53"/>
    </row>
    <row r="1262" spans="4:40" x14ac:dyDescent="0.25">
      <c r="D1262" s="57" t="s">
        <v>282</v>
      </c>
      <c r="E1262" s="53"/>
      <c r="F1262" s="53"/>
      <c r="G1262" s="53"/>
      <c r="H1262" s="53"/>
      <c r="I1262" s="53"/>
      <c r="J1262" s="53"/>
      <c r="K1262" s="53"/>
      <c r="L1262" s="53"/>
      <c r="M1262" s="53"/>
      <c r="N1262" s="53"/>
      <c r="O1262" s="53"/>
      <c r="P1262" s="53"/>
      <c r="Q1262" s="53"/>
      <c r="R1262" s="53"/>
      <c r="S1262" s="53"/>
      <c r="T1262" s="53"/>
      <c r="U1262" s="53"/>
      <c r="V1262" s="53"/>
      <c r="W1262" s="53"/>
      <c r="X1262" s="53"/>
      <c r="Y1262" s="53"/>
      <c r="Z1262" s="53"/>
      <c r="AA1262" s="53"/>
      <c r="AB1262" s="53"/>
      <c r="AC1262" s="53"/>
      <c r="AD1262" s="53"/>
      <c r="AE1262" s="53"/>
      <c r="AF1262" s="53"/>
      <c r="AG1262" s="53"/>
      <c r="AH1262" s="53"/>
      <c r="AI1262" s="53"/>
      <c r="AJ1262" s="53"/>
      <c r="AK1262" s="53"/>
      <c r="AL1262" s="53"/>
      <c r="AM1262" s="53"/>
      <c r="AN1262" s="53"/>
    </row>
    <row r="1263" spans="4:40" x14ac:dyDescent="0.25">
      <c r="D1263" s="57" t="s">
        <v>4773</v>
      </c>
      <c r="E1263" s="53"/>
      <c r="F1263" s="53"/>
      <c r="G1263" s="53"/>
      <c r="H1263" s="53"/>
      <c r="I1263" s="53"/>
      <c r="J1263" s="53"/>
      <c r="K1263" s="53"/>
      <c r="L1263" s="53"/>
      <c r="M1263" s="53"/>
      <c r="N1263" s="53"/>
      <c r="O1263" s="53"/>
      <c r="P1263" s="53"/>
      <c r="Q1263" s="53"/>
      <c r="R1263" s="53"/>
      <c r="S1263" s="53"/>
      <c r="T1263" s="53"/>
      <c r="U1263" s="53"/>
      <c r="V1263" s="53"/>
      <c r="W1263" s="53"/>
      <c r="X1263" s="53"/>
      <c r="Y1263" s="53"/>
      <c r="Z1263" s="53"/>
      <c r="AA1263" s="53"/>
      <c r="AB1263" s="53"/>
      <c r="AC1263" s="53"/>
      <c r="AD1263" s="53"/>
      <c r="AE1263" s="53"/>
      <c r="AF1263" s="53"/>
      <c r="AG1263" s="53"/>
      <c r="AH1263" s="53"/>
      <c r="AI1263" s="53"/>
      <c r="AJ1263" s="53"/>
      <c r="AK1263" s="53"/>
      <c r="AL1263" s="53"/>
      <c r="AM1263" s="53"/>
      <c r="AN1263" s="53"/>
    </row>
    <row r="1264" spans="4:40" x14ac:dyDescent="0.25">
      <c r="D1264" s="57" t="s">
        <v>4771</v>
      </c>
      <c r="E1264" s="53"/>
      <c r="F1264" s="53"/>
      <c r="G1264" s="53"/>
      <c r="H1264" s="53"/>
      <c r="I1264" s="53"/>
      <c r="J1264" s="53"/>
      <c r="K1264" s="53"/>
      <c r="L1264" s="53"/>
      <c r="M1264" s="53"/>
      <c r="N1264" s="53"/>
      <c r="O1264" s="53"/>
      <c r="P1264" s="53"/>
      <c r="Q1264" s="53"/>
      <c r="R1264" s="53"/>
      <c r="S1264" s="53"/>
      <c r="T1264" s="53"/>
      <c r="U1264" s="53"/>
      <c r="V1264" s="53"/>
      <c r="W1264" s="53"/>
      <c r="X1264" s="53"/>
      <c r="Y1264" s="53"/>
      <c r="Z1264" s="53"/>
      <c r="AA1264" s="53"/>
      <c r="AB1264" s="53"/>
      <c r="AC1264" s="53"/>
      <c r="AD1264" s="53"/>
      <c r="AE1264" s="53"/>
      <c r="AF1264" s="53"/>
      <c r="AG1264" s="53"/>
      <c r="AH1264" s="53"/>
      <c r="AI1264" s="53"/>
      <c r="AJ1264" s="53"/>
      <c r="AK1264" s="53"/>
      <c r="AL1264" s="53"/>
      <c r="AM1264" s="53"/>
      <c r="AN1264" s="53"/>
    </row>
    <row r="1265" spans="4:40" x14ac:dyDescent="0.25">
      <c r="D1265" s="57" t="s">
        <v>4775</v>
      </c>
      <c r="E1265" s="53"/>
      <c r="F1265" s="53"/>
      <c r="G1265" s="53"/>
      <c r="H1265" s="53"/>
      <c r="I1265" s="53"/>
      <c r="J1265" s="53"/>
      <c r="K1265" s="53"/>
      <c r="L1265" s="53"/>
      <c r="M1265" s="53"/>
      <c r="N1265" s="53"/>
      <c r="O1265" s="53"/>
      <c r="P1265" s="53"/>
      <c r="Q1265" s="53"/>
      <c r="R1265" s="53"/>
      <c r="S1265" s="53"/>
      <c r="T1265" s="53"/>
      <c r="U1265" s="53"/>
      <c r="V1265" s="53"/>
      <c r="W1265" s="53"/>
      <c r="X1265" s="53"/>
      <c r="Y1265" s="53"/>
      <c r="Z1265" s="53"/>
      <c r="AA1265" s="53"/>
      <c r="AB1265" s="53"/>
      <c r="AC1265" s="53"/>
      <c r="AD1265" s="53"/>
      <c r="AE1265" s="53"/>
      <c r="AF1265" s="53"/>
      <c r="AG1265" s="53"/>
      <c r="AH1265" s="53"/>
      <c r="AI1265" s="53"/>
      <c r="AJ1265" s="53"/>
      <c r="AK1265" s="53"/>
      <c r="AL1265" s="53"/>
      <c r="AM1265" s="53"/>
      <c r="AN1265" s="53"/>
    </row>
    <row r="1266" spans="4:40" x14ac:dyDescent="0.25">
      <c r="D1266" s="57" t="s">
        <v>4772</v>
      </c>
      <c r="E1266" s="53"/>
      <c r="F1266" s="53"/>
      <c r="G1266" s="53"/>
      <c r="H1266" s="53"/>
      <c r="I1266" s="53"/>
      <c r="J1266" s="53"/>
      <c r="K1266" s="53"/>
      <c r="L1266" s="53"/>
      <c r="M1266" s="53"/>
      <c r="N1266" s="53"/>
      <c r="O1266" s="53"/>
      <c r="P1266" s="53"/>
      <c r="Q1266" s="53"/>
      <c r="R1266" s="53"/>
      <c r="S1266" s="53"/>
      <c r="T1266" s="53"/>
      <c r="U1266" s="53"/>
      <c r="V1266" s="53"/>
      <c r="W1266" s="53"/>
      <c r="X1266" s="53"/>
      <c r="Y1266" s="53"/>
      <c r="Z1266" s="53"/>
      <c r="AA1266" s="53"/>
      <c r="AB1266" s="53"/>
      <c r="AC1266" s="53"/>
      <c r="AD1266" s="53"/>
      <c r="AE1266" s="53"/>
      <c r="AF1266" s="53"/>
      <c r="AG1266" s="53"/>
      <c r="AH1266" s="53"/>
      <c r="AI1266" s="53"/>
      <c r="AJ1266" s="53"/>
      <c r="AK1266" s="53"/>
      <c r="AL1266" s="53"/>
      <c r="AM1266" s="53"/>
      <c r="AN1266" s="53"/>
    </row>
    <row r="1267" spans="4:40" x14ac:dyDescent="0.25">
      <c r="D1267" s="57" t="s">
        <v>4777</v>
      </c>
      <c r="E1267" s="53"/>
      <c r="F1267" s="53"/>
      <c r="G1267" s="53"/>
      <c r="H1267" s="53"/>
      <c r="I1267" s="53"/>
      <c r="J1267" s="53"/>
      <c r="K1267" s="53"/>
      <c r="L1267" s="53"/>
      <c r="M1267" s="53"/>
      <c r="N1267" s="53"/>
      <c r="O1267" s="53"/>
      <c r="P1267" s="53"/>
      <c r="Q1267" s="53"/>
      <c r="R1267" s="53"/>
      <c r="S1267" s="53"/>
      <c r="T1267" s="53"/>
      <c r="U1267" s="53"/>
      <c r="V1267" s="53"/>
      <c r="W1267" s="53"/>
      <c r="X1267" s="53"/>
      <c r="Y1267" s="53"/>
      <c r="Z1267" s="53"/>
      <c r="AA1267" s="53"/>
      <c r="AB1267" s="53"/>
      <c r="AC1267" s="53"/>
      <c r="AD1267" s="53"/>
      <c r="AE1267" s="53"/>
      <c r="AF1267" s="53"/>
      <c r="AG1267" s="53"/>
      <c r="AH1267" s="53"/>
      <c r="AI1267" s="53"/>
      <c r="AJ1267" s="53"/>
      <c r="AK1267" s="53"/>
      <c r="AL1267" s="53"/>
      <c r="AM1267" s="53"/>
      <c r="AN1267" s="53"/>
    </row>
    <row r="1268" spans="4:40" x14ac:dyDescent="0.25">
      <c r="D1268" s="57"/>
      <c r="E1268" s="53"/>
      <c r="F1268" s="53"/>
      <c r="G1268" s="53"/>
      <c r="H1268" s="53"/>
      <c r="I1268" s="53"/>
      <c r="J1268" s="53"/>
      <c r="K1268" s="53"/>
      <c r="L1268" s="53"/>
      <c r="M1268" s="53"/>
      <c r="N1268" s="53"/>
      <c r="O1268" s="53"/>
      <c r="P1268" s="53"/>
      <c r="Q1268" s="53"/>
      <c r="R1268" s="53"/>
      <c r="S1268" s="53"/>
      <c r="T1268" s="53"/>
      <c r="U1268" s="53"/>
      <c r="V1268" s="53"/>
      <c r="W1268" s="53"/>
      <c r="X1268" s="53"/>
      <c r="Y1268" s="53"/>
      <c r="Z1268" s="53"/>
      <c r="AA1268" s="53"/>
      <c r="AB1268" s="53"/>
      <c r="AC1268" s="53"/>
      <c r="AD1268" s="53"/>
      <c r="AE1268" s="53"/>
      <c r="AF1268" s="53"/>
      <c r="AG1268" s="53"/>
      <c r="AH1268" s="53"/>
      <c r="AI1268" s="53"/>
      <c r="AJ1268" s="53"/>
      <c r="AK1268" s="53"/>
      <c r="AL1268" s="53"/>
      <c r="AM1268" s="53"/>
      <c r="AN1268" s="53"/>
    </row>
    <row r="1269" spans="4:40" x14ac:dyDescent="0.25">
      <c r="D1269" s="57" t="s">
        <v>4780</v>
      </c>
      <c r="E1269" s="53"/>
      <c r="F1269" s="53"/>
      <c r="G1269" s="53"/>
      <c r="H1269" s="53"/>
      <c r="I1269" s="53"/>
      <c r="J1269" s="53"/>
      <c r="K1269" s="53"/>
      <c r="L1269" s="53"/>
      <c r="M1269" s="53"/>
      <c r="N1269" s="53"/>
      <c r="O1269" s="53"/>
      <c r="P1269" s="53"/>
      <c r="Q1269" s="53"/>
      <c r="R1269" s="53"/>
      <c r="S1269" s="53"/>
      <c r="T1269" s="53"/>
      <c r="U1269" s="53"/>
      <c r="V1269" s="53"/>
      <c r="W1269" s="53"/>
      <c r="X1269" s="53"/>
      <c r="Y1269" s="53"/>
      <c r="Z1269" s="53"/>
      <c r="AA1269" s="53"/>
      <c r="AB1269" s="53"/>
      <c r="AC1269" s="53"/>
      <c r="AD1269" s="53"/>
      <c r="AE1269" s="53"/>
      <c r="AF1269" s="53"/>
      <c r="AG1269" s="53"/>
      <c r="AH1269" s="53"/>
      <c r="AI1269" s="53"/>
      <c r="AJ1269" s="53"/>
      <c r="AK1269" s="53"/>
      <c r="AL1269" s="53"/>
      <c r="AM1269" s="53"/>
      <c r="AN1269" s="53"/>
    </row>
    <row r="1270" spans="4:40" x14ac:dyDescent="0.25">
      <c r="D1270" s="57" t="s">
        <v>282</v>
      </c>
      <c r="E1270" s="53"/>
      <c r="F1270" s="53"/>
      <c r="G1270" s="53"/>
      <c r="H1270" s="53"/>
      <c r="I1270" s="53"/>
      <c r="J1270" s="53"/>
      <c r="K1270" s="53"/>
      <c r="L1270" s="53"/>
      <c r="M1270" s="53"/>
      <c r="N1270" s="53"/>
      <c r="O1270" s="53"/>
      <c r="P1270" s="53"/>
      <c r="Q1270" s="53"/>
      <c r="R1270" s="53"/>
      <c r="S1270" s="53"/>
      <c r="T1270" s="53"/>
      <c r="U1270" s="53"/>
      <c r="V1270" s="53"/>
      <c r="W1270" s="53"/>
      <c r="X1270" s="53"/>
      <c r="Y1270" s="53"/>
      <c r="Z1270" s="53"/>
      <c r="AA1270" s="53"/>
      <c r="AB1270" s="53"/>
      <c r="AC1270" s="53"/>
      <c r="AD1270" s="53"/>
      <c r="AE1270" s="53"/>
      <c r="AF1270" s="53"/>
      <c r="AG1270" s="53"/>
      <c r="AH1270" s="53"/>
      <c r="AI1270" s="53"/>
      <c r="AJ1270" s="53"/>
      <c r="AK1270" s="53"/>
      <c r="AL1270" s="53"/>
      <c r="AM1270" s="53"/>
      <c r="AN1270" s="53"/>
    </row>
    <row r="1271" spans="4:40" x14ac:dyDescent="0.25">
      <c r="D1271" s="57" t="s">
        <v>4776</v>
      </c>
      <c r="E1271" s="53"/>
      <c r="F1271" s="53"/>
      <c r="G1271" s="53"/>
      <c r="H1271" s="53"/>
      <c r="I1271" s="53"/>
      <c r="J1271" s="53"/>
      <c r="K1271" s="53"/>
      <c r="L1271" s="53"/>
      <c r="M1271" s="53"/>
      <c r="N1271" s="53"/>
      <c r="O1271" s="53"/>
      <c r="P1271" s="53"/>
      <c r="Q1271" s="53"/>
      <c r="R1271" s="53"/>
      <c r="S1271" s="53"/>
      <c r="T1271" s="53"/>
      <c r="U1271" s="53"/>
      <c r="V1271" s="53"/>
      <c r="W1271" s="53"/>
      <c r="X1271" s="53"/>
      <c r="Y1271" s="53"/>
      <c r="Z1271" s="53"/>
      <c r="AA1271" s="53"/>
      <c r="AB1271" s="53"/>
      <c r="AC1271" s="53"/>
      <c r="AD1271" s="53"/>
      <c r="AE1271" s="53"/>
      <c r="AF1271" s="53"/>
      <c r="AG1271" s="53"/>
      <c r="AH1271" s="53"/>
      <c r="AI1271" s="53"/>
      <c r="AJ1271" s="53"/>
      <c r="AK1271" s="53"/>
      <c r="AL1271" s="53"/>
      <c r="AM1271" s="53"/>
      <c r="AN1271" s="53"/>
    </row>
    <row r="1272" spans="4:40" x14ac:dyDescent="0.25">
      <c r="D1272" s="57" t="s">
        <v>4772</v>
      </c>
      <c r="E1272" s="53"/>
      <c r="F1272" s="53"/>
      <c r="G1272" s="53"/>
      <c r="H1272" s="53"/>
      <c r="I1272" s="53"/>
      <c r="J1272" s="53"/>
      <c r="K1272" s="53"/>
      <c r="L1272" s="53"/>
      <c r="M1272" s="53"/>
      <c r="N1272" s="53"/>
      <c r="O1272" s="53"/>
      <c r="P1272" s="53"/>
      <c r="Q1272" s="53"/>
      <c r="R1272" s="53"/>
      <c r="S1272" s="53"/>
      <c r="T1272" s="53"/>
      <c r="U1272" s="53"/>
      <c r="V1272" s="53"/>
      <c r="W1272" s="53"/>
      <c r="X1272" s="53"/>
      <c r="Y1272" s="53"/>
      <c r="Z1272" s="53"/>
      <c r="AA1272" s="53"/>
      <c r="AB1272" s="53"/>
      <c r="AC1272" s="53"/>
      <c r="AD1272" s="53"/>
      <c r="AE1272" s="53"/>
      <c r="AF1272" s="53"/>
      <c r="AG1272" s="53"/>
      <c r="AH1272" s="53"/>
      <c r="AI1272" s="53"/>
      <c r="AJ1272" s="53"/>
      <c r="AK1272" s="53"/>
      <c r="AL1272" s="53"/>
      <c r="AM1272" s="53"/>
      <c r="AN1272" s="53"/>
    </row>
    <row r="1273" spans="4:40" x14ac:dyDescent="0.25">
      <c r="D1273" s="57" t="s">
        <v>4778</v>
      </c>
      <c r="E1273" s="53"/>
      <c r="F1273" s="53"/>
      <c r="G1273" s="53"/>
      <c r="H1273" s="53"/>
      <c r="I1273" s="53"/>
      <c r="J1273" s="53"/>
      <c r="K1273" s="53"/>
      <c r="L1273" s="53"/>
      <c r="M1273" s="53"/>
      <c r="N1273" s="53"/>
      <c r="O1273" s="53"/>
      <c r="P1273" s="53"/>
      <c r="Q1273" s="53"/>
      <c r="R1273" s="53"/>
      <c r="S1273" s="53"/>
      <c r="T1273" s="53"/>
      <c r="U1273" s="53"/>
      <c r="V1273" s="53"/>
      <c r="W1273" s="53"/>
      <c r="X1273" s="53"/>
      <c r="Y1273" s="53"/>
      <c r="Z1273" s="53"/>
      <c r="AA1273" s="53"/>
      <c r="AB1273" s="53"/>
      <c r="AC1273" s="53"/>
      <c r="AD1273" s="53"/>
      <c r="AE1273" s="53"/>
      <c r="AF1273" s="53"/>
      <c r="AG1273" s="53"/>
      <c r="AH1273" s="53"/>
      <c r="AI1273" s="53"/>
      <c r="AJ1273" s="53"/>
      <c r="AK1273" s="53"/>
      <c r="AL1273" s="53"/>
      <c r="AM1273" s="53"/>
      <c r="AN1273" s="53"/>
    </row>
    <row r="1274" spans="4:40" x14ac:dyDescent="0.25">
      <c r="D1274" s="57"/>
      <c r="E1274" s="53"/>
      <c r="F1274" s="53"/>
      <c r="G1274" s="53"/>
      <c r="H1274" s="53"/>
      <c r="I1274" s="53"/>
      <c r="J1274" s="53"/>
      <c r="K1274" s="53"/>
      <c r="L1274" s="53"/>
      <c r="M1274" s="53"/>
      <c r="N1274" s="53"/>
      <c r="O1274" s="53"/>
      <c r="P1274" s="53"/>
      <c r="Q1274" s="53"/>
      <c r="R1274" s="53"/>
      <c r="S1274" s="53"/>
      <c r="T1274" s="53"/>
      <c r="U1274" s="53"/>
      <c r="V1274" s="53"/>
      <c r="W1274" s="53"/>
      <c r="X1274" s="53"/>
      <c r="Y1274" s="53"/>
      <c r="Z1274" s="53"/>
      <c r="AA1274" s="53"/>
      <c r="AB1274" s="53"/>
      <c r="AC1274" s="53"/>
      <c r="AD1274" s="53"/>
      <c r="AE1274" s="53"/>
      <c r="AF1274" s="53"/>
      <c r="AG1274" s="53"/>
      <c r="AH1274" s="53"/>
      <c r="AI1274" s="53"/>
      <c r="AJ1274" s="53"/>
      <c r="AK1274" s="53"/>
      <c r="AL1274" s="53"/>
      <c r="AM1274" s="53"/>
      <c r="AN1274" s="53"/>
    </row>
    <row r="1275" spans="4:40" x14ac:dyDescent="0.25">
      <c r="D1275" s="57" t="s">
        <v>263</v>
      </c>
      <c r="E1275" s="53"/>
      <c r="F1275" s="53"/>
      <c r="G1275" s="53"/>
      <c r="H1275" s="53"/>
      <c r="I1275" s="53"/>
      <c r="J1275" s="53"/>
      <c r="K1275" s="53"/>
      <c r="L1275" s="53"/>
      <c r="M1275" s="53"/>
      <c r="N1275" s="53"/>
      <c r="O1275" s="53"/>
      <c r="P1275" s="53"/>
      <c r="Q1275" s="53"/>
      <c r="R1275" s="53"/>
      <c r="S1275" s="53"/>
      <c r="T1275" s="53"/>
      <c r="U1275" s="53"/>
      <c r="V1275" s="53"/>
      <c r="W1275" s="53"/>
      <c r="X1275" s="53"/>
      <c r="Y1275" s="53"/>
      <c r="Z1275" s="53"/>
      <c r="AA1275" s="53"/>
      <c r="AB1275" s="53"/>
      <c r="AC1275" s="53"/>
      <c r="AD1275" s="53"/>
      <c r="AE1275" s="53"/>
      <c r="AF1275" s="53"/>
      <c r="AG1275" s="53"/>
      <c r="AH1275" s="53"/>
      <c r="AI1275" s="53"/>
      <c r="AJ1275" s="53"/>
      <c r="AK1275" s="53"/>
      <c r="AL1275" s="53"/>
      <c r="AM1275" s="53"/>
      <c r="AN1275" s="53"/>
    </row>
    <row r="1276" spans="4:40" x14ac:dyDescent="0.25">
      <c r="D1276" s="57" t="s">
        <v>264</v>
      </c>
      <c r="E1276" s="53"/>
      <c r="F1276" s="53"/>
      <c r="G1276" s="53"/>
      <c r="H1276" s="53"/>
      <c r="I1276" s="53"/>
      <c r="J1276" s="53"/>
      <c r="K1276" s="53"/>
      <c r="L1276" s="53"/>
      <c r="M1276" s="53"/>
      <c r="N1276" s="53"/>
      <c r="O1276" s="53"/>
      <c r="P1276" s="53"/>
      <c r="Q1276" s="53"/>
      <c r="R1276" s="53"/>
      <c r="S1276" s="53"/>
      <c r="T1276" s="53"/>
      <c r="U1276" s="53"/>
      <c r="V1276" s="53"/>
      <c r="W1276" s="53"/>
      <c r="X1276" s="53"/>
      <c r="Y1276" s="53"/>
      <c r="Z1276" s="53"/>
      <c r="AA1276" s="53"/>
      <c r="AB1276" s="53"/>
      <c r="AC1276" s="53"/>
      <c r="AD1276" s="53"/>
      <c r="AE1276" s="53"/>
      <c r="AF1276" s="53"/>
      <c r="AG1276" s="53"/>
      <c r="AH1276" s="53"/>
      <c r="AI1276" s="53"/>
      <c r="AJ1276" s="53"/>
      <c r="AK1276" s="53"/>
      <c r="AL1276" s="53"/>
      <c r="AM1276" s="53"/>
      <c r="AN1276" s="53"/>
    </row>
    <row r="1277" spans="4:40" x14ac:dyDescent="0.25">
      <c r="D1277" s="57" t="s">
        <v>358</v>
      </c>
      <c r="E1277" s="53"/>
      <c r="F1277" s="53"/>
      <c r="G1277" s="53"/>
      <c r="H1277" s="53"/>
      <c r="I1277" s="53"/>
      <c r="J1277" s="53"/>
      <c r="K1277" s="53"/>
      <c r="L1277" s="53"/>
      <c r="M1277" s="53"/>
      <c r="N1277" s="53"/>
      <c r="O1277" s="53"/>
      <c r="P1277" s="53"/>
      <c r="Q1277" s="53"/>
      <c r="R1277" s="53"/>
      <c r="S1277" s="53"/>
      <c r="T1277" s="53"/>
      <c r="U1277" s="53"/>
      <c r="V1277" s="53"/>
      <c r="W1277" s="53"/>
      <c r="X1277" s="53"/>
      <c r="Y1277" s="53"/>
      <c r="Z1277" s="53"/>
      <c r="AA1277" s="53"/>
      <c r="AB1277" s="53"/>
      <c r="AC1277" s="53"/>
      <c r="AD1277" s="53"/>
      <c r="AE1277" s="53"/>
      <c r="AF1277" s="53"/>
      <c r="AG1277" s="53"/>
      <c r="AH1277" s="53"/>
      <c r="AI1277" s="53"/>
      <c r="AJ1277" s="53"/>
      <c r="AK1277" s="53"/>
      <c r="AL1277" s="53"/>
      <c r="AM1277" s="53"/>
      <c r="AN1277" s="53"/>
    </row>
    <row r="1279" spans="4:40" x14ac:dyDescent="0.25">
      <c r="D1279" s="285" t="s">
        <v>4796</v>
      </c>
    </row>
    <row r="1295" spans="4:4" x14ac:dyDescent="0.25">
      <c r="D1295" s="51" t="s">
        <v>4885</v>
      </c>
    </row>
    <row r="1297" spans="4:4" x14ac:dyDescent="0.25">
      <c r="D1297" s="285" t="s">
        <v>4796</v>
      </c>
    </row>
    <row r="1323" spans="2:2" x14ac:dyDescent="0.25">
      <c r="B1323" s="48">
        <v>0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5872A-E557-4E21-A920-81CF7521B00C}">
  <dimension ref="A2:J31"/>
  <sheetViews>
    <sheetView workbookViewId="0">
      <selection activeCell="A13" sqref="A13"/>
    </sheetView>
  </sheetViews>
  <sheetFormatPr defaultColWidth="2.85546875" defaultRowHeight="15" x14ac:dyDescent="0.25"/>
  <cols>
    <col min="1" max="1" width="9.140625" style="419" bestFit="1" customWidth="1"/>
    <col min="2" max="2" width="39.85546875" style="419" bestFit="1" customWidth="1"/>
    <col min="3" max="3" width="17.28515625" style="419" bestFit="1" customWidth="1"/>
    <col min="4" max="4" width="17" style="419" bestFit="1" customWidth="1"/>
    <col min="5" max="5" width="17.5703125" style="419" bestFit="1" customWidth="1"/>
    <col min="6" max="7" width="10.7109375" style="419" bestFit="1" customWidth="1"/>
    <col min="8" max="8" width="8.5703125" style="419" bestFit="1" customWidth="1"/>
    <col min="9" max="9" width="7.5703125" style="419" bestFit="1" customWidth="1"/>
    <col min="10" max="10" width="10.7109375" style="419" bestFit="1" customWidth="1"/>
    <col min="11" max="16384" width="2.85546875" style="419"/>
  </cols>
  <sheetData>
    <row r="2" spans="1:10" ht="18.75" x14ac:dyDescent="0.25">
      <c r="A2" s="467" t="s">
        <v>3493</v>
      </c>
      <c r="B2" s="468"/>
      <c r="C2" s="468"/>
      <c r="D2" s="468"/>
      <c r="E2" s="468"/>
      <c r="F2" s="468"/>
      <c r="G2" s="468"/>
      <c r="H2" s="468"/>
      <c r="I2" s="468"/>
      <c r="J2" s="468"/>
    </row>
    <row r="3" spans="1:10" x14ac:dyDescent="0.25">
      <c r="A3" s="468" t="s">
        <v>4737</v>
      </c>
      <c r="B3" s="468"/>
      <c r="C3" s="468"/>
      <c r="D3" s="468"/>
      <c r="E3" s="468"/>
      <c r="F3" s="468"/>
      <c r="G3" s="468"/>
      <c r="H3" s="468"/>
      <c r="I3" s="468"/>
    </row>
    <row r="4" spans="1:10" ht="45" x14ac:dyDescent="0.25">
      <c r="A4" s="385" t="s">
        <v>374</v>
      </c>
      <c r="B4" s="385" t="s">
        <v>32</v>
      </c>
      <c r="C4" s="385" t="s">
        <v>31</v>
      </c>
      <c r="D4" s="385" t="s">
        <v>331</v>
      </c>
      <c r="E4" s="385" t="s">
        <v>373</v>
      </c>
      <c r="F4" s="385" t="s">
        <v>519</v>
      </c>
      <c r="G4" s="385" t="s">
        <v>254</v>
      </c>
      <c r="H4" s="385" t="s">
        <v>30</v>
      </c>
      <c r="I4" s="385" t="s">
        <v>29</v>
      </c>
      <c r="J4" s="385" t="s">
        <v>28</v>
      </c>
    </row>
    <row r="5" spans="1:10" ht="45" x14ac:dyDescent="0.25">
      <c r="A5" s="390" t="s">
        <v>314</v>
      </c>
      <c r="B5" s="390" t="s">
        <v>313</v>
      </c>
      <c r="C5" s="390" t="s">
        <v>312</v>
      </c>
      <c r="D5" s="390" t="s">
        <v>330</v>
      </c>
      <c r="E5" s="390" t="s">
        <v>276</v>
      </c>
      <c r="F5" s="391">
        <v>44673.446527777996</v>
      </c>
      <c r="G5" s="391">
        <v>45077.708333333001</v>
      </c>
      <c r="H5" s="390" t="s">
        <v>311</v>
      </c>
      <c r="I5" s="390" t="s">
        <v>18</v>
      </c>
      <c r="J5" s="390" t="s">
        <v>17</v>
      </c>
    </row>
    <row r="6" spans="1:10" ht="45" x14ac:dyDescent="0.25">
      <c r="A6" s="394" t="s">
        <v>921</v>
      </c>
      <c r="B6" s="388" t="s">
        <v>924</v>
      </c>
      <c r="C6" s="388" t="s">
        <v>459</v>
      </c>
      <c r="D6" s="388" t="s">
        <v>330</v>
      </c>
      <c r="E6" s="388" t="s">
        <v>276</v>
      </c>
      <c r="F6" s="389">
        <v>44903.420833333003</v>
      </c>
      <c r="G6" s="389">
        <v>45336.661805556003</v>
      </c>
      <c r="H6" s="388" t="s">
        <v>23</v>
      </c>
      <c r="I6" s="388" t="s">
        <v>18</v>
      </c>
      <c r="J6" s="388" t="s">
        <v>260</v>
      </c>
    </row>
    <row r="7" spans="1:10" ht="45" x14ac:dyDescent="0.25">
      <c r="A7" s="395" t="s">
        <v>1735</v>
      </c>
      <c r="B7" s="386" t="s">
        <v>1727</v>
      </c>
      <c r="C7" s="386" t="s">
        <v>697</v>
      </c>
      <c r="D7" s="386" t="s">
        <v>330</v>
      </c>
      <c r="E7" s="386" t="s">
        <v>276</v>
      </c>
      <c r="F7" s="387">
        <v>44930.588194443997</v>
      </c>
      <c r="G7" s="387">
        <v>45366.546527778002</v>
      </c>
      <c r="H7" s="386" t="s">
        <v>23</v>
      </c>
      <c r="I7" s="386" t="s">
        <v>18</v>
      </c>
      <c r="J7" s="386" t="s">
        <v>260</v>
      </c>
    </row>
    <row r="8" spans="1:10" ht="45" x14ac:dyDescent="0.25">
      <c r="A8" s="407" t="s">
        <v>3969</v>
      </c>
      <c r="B8" s="407" t="s">
        <v>3955</v>
      </c>
      <c r="C8" s="407" t="s">
        <v>335</v>
      </c>
      <c r="D8" s="407" t="s">
        <v>330</v>
      </c>
      <c r="E8" s="407" t="s">
        <v>276</v>
      </c>
      <c r="F8" s="408">
        <v>44966.422916666997</v>
      </c>
      <c r="G8" s="408">
        <v>45405.381249999999</v>
      </c>
      <c r="H8" s="407" t="s">
        <v>23</v>
      </c>
      <c r="I8" s="407" t="s">
        <v>18</v>
      </c>
      <c r="J8" s="407" t="s">
        <v>260</v>
      </c>
    </row>
    <row r="9" spans="1:10" ht="45" x14ac:dyDescent="0.25">
      <c r="A9" s="386" t="s">
        <v>4020</v>
      </c>
      <c r="B9" s="386" t="s">
        <v>4019</v>
      </c>
      <c r="C9" s="386" t="s">
        <v>1669</v>
      </c>
      <c r="D9" s="386" t="s">
        <v>330</v>
      </c>
      <c r="E9" s="386" t="s">
        <v>276</v>
      </c>
      <c r="F9" s="387">
        <v>44967.365277778001</v>
      </c>
      <c r="G9" s="387">
        <v>45405.656944444003</v>
      </c>
      <c r="H9" s="386" t="s">
        <v>23</v>
      </c>
      <c r="I9" s="386" t="s">
        <v>18</v>
      </c>
      <c r="J9" s="386" t="s">
        <v>260</v>
      </c>
    </row>
    <row r="10" spans="1:10" ht="45" x14ac:dyDescent="0.25">
      <c r="A10" s="392" t="s">
        <v>4028</v>
      </c>
      <c r="B10" s="392" t="s">
        <v>4022</v>
      </c>
      <c r="C10" s="392" t="s">
        <v>433</v>
      </c>
      <c r="D10" s="392" t="s">
        <v>330</v>
      </c>
      <c r="E10" s="392" t="s">
        <v>276</v>
      </c>
      <c r="F10" s="393">
        <v>44967.389583333003</v>
      </c>
      <c r="G10" s="393">
        <v>45408.347916667</v>
      </c>
      <c r="H10" s="392" t="s">
        <v>23</v>
      </c>
      <c r="I10" s="392" t="s">
        <v>18</v>
      </c>
      <c r="J10" s="392" t="s">
        <v>255</v>
      </c>
    </row>
    <row r="11" spans="1:10" ht="45" x14ac:dyDescent="0.25">
      <c r="A11" s="386" t="s">
        <v>4135</v>
      </c>
      <c r="B11" s="386" t="s">
        <v>4140</v>
      </c>
      <c r="C11" s="386" t="s">
        <v>356</v>
      </c>
      <c r="D11" s="386" t="s">
        <v>330</v>
      </c>
      <c r="E11" s="386" t="s">
        <v>276</v>
      </c>
      <c r="F11" s="387">
        <v>44970.604861111002</v>
      </c>
      <c r="G11" s="387">
        <v>45411.563194444003</v>
      </c>
      <c r="H11" s="386" t="s">
        <v>23</v>
      </c>
      <c r="I11" s="386" t="s">
        <v>18</v>
      </c>
      <c r="J11" s="386" t="s">
        <v>260</v>
      </c>
    </row>
    <row r="12" spans="1:10" ht="45" x14ac:dyDescent="0.25">
      <c r="A12" s="407" t="s">
        <v>4198</v>
      </c>
      <c r="B12" s="388" t="s">
        <v>4200</v>
      </c>
      <c r="C12" s="388" t="s">
        <v>361</v>
      </c>
      <c r="D12" s="388" t="s">
        <v>330</v>
      </c>
      <c r="E12" s="388" t="s">
        <v>276</v>
      </c>
      <c r="F12" s="389">
        <v>44971.338888888997</v>
      </c>
      <c r="G12" s="389">
        <v>45411.630555556003</v>
      </c>
      <c r="H12" s="388" t="s">
        <v>23</v>
      </c>
      <c r="I12" s="388" t="s">
        <v>18</v>
      </c>
      <c r="J12" s="388" t="s">
        <v>260</v>
      </c>
    </row>
    <row r="13" spans="1:10" ht="45" x14ac:dyDescent="0.25">
      <c r="A13" s="396" t="s">
        <v>4241</v>
      </c>
      <c r="B13" s="386" t="s">
        <v>4242</v>
      </c>
      <c r="C13" s="386" t="s">
        <v>356</v>
      </c>
      <c r="D13" s="386" t="s">
        <v>330</v>
      </c>
      <c r="E13" s="386" t="s">
        <v>276</v>
      </c>
      <c r="F13" s="387">
        <v>44971.446527777996</v>
      </c>
      <c r="G13" s="387">
        <v>45412.404861110997</v>
      </c>
      <c r="H13" s="386" t="s">
        <v>23</v>
      </c>
      <c r="I13" s="386" t="s">
        <v>18</v>
      </c>
      <c r="J13" s="386" t="s">
        <v>260</v>
      </c>
    </row>
    <row r="14" spans="1:10" ht="45" x14ac:dyDescent="0.25">
      <c r="A14" s="388" t="s">
        <v>4309</v>
      </c>
      <c r="B14" s="388" t="s">
        <v>4310</v>
      </c>
      <c r="C14" s="388" t="s">
        <v>356</v>
      </c>
      <c r="D14" s="388" t="s">
        <v>330</v>
      </c>
      <c r="E14" s="388" t="s">
        <v>276</v>
      </c>
      <c r="F14" s="389">
        <v>44972.636111111002</v>
      </c>
      <c r="G14" s="389">
        <v>45419.594444444003</v>
      </c>
      <c r="H14" s="388" t="s">
        <v>23</v>
      </c>
      <c r="I14" s="388" t="s">
        <v>18</v>
      </c>
      <c r="J14" s="388" t="s">
        <v>260</v>
      </c>
    </row>
    <row r="15" spans="1:10" ht="45" x14ac:dyDescent="0.25">
      <c r="A15" s="386" t="s">
        <v>4336</v>
      </c>
      <c r="B15" s="386" t="s">
        <v>4338</v>
      </c>
      <c r="C15" s="386" t="s">
        <v>356</v>
      </c>
      <c r="D15" s="386" t="s">
        <v>330</v>
      </c>
      <c r="E15" s="386" t="s">
        <v>276</v>
      </c>
      <c r="F15" s="387">
        <v>44973.395833333001</v>
      </c>
      <c r="G15" s="387">
        <v>45420.354166666999</v>
      </c>
      <c r="H15" s="386" t="s">
        <v>23</v>
      </c>
      <c r="I15" s="386" t="s">
        <v>18</v>
      </c>
      <c r="J15" s="386" t="s">
        <v>260</v>
      </c>
    </row>
    <row r="16" spans="1:10" ht="45" x14ac:dyDescent="0.25">
      <c r="A16" s="388" t="s">
        <v>4388</v>
      </c>
      <c r="B16" s="388" t="s">
        <v>4390</v>
      </c>
      <c r="C16" s="388" t="s">
        <v>356</v>
      </c>
      <c r="D16" s="388" t="s">
        <v>330</v>
      </c>
      <c r="E16" s="388" t="s">
        <v>276</v>
      </c>
      <c r="F16" s="389">
        <v>44973.443055556003</v>
      </c>
      <c r="G16" s="389">
        <v>45420.401388888997</v>
      </c>
      <c r="H16" s="388" t="s">
        <v>23</v>
      </c>
      <c r="I16" s="388" t="s">
        <v>18</v>
      </c>
      <c r="J16" s="388" t="s">
        <v>260</v>
      </c>
    </row>
    <row r="17" spans="1:10" ht="45" x14ac:dyDescent="0.25">
      <c r="A17" s="386" t="s">
        <v>4391</v>
      </c>
      <c r="B17" s="386" t="s">
        <v>4393</v>
      </c>
      <c r="C17" s="386" t="s">
        <v>356</v>
      </c>
      <c r="D17" s="386" t="s">
        <v>330</v>
      </c>
      <c r="E17" s="386" t="s">
        <v>276</v>
      </c>
      <c r="F17" s="387">
        <v>44973.454861111</v>
      </c>
      <c r="G17" s="387">
        <v>45420.413194444001</v>
      </c>
      <c r="H17" s="386" t="s">
        <v>23</v>
      </c>
      <c r="I17" s="386" t="s">
        <v>18</v>
      </c>
      <c r="J17" s="386" t="s">
        <v>260</v>
      </c>
    </row>
    <row r="18" spans="1:10" ht="45" x14ac:dyDescent="0.25">
      <c r="A18" s="388" t="s">
        <v>4396</v>
      </c>
      <c r="B18" s="388" t="s">
        <v>4398</v>
      </c>
      <c r="C18" s="388" t="s">
        <v>361</v>
      </c>
      <c r="D18" s="388" t="s">
        <v>330</v>
      </c>
      <c r="E18" s="388" t="s">
        <v>276</v>
      </c>
      <c r="F18" s="389">
        <v>44973.482638889</v>
      </c>
      <c r="G18" s="389">
        <v>45420.440972222001</v>
      </c>
      <c r="H18" s="388" t="s">
        <v>23</v>
      </c>
      <c r="I18" s="388" t="s">
        <v>18</v>
      </c>
      <c r="J18" s="388" t="s">
        <v>260</v>
      </c>
    </row>
    <row r="19" spans="1:10" ht="45" x14ac:dyDescent="0.25">
      <c r="A19" s="386" t="s">
        <v>4490</v>
      </c>
      <c r="B19" s="386" t="s">
        <v>4491</v>
      </c>
      <c r="C19" s="386" t="s">
        <v>325</v>
      </c>
      <c r="D19" s="386" t="s">
        <v>330</v>
      </c>
      <c r="E19" s="386" t="s">
        <v>276</v>
      </c>
      <c r="F19" s="387">
        <v>44974.477777777996</v>
      </c>
      <c r="G19" s="387">
        <v>45421.436111110997</v>
      </c>
      <c r="H19" s="386" t="s">
        <v>23</v>
      </c>
      <c r="I19" s="386" t="s">
        <v>18</v>
      </c>
      <c r="J19" s="386" t="s">
        <v>260</v>
      </c>
    </row>
    <row r="20" spans="1:10" ht="45" x14ac:dyDescent="0.25">
      <c r="A20" s="388" t="s">
        <v>4555</v>
      </c>
      <c r="B20" s="388" t="s">
        <v>4557</v>
      </c>
      <c r="C20" s="388" t="s">
        <v>501</v>
      </c>
      <c r="D20" s="388" t="s">
        <v>330</v>
      </c>
      <c r="E20" s="388" t="s">
        <v>276</v>
      </c>
      <c r="F20" s="389">
        <v>44977.556944443997</v>
      </c>
      <c r="G20" s="389">
        <v>45422.556944443997</v>
      </c>
      <c r="H20" s="388" t="s">
        <v>23</v>
      </c>
      <c r="I20" s="388" t="s">
        <v>18</v>
      </c>
      <c r="J20" s="388" t="s">
        <v>260</v>
      </c>
    </row>
    <row r="21" spans="1:10" ht="45" x14ac:dyDescent="0.25">
      <c r="A21" s="386" t="s">
        <v>4570</v>
      </c>
      <c r="B21" s="386" t="s">
        <v>4576</v>
      </c>
      <c r="C21" s="386" t="s">
        <v>448</v>
      </c>
      <c r="D21" s="386" t="s">
        <v>330</v>
      </c>
      <c r="E21" s="386" t="s">
        <v>276</v>
      </c>
      <c r="F21" s="387">
        <v>44977.566666667</v>
      </c>
      <c r="G21" s="387">
        <v>45422.566666667</v>
      </c>
      <c r="H21" s="386" t="s">
        <v>23</v>
      </c>
      <c r="I21" s="386" t="s">
        <v>18</v>
      </c>
      <c r="J21" s="386" t="s">
        <v>260</v>
      </c>
    </row>
    <row r="22" spans="1:10" ht="45" x14ac:dyDescent="0.25">
      <c r="A22" s="388" t="s">
        <v>4663</v>
      </c>
      <c r="B22" s="388" t="s">
        <v>4664</v>
      </c>
      <c r="C22" s="388" t="s">
        <v>272</v>
      </c>
      <c r="D22" s="388" t="s">
        <v>330</v>
      </c>
      <c r="E22" s="388" t="s">
        <v>276</v>
      </c>
      <c r="F22" s="389">
        <v>44978.397916667003</v>
      </c>
      <c r="G22" s="389">
        <v>45425.362500000003</v>
      </c>
      <c r="H22" s="388" t="s">
        <v>23</v>
      </c>
      <c r="I22" s="388" t="s">
        <v>18</v>
      </c>
      <c r="J22" s="388" t="s">
        <v>260</v>
      </c>
    </row>
    <row r="23" spans="1:10" ht="45" x14ac:dyDescent="0.25">
      <c r="A23" s="386" t="s">
        <v>4679</v>
      </c>
      <c r="B23" s="386" t="s">
        <v>4682</v>
      </c>
      <c r="C23" s="386" t="s">
        <v>356</v>
      </c>
      <c r="D23" s="386" t="s">
        <v>330</v>
      </c>
      <c r="E23" s="386" t="s">
        <v>276</v>
      </c>
      <c r="F23" s="387">
        <v>44978.473611111003</v>
      </c>
      <c r="G23" s="387">
        <v>45425.431944443997</v>
      </c>
      <c r="H23" s="386" t="s">
        <v>23</v>
      </c>
      <c r="I23" s="386" t="s">
        <v>18</v>
      </c>
      <c r="J23" s="386" t="s">
        <v>260</v>
      </c>
    </row>
    <row r="24" spans="1:10" ht="45" x14ac:dyDescent="0.25">
      <c r="A24" s="388" t="s">
        <v>4700</v>
      </c>
      <c r="B24" s="388" t="s">
        <v>4701</v>
      </c>
      <c r="C24" s="388" t="s">
        <v>925</v>
      </c>
      <c r="D24" s="388" t="s">
        <v>330</v>
      </c>
      <c r="E24" s="388" t="s">
        <v>276</v>
      </c>
      <c r="F24" s="389">
        <v>44978.554166667003</v>
      </c>
      <c r="G24" s="389">
        <v>45425.554166667003</v>
      </c>
      <c r="H24" s="388" t="s">
        <v>23</v>
      </c>
      <c r="I24" s="388" t="s">
        <v>18</v>
      </c>
      <c r="J24" s="388" t="s">
        <v>260</v>
      </c>
    </row>
    <row r="25" spans="1:10" ht="45" x14ac:dyDescent="0.25">
      <c r="A25" s="402" t="s">
        <v>4733</v>
      </c>
      <c r="B25" s="402" t="s">
        <v>4734</v>
      </c>
      <c r="C25" s="402" t="s">
        <v>4457</v>
      </c>
      <c r="D25" s="402" t="s">
        <v>330</v>
      </c>
      <c r="E25" s="402" t="s">
        <v>276</v>
      </c>
      <c r="F25" s="403">
        <v>44978.678472222004</v>
      </c>
      <c r="G25" s="403">
        <v>45425.636805556001</v>
      </c>
      <c r="H25" s="402" t="s">
        <v>23</v>
      </c>
      <c r="I25" s="402" t="s">
        <v>18</v>
      </c>
      <c r="J25" s="402" t="s">
        <v>255</v>
      </c>
    </row>
    <row r="27" spans="1:10" x14ac:dyDescent="0.25">
      <c r="A27" s="407" t="s">
        <v>4742</v>
      </c>
      <c r="B27" s="407" t="s">
        <v>4741</v>
      </c>
      <c r="C27" s="407"/>
      <c r="D27" s="407"/>
      <c r="E27" s="407"/>
      <c r="F27" s="408"/>
      <c r="G27" s="408"/>
      <c r="H27" s="407"/>
      <c r="I27" s="407"/>
      <c r="J27" s="407" t="s">
        <v>346</v>
      </c>
    </row>
    <row r="28" spans="1:10" x14ac:dyDescent="0.25">
      <c r="A28" s="404" t="s">
        <v>4764</v>
      </c>
      <c r="B28" s="404" t="s">
        <v>4765</v>
      </c>
      <c r="C28" s="404"/>
      <c r="D28" s="404"/>
      <c r="E28" s="404"/>
      <c r="F28" s="405"/>
      <c r="G28" s="405"/>
      <c r="H28" s="404"/>
      <c r="I28" s="404"/>
      <c r="J28" s="404" t="s">
        <v>346</v>
      </c>
    </row>
    <row r="29" spans="1:10" x14ac:dyDescent="0.25">
      <c r="A29" s="404" t="s">
        <v>4792</v>
      </c>
      <c r="B29" s="404" t="s">
        <v>4793</v>
      </c>
      <c r="C29" s="404"/>
      <c r="D29" s="404"/>
      <c r="E29" s="404"/>
      <c r="F29" s="405"/>
      <c r="G29" s="405"/>
      <c r="H29" s="404"/>
      <c r="I29" s="404"/>
      <c r="J29" s="404" t="s">
        <v>346</v>
      </c>
    </row>
    <row r="30" spans="1:10" x14ac:dyDescent="0.25">
      <c r="A30" s="398"/>
      <c r="B30" s="398"/>
      <c r="C30" s="398"/>
      <c r="D30" s="398"/>
      <c r="E30" s="398"/>
      <c r="F30" s="399"/>
      <c r="G30" s="399"/>
      <c r="H30" s="398"/>
      <c r="I30" s="398"/>
      <c r="J30" s="398" t="s">
        <v>346</v>
      </c>
    </row>
    <row r="31" spans="1:10" x14ac:dyDescent="0.25">
      <c r="A31" s="398"/>
      <c r="B31" s="398"/>
      <c r="C31" s="398"/>
      <c r="D31" s="398"/>
      <c r="E31" s="398"/>
      <c r="F31" s="399"/>
      <c r="G31" s="399"/>
      <c r="H31" s="398"/>
      <c r="I31" s="398"/>
      <c r="J31" s="398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501FC-9FC3-4A8C-A779-5ACC30E90F48}">
  <dimension ref="B2:AT640"/>
  <sheetViews>
    <sheetView topLeftCell="A470" workbookViewId="0">
      <selection activeCell="AF476" sqref="AF476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4797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4644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4798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4799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4612</v>
      </c>
    </row>
    <row r="56" spans="2:4" x14ac:dyDescent="0.25">
      <c r="D56" s="59" t="s">
        <v>305</v>
      </c>
    </row>
    <row r="64" spans="2:4" x14ac:dyDescent="0.25">
      <c r="D64" s="285" t="s">
        <v>336</v>
      </c>
    </row>
    <row r="65" spans="4:25" x14ac:dyDescent="0.25">
      <c r="D65" s="51" t="s">
        <v>4800</v>
      </c>
    </row>
    <row r="67" spans="4:25" x14ac:dyDescent="0.25">
      <c r="D67" s="56" t="s">
        <v>341</v>
      </c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</row>
    <row r="68" spans="4:25" x14ac:dyDescent="0.25">
      <c r="D68" s="56" t="s">
        <v>349</v>
      </c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</row>
    <row r="69" spans="4:25" x14ac:dyDescent="0.25">
      <c r="D69" s="56" t="s">
        <v>832</v>
      </c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</row>
    <row r="70" spans="4:25" x14ac:dyDescent="0.25">
      <c r="D70" s="56" t="s">
        <v>4801</v>
      </c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</row>
    <row r="72" spans="4:25" x14ac:dyDescent="0.25">
      <c r="D72" s="57" t="s">
        <v>357</v>
      </c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</row>
    <row r="73" spans="4:25" x14ac:dyDescent="0.25">
      <c r="D73" s="57" t="s">
        <v>322</v>
      </c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</row>
    <row r="74" spans="4:25" x14ac:dyDescent="0.25">
      <c r="D74" s="57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</row>
    <row r="75" spans="4:25" x14ac:dyDescent="0.25">
      <c r="D75" s="57" t="s">
        <v>836</v>
      </c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</row>
    <row r="76" spans="4:25" x14ac:dyDescent="0.25">
      <c r="D76" s="57" t="s">
        <v>282</v>
      </c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</row>
    <row r="77" spans="4:25" x14ac:dyDescent="0.25">
      <c r="D77" s="57" t="s">
        <v>834</v>
      </c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</row>
    <row r="78" spans="4:25" x14ac:dyDescent="0.25">
      <c r="D78" s="57" t="s">
        <v>835</v>
      </c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</row>
    <row r="79" spans="4:25" x14ac:dyDescent="0.25">
      <c r="D79" s="57" t="s">
        <v>4802</v>
      </c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</row>
    <row r="80" spans="4:25" x14ac:dyDescent="0.25">
      <c r="D80" s="57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</row>
    <row r="81" spans="2:19" x14ac:dyDescent="0.25">
      <c r="D81" s="57" t="s">
        <v>263</v>
      </c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</row>
    <row r="82" spans="2:19" x14ac:dyDescent="0.25">
      <c r="D82" s="57" t="s">
        <v>264</v>
      </c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</row>
    <row r="83" spans="2:19" x14ac:dyDescent="0.25">
      <c r="D83" s="57" t="s">
        <v>358</v>
      </c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</row>
    <row r="89" spans="2:19" x14ac:dyDescent="0.25">
      <c r="B89" s="50">
        <v>0</v>
      </c>
      <c r="D89" s="51" t="s">
        <v>4806</v>
      </c>
    </row>
    <row r="90" spans="2:19" x14ac:dyDescent="0.25">
      <c r="D90" s="59" t="s">
        <v>306</v>
      </c>
    </row>
    <row r="92" spans="2:19" x14ac:dyDescent="0.25">
      <c r="D92" s="285" t="s">
        <v>36</v>
      </c>
    </row>
    <row r="93" spans="2:19" x14ac:dyDescent="0.25">
      <c r="D93" s="54" t="s">
        <v>4808</v>
      </c>
    </row>
    <row r="95" spans="2:19" x14ac:dyDescent="0.25">
      <c r="D95" s="285" t="s">
        <v>4805</v>
      </c>
    </row>
    <row r="118" spans="3:14" x14ac:dyDescent="0.25">
      <c r="D118" s="285" t="s">
        <v>309</v>
      </c>
    </row>
    <row r="119" spans="3:14" x14ac:dyDescent="0.25">
      <c r="D119" s="51" t="s">
        <v>4807</v>
      </c>
    </row>
    <row r="121" spans="3:14" customFormat="1" x14ac:dyDescent="0.25">
      <c r="C121" s="285"/>
      <c r="D121" s="36" t="s">
        <v>4818</v>
      </c>
    </row>
    <row r="122" spans="3:14" customFormat="1" x14ac:dyDescent="0.25">
      <c r="C122" s="285"/>
      <c r="D122" s="72" t="s">
        <v>34</v>
      </c>
      <c r="E122" s="73"/>
      <c r="F122" s="73"/>
      <c r="G122" s="73"/>
      <c r="H122" s="73"/>
      <c r="I122" s="73"/>
      <c r="J122" s="73"/>
      <c r="K122" s="73"/>
      <c r="L122" s="73"/>
      <c r="M122" s="73"/>
      <c r="N122" s="73"/>
    </row>
    <row r="123" spans="3:14" customFormat="1" x14ac:dyDescent="0.25">
      <c r="C123" s="285"/>
      <c r="D123" s="72" t="s">
        <v>4809</v>
      </c>
      <c r="E123" s="73"/>
      <c r="F123" s="73"/>
      <c r="G123" s="73"/>
      <c r="H123" s="73"/>
      <c r="I123" s="73"/>
      <c r="J123" s="73"/>
      <c r="K123" s="73"/>
      <c r="L123" s="73"/>
      <c r="M123" s="73"/>
      <c r="N123" s="73"/>
    </row>
    <row r="124" spans="3:14" customFormat="1" x14ac:dyDescent="0.25">
      <c r="C124" s="285"/>
      <c r="D124" s="72" t="s">
        <v>4825</v>
      </c>
      <c r="E124" s="73"/>
      <c r="F124" s="73"/>
      <c r="G124" s="73"/>
      <c r="H124" s="73"/>
      <c r="I124" s="73"/>
      <c r="J124" s="73"/>
      <c r="K124" s="73"/>
      <c r="L124" s="73"/>
      <c r="M124" s="73"/>
      <c r="N124" s="73"/>
    </row>
    <row r="125" spans="3:14" customFormat="1" x14ac:dyDescent="0.25">
      <c r="C125" s="285"/>
    </row>
    <row r="126" spans="3:14" customFormat="1" x14ac:dyDescent="0.25">
      <c r="C126" s="285"/>
      <c r="D126" s="36" t="s">
        <v>4819</v>
      </c>
    </row>
    <row r="127" spans="3:14" customFormat="1" x14ac:dyDescent="0.25">
      <c r="C127" s="285"/>
      <c r="D127" s="72" t="s">
        <v>34</v>
      </c>
      <c r="E127" s="73"/>
      <c r="F127" s="73"/>
      <c r="G127" s="73"/>
      <c r="H127" s="73"/>
      <c r="I127" s="73"/>
      <c r="J127" s="73"/>
      <c r="K127" s="73"/>
      <c r="L127" s="73"/>
      <c r="M127" s="73"/>
    </row>
    <row r="128" spans="3:14" customFormat="1" x14ac:dyDescent="0.25">
      <c r="C128" s="285"/>
      <c r="D128" s="72" t="s">
        <v>4809</v>
      </c>
      <c r="E128" s="73"/>
      <c r="F128" s="73"/>
      <c r="G128" s="73"/>
      <c r="H128" s="73"/>
      <c r="I128" s="73"/>
      <c r="J128" s="73"/>
      <c r="K128" s="73"/>
      <c r="L128" s="73"/>
      <c r="M128" s="73"/>
    </row>
    <row r="129" spans="3:29" customFormat="1" x14ac:dyDescent="0.25">
      <c r="C129" s="285"/>
      <c r="D129" s="72" t="s">
        <v>4820</v>
      </c>
      <c r="E129" s="73"/>
      <c r="F129" s="73"/>
      <c r="G129" s="73"/>
      <c r="H129" s="73"/>
      <c r="I129" s="73"/>
      <c r="J129" s="73"/>
      <c r="K129" s="73"/>
      <c r="L129" s="73"/>
      <c r="M129" s="73"/>
    </row>
    <row r="130" spans="3:29" customFormat="1" x14ac:dyDescent="0.25">
      <c r="C130" s="285"/>
      <c r="D130" s="72" t="s">
        <v>4821</v>
      </c>
      <c r="E130" s="73"/>
      <c r="F130" s="73"/>
      <c r="G130" s="73"/>
      <c r="H130" s="73"/>
      <c r="I130" s="73"/>
      <c r="J130" s="73"/>
      <c r="K130" s="73"/>
      <c r="L130" s="73"/>
      <c r="M130" s="73"/>
    </row>
    <row r="131" spans="3:29" customFormat="1" x14ac:dyDescent="0.25">
      <c r="C131" s="285"/>
      <c r="D131" s="72" t="s">
        <v>4822</v>
      </c>
      <c r="E131" s="73"/>
      <c r="F131" s="73"/>
      <c r="G131" s="73"/>
      <c r="H131" s="73"/>
      <c r="I131" s="73"/>
      <c r="J131" s="73"/>
      <c r="K131" s="73"/>
      <c r="L131" s="73"/>
      <c r="M131" s="73"/>
    </row>
    <row r="132" spans="3:29" customFormat="1" x14ac:dyDescent="0.25">
      <c r="C132" s="285"/>
      <c r="D132" s="72" t="s">
        <v>4823</v>
      </c>
      <c r="E132" s="73"/>
      <c r="F132" s="73"/>
      <c r="G132" s="73"/>
      <c r="H132" s="73"/>
      <c r="I132" s="73"/>
      <c r="J132" s="73"/>
      <c r="K132" s="73"/>
      <c r="L132" s="73"/>
      <c r="M132" s="73"/>
    </row>
    <row r="133" spans="3:29" customFormat="1" x14ac:dyDescent="0.25">
      <c r="C133" s="285"/>
      <c r="D133" s="72" t="s">
        <v>4824</v>
      </c>
      <c r="E133" s="73"/>
      <c r="F133" s="73"/>
      <c r="G133" s="73"/>
      <c r="H133" s="73"/>
      <c r="I133" s="73"/>
      <c r="J133" s="73"/>
      <c r="K133" s="73"/>
      <c r="L133" s="73"/>
      <c r="M133" s="73"/>
    </row>
    <row r="134" spans="3:29" customFormat="1" x14ac:dyDescent="0.25">
      <c r="C134" s="285"/>
      <c r="D134" s="72" t="s">
        <v>259</v>
      </c>
      <c r="E134" s="73"/>
      <c r="F134" s="73"/>
      <c r="G134" s="73"/>
      <c r="H134" s="73"/>
      <c r="I134" s="73"/>
      <c r="J134" s="73"/>
      <c r="K134" s="73"/>
      <c r="L134" s="73"/>
      <c r="M134" s="73"/>
    </row>
    <row r="135" spans="3:29" customFormat="1" x14ac:dyDescent="0.25"/>
    <row r="136" spans="3:29" x14ac:dyDescent="0.25">
      <c r="D136" s="56" t="s">
        <v>380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</row>
    <row r="137" spans="3:29" x14ac:dyDescent="0.25">
      <c r="D137" s="56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</row>
    <row r="138" spans="3:29" x14ac:dyDescent="0.25">
      <c r="D138" s="56" t="s">
        <v>37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</row>
    <row r="139" spans="3:29" x14ac:dyDescent="0.25">
      <c r="D139" s="56" t="s">
        <v>364</v>
      </c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</row>
    <row r="140" spans="3:29" x14ac:dyDescent="0.25">
      <c r="D140" s="38" t="s">
        <v>4810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</row>
    <row r="141" spans="3:29" x14ac:dyDescent="0.25">
      <c r="D141" s="56" t="s">
        <v>4811</v>
      </c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</row>
    <row r="142" spans="3:29" x14ac:dyDescent="0.25">
      <c r="D142" s="56" t="s">
        <v>4811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</row>
    <row r="143" spans="3:29" x14ac:dyDescent="0.25">
      <c r="D143" s="56" t="s">
        <v>4811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</row>
    <row r="144" spans="3:29" x14ac:dyDescent="0.25">
      <c r="D144" s="56" t="s">
        <v>351</v>
      </c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</row>
    <row r="145" spans="4:29" x14ac:dyDescent="0.25">
      <c r="D145" s="56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</row>
    <row r="146" spans="4:29" x14ac:dyDescent="0.25">
      <c r="D146" s="56" t="s">
        <v>463</v>
      </c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</row>
    <row r="147" spans="4:29" x14ac:dyDescent="0.25">
      <c r="D147" s="56" t="s">
        <v>364</v>
      </c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</row>
    <row r="148" spans="4:29" x14ac:dyDescent="0.25">
      <c r="D148" s="56" t="s">
        <v>354</v>
      </c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</row>
    <row r="149" spans="4:29" x14ac:dyDescent="0.25">
      <c r="D149" s="56" t="s">
        <v>453</v>
      </c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</row>
    <row r="150" spans="4:29" x14ac:dyDescent="0.25">
      <c r="D150" s="56" t="s">
        <v>454</v>
      </c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</row>
    <row r="151" spans="4:29" x14ac:dyDescent="0.25">
      <c r="D151" s="56" t="s">
        <v>3119</v>
      </c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</row>
    <row r="152" spans="4:29" x14ac:dyDescent="0.25">
      <c r="D152" s="56" t="s">
        <v>3149</v>
      </c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</row>
    <row r="153" spans="4:29" x14ac:dyDescent="0.25">
      <c r="D153" s="56" t="s">
        <v>4001</v>
      </c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</row>
    <row r="154" spans="4:29" x14ac:dyDescent="0.25">
      <c r="D154" s="56" t="s">
        <v>4826</v>
      </c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2"/>
    </row>
    <row r="155" spans="4:29" x14ac:dyDescent="0.25">
      <c r="D155" s="56" t="s">
        <v>4812</v>
      </c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2"/>
    </row>
    <row r="156" spans="4:29" x14ac:dyDescent="0.25">
      <c r="D156" s="56" t="s">
        <v>4813</v>
      </c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  <c r="AA156" s="52"/>
      <c r="AB156" s="52"/>
      <c r="AC156" s="52"/>
    </row>
    <row r="157" spans="4:29" x14ac:dyDescent="0.25">
      <c r="D157" s="56" t="s">
        <v>524</v>
      </c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</row>
    <row r="158" spans="4:29" x14ac:dyDescent="0.25">
      <c r="D158" s="56" t="s">
        <v>257</v>
      </c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</row>
    <row r="159" spans="4:29" x14ac:dyDescent="0.25">
      <c r="D159" s="56" t="s">
        <v>329</v>
      </c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</row>
    <row r="160" spans="4:29" x14ac:dyDescent="0.25">
      <c r="D160" s="56" t="s">
        <v>279</v>
      </c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</row>
    <row r="161" spans="4:29" x14ac:dyDescent="0.25">
      <c r="D161" s="56" t="s">
        <v>332</v>
      </c>
      <c r="E161" s="52"/>
      <c r="F161" s="52"/>
      <c r="G161" s="52"/>
      <c r="H161" s="52"/>
      <c r="I161" s="52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  <c r="AA161" s="52"/>
      <c r="AB161" s="52"/>
      <c r="AC161" s="52"/>
    </row>
    <row r="162" spans="4:29" x14ac:dyDescent="0.25">
      <c r="D162" s="56" t="s">
        <v>333</v>
      </c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  <c r="AA162" s="52"/>
      <c r="AB162" s="52"/>
      <c r="AC162" s="52"/>
    </row>
    <row r="163" spans="4:29" x14ac:dyDescent="0.25">
      <c r="D163" s="56" t="s">
        <v>3657</v>
      </c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  <c r="AA163" s="52"/>
      <c r="AB163" s="52"/>
      <c r="AC163" s="52"/>
    </row>
    <row r="164" spans="4:29" x14ac:dyDescent="0.25">
      <c r="D164" s="56" t="s">
        <v>3658</v>
      </c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  <c r="AA164" s="52"/>
      <c r="AB164" s="52"/>
      <c r="AC164" s="52"/>
    </row>
    <row r="165" spans="4:29" x14ac:dyDescent="0.25">
      <c r="D165" s="56" t="s">
        <v>3659</v>
      </c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</row>
    <row r="166" spans="4:29" x14ac:dyDescent="0.25">
      <c r="D166" s="56" t="s">
        <v>4814</v>
      </c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  <c r="AA166" s="52"/>
      <c r="AB166" s="52"/>
      <c r="AC166" s="52"/>
    </row>
    <row r="167" spans="4:29" x14ac:dyDescent="0.25">
      <c r="D167" s="56" t="s">
        <v>4815</v>
      </c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  <c r="AA167" s="52"/>
      <c r="AB167" s="52"/>
      <c r="AC167" s="52"/>
    </row>
    <row r="168" spans="4:29" x14ac:dyDescent="0.25">
      <c r="D168" s="56" t="s">
        <v>4816</v>
      </c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  <c r="AA168" s="52"/>
      <c r="AB168" s="52"/>
      <c r="AC168" s="52"/>
    </row>
    <row r="169" spans="4:29" x14ac:dyDescent="0.25">
      <c r="D169" s="56" t="s">
        <v>368</v>
      </c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</row>
    <row r="170" spans="4:29" x14ac:dyDescent="0.25">
      <c r="D170" s="56" t="s">
        <v>508</v>
      </c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</row>
    <row r="171" spans="4:29" x14ac:dyDescent="0.25">
      <c r="D171" s="56" t="s">
        <v>4817</v>
      </c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</row>
    <row r="173" spans="4:29" x14ac:dyDescent="0.25">
      <c r="D173" s="285" t="s">
        <v>4827</v>
      </c>
    </row>
    <row r="188" spans="4:4" x14ac:dyDescent="0.25">
      <c r="D188" s="51" t="s">
        <v>4885</v>
      </c>
    </row>
    <row r="216" spans="2:4" x14ac:dyDescent="0.25">
      <c r="B216" s="50">
        <v>0</v>
      </c>
      <c r="D216" s="51" t="s">
        <v>4831</v>
      </c>
    </row>
    <row r="217" spans="2:4" x14ac:dyDescent="0.25">
      <c r="D217" s="59" t="s">
        <v>303</v>
      </c>
    </row>
    <row r="218" spans="2:4" x14ac:dyDescent="0.25">
      <c r="D218" s="55" t="s">
        <v>4833</v>
      </c>
    </row>
    <row r="219" spans="2:4" x14ac:dyDescent="0.25">
      <c r="D219" s="68" t="s">
        <v>4743</v>
      </c>
    </row>
    <row r="221" spans="2:4" x14ac:dyDescent="0.25">
      <c r="D221" s="285" t="s">
        <v>36</v>
      </c>
    </row>
    <row r="222" spans="2:4" x14ac:dyDescent="0.25">
      <c r="D222" s="54" t="s">
        <v>4832</v>
      </c>
    </row>
    <row r="224" spans="2:4" x14ac:dyDescent="0.25">
      <c r="D224" s="285" t="s">
        <v>4828</v>
      </c>
    </row>
    <row r="278" spans="4:23" x14ac:dyDescent="0.25">
      <c r="D278" s="285" t="s">
        <v>309</v>
      </c>
      <c r="M278" s="285" t="s">
        <v>646</v>
      </c>
    </row>
    <row r="279" spans="4:23" x14ac:dyDescent="0.25">
      <c r="D279" s="51" t="s">
        <v>1790</v>
      </c>
      <c r="M279" s="136" t="s">
        <v>4739</v>
      </c>
      <c r="R279" s="46" t="s">
        <v>475</v>
      </c>
      <c r="T279" s="28" t="s">
        <v>4740</v>
      </c>
    </row>
    <row r="281" spans="4:23" x14ac:dyDescent="0.25">
      <c r="D281" s="56" t="s">
        <v>342</v>
      </c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</row>
    <row r="282" spans="4:23" x14ac:dyDescent="0.25">
      <c r="D282" s="56" t="s">
        <v>838</v>
      </c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</row>
    <row r="283" spans="4:23" x14ac:dyDescent="0.25">
      <c r="D283" s="56" t="s">
        <v>505</v>
      </c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</row>
    <row r="284" spans="4:23" x14ac:dyDescent="0.25">
      <c r="D284" s="56" t="s">
        <v>257</v>
      </c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</row>
    <row r="285" spans="4:23" x14ac:dyDescent="0.25">
      <c r="D285" s="56" t="s">
        <v>4754</v>
      </c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</row>
    <row r="287" spans="4:23" x14ac:dyDescent="0.25">
      <c r="D287" s="285" t="s">
        <v>4759</v>
      </c>
    </row>
    <row r="322" spans="2:4" x14ac:dyDescent="0.25">
      <c r="B322" s="50">
        <v>0</v>
      </c>
      <c r="D322" s="51" t="s">
        <v>4029</v>
      </c>
    </row>
    <row r="323" spans="2:4" x14ac:dyDescent="0.25">
      <c r="D323" s="59" t="s">
        <v>304</v>
      </c>
    </row>
    <row r="325" spans="2:4" x14ac:dyDescent="0.25">
      <c r="D325" s="285" t="s">
        <v>36</v>
      </c>
    </row>
    <row r="328" spans="2:4" x14ac:dyDescent="0.25">
      <c r="D328" s="285" t="s">
        <v>4022</v>
      </c>
    </row>
    <row r="374" spans="4:4" x14ac:dyDescent="0.25">
      <c r="D374" s="285" t="s">
        <v>309</v>
      </c>
    </row>
    <row r="375" spans="4:4" x14ac:dyDescent="0.25">
      <c r="D375" s="51" t="s">
        <v>4023</v>
      </c>
    </row>
    <row r="376" spans="4:4" x14ac:dyDescent="0.25">
      <c r="D376" s="51" t="s">
        <v>4024</v>
      </c>
    </row>
    <row r="378" spans="4:4" x14ac:dyDescent="0.25">
      <c r="D378" s="51" t="s">
        <v>4511</v>
      </c>
    </row>
    <row r="380" spans="4:4" x14ac:dyDescent="0.25">
      <c r="D380" s="285" t="s">
        <v>4727</v>
      </c>
    </row>
    <row r="382" spans="4:4" x14ac:dyDescent="0.25">
      <c r="D382" s="285" t="s">
        <v>3965</v>
      </c>
    </row>
    <row r="383" spans="4:4" x14ac:dyDescent="0.25">
      <c r="D383" s="285" t="s">
        <v>4141</v>
      </c>
    </row>
    <row r="385" spans="4:4" x14ac:dyDescent="0.25">
      <c r="D385" s="51" t="s">
        <v>4797</v>
      </c>
    </row>
    <row r="387" spans="4:4" x14ac:dyDescent="0.25">
      <c r="D387" s="285" t="s">
        <v>4834</v>
      </c>
    </row>
    <row r="422" spans="2:4" x14ac:dyDescent="0.25">
      <c r="B422" s="50">
        <v>0</v>
      </c>
      <c r="D422" s="51" t="s">
        <v>4838</v>
      </c>
    </row>
    <row r="423" spans="2:4" x14ac:dyDescent="0.25">
      <c r="D423" s="59" t="s">
        <v>304</v>
      </c>
    </row>
    <row r="425" spans="2:4" x14ac:dyDescent="0.25">
      <c r="D425" s="285" t="s">
        <v>36</v>
      </c>
    </row>
    <row r="426" spans="2:4" x14ac:dyDescent="0.25">
      <c r="D426" s="54" t="s">
        <v>4840</v>
      </c>
    </row>
    <row r="428" spans="2:4" x14ac:dyDescent="0.25">
      <c r="D428" s="285" t="s">
        <v>4835</v>
      </c>
    </row>
    <row r="452" spans="4:24" x14ac:dyDescent="0.25">
      <c r="D452" s="285" t="s">
        <v>309</v>
      </c>
      <c r="M452" s="285" t="s">
        <v>4841</v>
      </c>
    </row>
    <row r="453" spans="4:24" x14ac:dyDescent="0.25">
      <c r="D453" s="51" t="s">
        <v>4836</v>
      </c>
      <c r="M453" s="58" t="s">
        <v>302</v>
      </c>
      <c r="O453" s="46" t="s">
        <v>475</v>
      </c>
      <c r="Q453" s="58" t="s">
        <v>304</v>
      </c>
    </row>
    <row r="455" spans="4:24" x14ac:dyDescent="0.25">
      <c r="D455" s="56" t="s">
        <v>33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</row>
    <row r="456" spans="4:24" x14ac:dyDescent="0.25">
      <c r="D456" s="56" t="s">
        <v>4846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</row>
    <row r="457" spans="4:24" x14ac:dyDescent="0.25">
      <c r="D457" s="56" t="s">
        <v>4847</v>
      </c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</row>
    <row r="458" spans="4:24" x14ac:dyDescent="0.25">
      <c r="D458" s="56" t="s">
        <v>4848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</row>
    <row r="459" spans="4:24" x14ac:dyDescent="0.25">
      <c r="D459" s="56" t="s">
        <v>524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</row>
    <row r="460" spans="4:24" x14ac:dyDescent="0.25">
      <c r="D460" s="56" t="s">
        <v>266</v>
      </c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</row>
    <row r="461" spans="4:24" x14ac:dyDescent="0.25">
      <c r="D461" s="56" t="s">
        <v>277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</row>
    <row r="462" spans="4:24" x14ac:dyDescent="0.25">
      <c r="D462" s="56" t="s">
        <v>273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</row>
    <row r="463" spans="4:24" x14ac:dyDescent="0.25">
      <c r="D463" s="56" t="s">
        <v>4531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</row>
    <row r="464" spans="4:24" x14ac:dyDescent="0.25">
      <c r="D464" s="56" t="s">
        <v>4532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</row>
    <row r="465" spans="4:40" x14ac:dyDescent="0.25">
      <c r="D465" s="56" t="s">
        <v>4849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</row>
    <row r="466" spans="4:40" x14ac:dyDescent="0.25">
      <c r="D466" s="56" t="s">
        <v>4850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</row>
    <row r="467" spans="4:40" x14ac:dyDescent="0.25">
      <c r="D467" s="56" t="s">
        <v>4851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</row>
    <row r="468" spans="4:40" x14ac:dyDescent="0.25">
      <c r="D468" s="56" t="s">
        <v>4852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</row>
    <row r="469" spans="4:40" x14ac:dyDescent="0.25">
      <c r="D469" s="56" t="s">
        <v>4853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</row>
    <row r="470" spans="4:40" x14ac:dyDescent="0.25">
      <c r="D470" s="56" t="s">
        <v>4854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</row>
    <row r="471" spans="4:40" x14ac:dyDescent="0.25">
      <c r="D471" s="56" t="s">
        <v>4855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</row>
    <row r="472" spans="4:40" x14ac:dyDescent="0.25">
      <c r="D472" s="56" t="s">
        <v>4856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</row>
    <row r="474" spans="4:40" x14ac:dyDescent="0.25">
      <c r="D474" s="57" t="s">
        <v>357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</row>
    <row r="475" spans="4:40" x14ac:dyDescent="0.25">
      <c r="D475" s="57" t="s">
        <v>322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</row>
    <row r="476" spans="4:40" x14ac:dyDescent="0.25">
      <c r="D476" s="57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53"/>
      <c r="AL476" s="53"/>
      <c r="AM476" s="53"/>
      <c r="AN476" s="53"/>
    </row>
    <row r="477" spans="4:40" x14ac:dyDescent="0.25">
      <c r="D477" s="57" t="s">
        <v>267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53"/>
      <c r="AL477" s="53"/>
      <c r="AM477" s="53"/>
      <c r="AN477" s="53"/>
    </row>
    <row r="478" spans="4:40" x14ac:dyDescent="0.25">
      <c r="D478" s="57" t="s">
        <v>282</v>
      </c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  <c r="AE478" s="53"/>
      <c r="AF478" s="53"/>
      <c r="AG478" s="53"/>
      <c r="AH478" s="53"/>
      <c r="AI478" s="53"/>
      <c r="AJ478" s="53"/>
      <c r="AK478" s="53"/>
      <c r="AL478" s="53"/>
      <c r="AM478" s="53"/>
      <c r="AN478" s="53"/>
    </row>
    <row r="479" spans="4:40" x14ac:dyDescent="0.25">
      <c r="D479" s="57" t="s">
        <v>2275</v>
      </c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  <c r="AE479" s="53"/>
      <c r="AF479" s="53"/>
      <c r="AG479" s="53"/>
      <c r="AH479" s="53"/>
      <c r="AI479" s="53"/>
      <c r="AJ479" s="53"/>
      <c r="AK479" s="53"/>
      <c r="AL479" s="53"/>
      <c r="AM479" s="53"/>
      <c r="AN479" s="53"/>
    </row>
    <row r="480" spans="4:40" x14ac:dyDescent="0.25">
      <c r="D480" s="57" t="s">
        <v>4857</v>
      </c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  <c r="AE480" s="53"/>
      <c r="AF480" s="53"/>
      <c r="AG480" s="53"/>
      <c r="AH480" s="53"/>
      <c r="AI480" s="53"/>
      <c r="AJ480" s="53"/>
      <c r="AK480" s="53"/>
      <c r="AL480" s="53"/>
      <c r="AM480" s="53"/>
      <c r="AN480" s="53"/>
    </row>
    <row r="481" spans="4:40" x14ac:dyDescent="0.25">
      <c r="D481" s="57" t="s">
        <v>4858</v>
      </c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F481" s="53"/>
      <c r="AG481" s="53"/>
      <c r="AH481" s="53"/>
      <c r="AI481" s="53"/>
      <c r="AJ481" s="53"/>
      <c r="AK481" s="53"/>
      <c r="AL481" s="53"/>
      <c r="AM481" s="53"/>
      <c r="AN481" s="53"/>
    </row>
    <row r="482" spans="4:40" x14ac:dyDescent="0.25">
      <c r="D482" s="57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F482" s="53"/>
      <c r="AG482" s="53"/>
      <c r="AH482" s="53"/>
      <c r="AI482" s="53"/>
      <c r="AJ482" s="53"/>
      <c r="AK482" s="53"/>
      <c r="AL482" s="53"/>
      <c r="AM482" s="53"/>
      <c r="AN482" s="53"/>
    </row>
    <row r="483" spans="4:40" x14ac:dyDescent="0.25">
      <c r="D483" s="57" t="s">
        <v>788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F483" s="53"/>
      <c r="AG483" s="53"/>
      <c r="AH483" s="53"/>
      <c r="AI483" s="53"/>
      <c r="AJ483" s="53"/>
      <c r="AK483" s="53"/>
      <c r="AL483" s="53"/>
      <c r="AM483" s="53"/>
      <c r="AN483" s="53"/>
    </row>
    <row r="484" spans="4:40" x14ac:dyDescent="0.25">
      <c r="D484" s="57" t="s">
        <v>282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F484" s="53"/>
      <c r="AG484" s="53"/>
      <c r="AH484" s="53"/>
      <c r="AI484" s="53"/>
      <c r="AJ484" s="53"/>
      <c r="AK484" s="53"/>
      <c r="AL484" s="53"/>
      <c r="AM484" s="53"/>
      <c r="AN484" s="53"/>
    </row>
    <row r="485" spans="4:40" x14ac:dyDescent="0.25">
      <c r="D485" s="57" t="s">
        <v>2275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F485" s="53"/>
      <c r="AG485" s="53"/>
      <c r="AH485" s="53"/>
      <c r="AI485" s="53"/>
      <c r="AJ485" s="53"/>
      <c r="AK485" s="53"/>
      <c r="AL485" s="53"/>
      <c r="AM485" s="53"/>
      <c r="AN485" s="53"/>
    </row>
    <row r="486" spans="4:40" x14ac:dyDescent="0.25">
      <c r="D486" s="57" t="s">
        <v>4857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F486" s="53"/>
      <c r="AG486" s="53"/>
      <c r="AH486" s="53"/>
      <c r="AI486" s="53"/>
      <c r="AJ486" s="53"/>
      <c r="AK486" s="53"/>
      <c r="AL486" s="53"/>
      <c r="AM486" s="53"/>
      <c r="AN486" s="53"/>
    </row>
    <row r="487" spans="4:40" x14ac:dyDescent="0.25">
      <c r="D487" s="57" t="s">
        <v>4859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F487" s="53"/>
      <c r="AG487" s="53"/>
      <c r="AH487" s="53"/>
      <c r="AI487" s="53"/>
      <c r="AJ487" s="53"/>
      <c r="AK487" s="53"/>
      <c r="AL487" s="53"/>
      <c r="AM487" s="53"/>
      <c r="AN487" s="53"/>
    </row>
    <row r="488" spans="4:40" x14ac:dyDescent="0.25">
      <c r="D488" s="57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F488" s="53"/>
      <c r="AG488" s="53"/>
      <c r="AH488" s="53"/>
      <c r="AI488" s="53"/>
      <c r="AJ488" s="53"/>
      <c r="AK488" s="53"/>
      <c r="AL488" s="53"/>
      <c r="AM488" s="53"/>
      <c r="AN488" s="53"/>
    </row>
    <row r="489" spans="4:40" x14ac:dyDescent="0.25">
      <c r="D489" s="57" t="s">
        <v>3362</v>
      </c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F489" s="53"/>
      <c r="AG489" s="53"/>
      <c r="AH489" s="53"/>
      <c r="AI489" s="53"/>
      <c r="AJ489" s="53"/>
      <c r="AK489" s="53"/>
      <c r="AL489" s="53"/>
      <c r="AM489" s="53"/>
      <c r="AN489" s="53"/>
    </row>
    <row r="490" spans="4:40" x14ac:dyDescent="0.25">
      <c r="D490" s="57" t="s">
        <v>282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F490" s="53"/>
      <c r="AG490" s="53"/>
      <c r="AH490" s="53"/>
      <c r="AI490" s="53"/>
      <c r="AJ490" s="53"/>
      <c r="AK490" s="53"/>
      <c r="AL490" s="53"/>
      <c r="AM490" s="53"/>
      <c r="AN490" s="53"/>
    </row>
    <row r="491" spans="4:40" x14ac:dyDescent="0.25">
      <c r="D491" s="57" t="s">
        <v>2275</v>
      </c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F491" s="53"/>
      <c r="AG491" s="53"/>
      <c r="AH491" s="53"/>
      <c r="AI491" s="53"/>
      <c r="AJ491" s="53"/>
      <c r="AK491" s="53"/>
      <c r="AL491" s="53"/>
      <c r="AM491" s="53"/>
      <c r="AN491" s="53"/>
    </row>
    <row r="492" spans="4:40" x14ac:dyDescent="0.25">
      <c r="D492" s="57" t="s">
        <v>4857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F492" s="53"/>
      <c r="AG492" s="53"/>
      <c r="AH492" s="53"/>
      <c r="AI492" s="53"/>
      <c r="AJ492" s="53"/>
      <c r="AK492" s="53"/>
      <c r="AL492" s="53"/>
      <c r="AM492" s="53"/>
      <c r="AN492" s="53"/>
    </row>
    <row r="493" spans="4:40" x14ac:dyDescent="0.25">
      <c r="D493" s="57" t="s">
        <v>4860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F493" s="53"/>
      <c r="AG493" s="53"/>
      <c r="AH493" s="53"/>
      <c r="AI493" s="53"/>
      <c r="AJ493" s="53"/>
      <c r="AK493" s="53"/>
      <c r="AL493" s="53"/>
      <c r="AM493" s="53"/>
      <c r="AN493" s="53"/>
    </row>
    <row r="494" spans="4:40" x14ac:dyDescent="0.25">
      <c r="D494" s="57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H494" s="53"/>
      <c r="AI494" s="53"/>
      <c r="AJ494" s="53"/>
      <c r="AK494" s="53"/>
      <c r="AL494" s="53"/>
      <c r="AM494" s="53"/>
      <c r="AN494" s="53"/>
    </row>
    <row r="495" spans="4:40" x14ac:dyDescent="0.25">
      <c r="D495" s="57" t="s">
        <v>263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F495" s="53"/>
      <c r="AG495" s="53"/>
      <c r="AH495" s="53"/>
      <c r="AI495" s="53"/>
      <c r="AJ495" s="53"/>
      <c r="AK495" s="53"/>
      <c r="AL495" s="53"/>
      <c r="AM495" s="53"/>
      <c r="AN495" s="53"/>
    </row>
    <row r="496" spans="4:40" x14ac:dyDescent="0.25">
      <c r="D496" s="57" t="s">
        <v>264</v>
      </c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H496" s="53"/>
      <c r="AI496" s="53"/>
      <c r="AJ496" s="53"/>
      <c r="AK496" s="53"/>
      <c r="AL496" s="53"/>
      <c r="AM496" s="53"/>
      <c r="AN496" s="53"/>
    </row>
    <row r="497" spans="4:40" x14ac:dyDescent="0.25">
      <c r="D497" s="57" t="s">
        <v>358</v>
      </c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  <c r="AF497" s="53"/>
      <c r="AG497" s="53"/>
      <c r="AH497" s="53"/>
      <c r="AI497" s="53"/>
      <c r="AJ497" s="53"/>
      <c r="AK497" s="53"/>
      <c r="AL497" s="53"/>
      <c r="AM497" s="53"/>
      <c r="AN497" s="53"/>
    </row>
    <row r="499" spans="4:40" x14ac:dyDescent="0.25">
      <c r="D499" s="285" t="s">
        <v>4861</v>
      </c>
    </row>
    <row r="606" spans="2:4" x14ac:dyDescent="0.25">
      <c r="B606" s="50">
        <v>0</v>
      </c>
      <c r="D606" s="51" t="s">
        <v>4845</v>
      </c>
    </row>
    <row r="607" spans="2:4" x14ac:dyDescent="0.25">
      <c r="D607" s="59" t="s">
        <v>304</v>
      </c>
    </row>
    <row r="608" spans="2:4" x14ac:dyDescent="0.25">
      <c r="D608" s="55" t="s">
        <v>35</v>
      </c>
    </row>
    <row r="622" spans="2:4" x14ac:dyDescent="0.25">
      <c r="B622" s="50">
        <v>0</v>
      </c>
      <c r="D622" s="51" t="s">
        <v>4873</v>
      </c>
    </row>
    <row r="623" spans="2:4" x14ac:dyDescent="0.25">
      <c r="D623" s="59" t="s">
        <v>304</v>
      </c>
    </row>
    <row r="624" spans="2:4" x14ac:dyDescent="0.25">
      <c r="D624" s="55" t="s">
        <v>35</v>
      </c>
    </row>
    <row r="639" spans="2:4" x14ac:dyDescent="0.25">
      <c r="B639" s="48">
        <v>0</v>
      </c>
      <c r="D639" s="51" t="s">
        <v>2226</v>
      </c>
    </row>
    <row r="640" spans="2:4" x14ac:dyDescent="0.25">
      <c r="D640" s="59" t="s">
        <v>305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45590-0E46-473E-B856-9458FD2CBC9E}">
  <dimension ref="A2:J34"/>
  <sheetViews>
    <sheetView topLeftCell="A22" workbookViewId="0">
      <selection activeCell="A28" sqref="A28"/>
    </sheetView>
  </sheetViews>
  <sheetFormatPr defaultColWidth="2.85546875" defaultRowHeight="15" x14ac:dyDescent="0.25"/>
  <cols>
    <col min="1" max="1" width="9.140625" style="420" bestFit="1" customWidth="1"/>
    <col min="2" max="2" width="39.85546875" style="420" bestFit="1" customWidth="1"/>
    <col min="3" max="3" width="17.28515625" style="420" bestFit="1" customWidth="1"/>
    <col min="4" max="4" width="17" style="420" bestFit="1" customWidth="1"/>
    <col min="5" max="5" width="17.5703125" style="420" bestFit="1" customWidth="1"/>
    <col min="6" max="7" width="10.7109375" style="420" bestFit="1" customWidth="1"/>
    <col min="8" max="8" width="8.5703125" style="420" bestFit="1" customWidth="1"/>
    <col min="9" max="9" width="7.5703125" style="420" bestFit="1" customWidth="1"/>
    <col min="10" max="10" width="10.7109375" style="420" bestFit="1" customWidth="1"/>
    <col min="11" max="16384" width="2.85546875" style="420"/>
  </cols>
  <sheetData>
    <row r="2" spans="1:10" ht="18.75" x14ac:dyDescent="0.25">
      <c r="A2" s="467" t="s">
        <v>3610</v>
      </c>
      <c r="B2" s="468"/>
      <c r="C2" s="468"/>
      <c r="D2" s="468"/>
      <c r="E2" s="468"/>
      <c r="F2" s="468"/>
      <c r="G2" s="468"/>
      <c r="H2" s="468"/>
      <c r="I2" s="468"/>
      <c r="J2" s="468"/>
    </row>
    <row r="3" spans="1:10" x14ac:dyDescent="0.25">
      <c r="A3" s="468" t="s">
        <v>4803</v>
      </c>
      <c r="B3" s="468"/>
      <c r="C3" s="468"/>
      <c r="D3" s="468"/>
      <c r="E3" s="468"/>
      <c r="F3" s="468"/>
      <c r="G3" s="468"/>
      <c r="H3" s="468"/>
      <c r="I3" s="468"/>
    </row>
    <row r="4" spans="1:10" ht="45" x14ac:dyDescent="0.25">
      <c r="A4" s="385" t="s">
        <v>374</v>
      </c>
      <c r="B4" s="385" t="s">
        <v>32</v>
      </c>
      <c r="C4" s="385" t="s">
        <v>31</v>
      </c>
      <c r="D4" s="385" t="s">
        <v>331</v>
      </c>
      <c r="E4" s="385" t="s">
        <v>373</v>
      </c>
      <c r="F4" s="385" t="s">
        <v>519</v>
      </c>
      <c r="G4" s="385" t="s">
        <v>254</v>
      </c>
      <c r="H4" s="385" t="s">
        <v>30</v>
      </c>
      <c r="I4" s="385" t="s">
        <v>29</v>
      </c>
      <c r="J4" s="385" t="s">
        <v>28</v>
      </c>
    </row>
    <row r="5" spans="1:10" ht="45" x14ac:dyDescent="0.25">
      <c r="A5" s="390" t="s">
        <v>314</v>
      </c>
      <c r="B5" s="390" t="s">
        <v>313</v>
      </c>
      <c r="C5" s="390" t="s">
        <v>312</v>
      </c>
      <c r="D5" s="390" t="s">
        <v>330</v>
      </c>
      <c r="E5" s="390" t="s">
        <v>276</v>
      </c>
      <c r="F5" s="391">
        <v>44673.446527777996</v>
      </c>
      <c r="G5" s="391">
        <v>45077.708333333001</v>
      </c>
      <c r="H5" s="390" t="s">
        <v>311</v>
      </c>
      <c r="I5" s="390" t="s">
        <v>18</v>
      </c>
      <c r="J5" s="390" t="s">
        <v>17</v>
      </c>
    </row>
    <row r="6" spans="1:10" ht="45" x14ac:dyDescent="0.25">
      <c r="A6" s="394" t="s">
        <v>921</v>
      </c>
      <c r="B6" s="388" t="s">
        <v>924</v>
      </c>
      <c r="C6" s="388" t="s">
        <v>459</v>
      </c>
      <c r="D6" s="388" t="s">
        <v>330</v>
      </c>
      <c r="E6" s="388" t="s">
        <v>276</v>
      </c>
      <c r="F6" s="389">
        <v>44903.420833333003</v>
      </c>
      <c r="G6" s="389">
        <v>45336.661805556003</v>
      </c>
      <c r="H6" s="388" t="s">
        <v>23</v>
      </c>
      <c r="I6" s="388" t="s">
        <v>18</v>
      </c>
      <c r="J6" s="388" t="s">
        <v>260</v>
      </c>
    </row>
    <row r="7" spans="1:10" ht="45" x14ac:dyDescent="0.25">
      <c r="A7" s="395" t="s">
        <v>1735</v>
      </c>
      <c r="B7" s="386" t="s">
        <v>1727</v>
      </c>
      <c r="C7" s="386" t="s">
        <v>697</v>
      </c>
      <c r="D7" s="386" t="s">
        <v>330</v>
      </c>
      <c r="E7" s="386" t="s">
        <v>276</v>
      </c>
      <c r="F7" s="387">
        <v>44930.588194443997</v>
      </c>
      <c r="G7" s="387">
        <v>45366.546527778002</v>
      </c>
      <c r="H7" s="386" t="s">
        <v>23</v>
      </c>
      <c r="I7" s="386" t="s">
        <v>18</v>
      </c>
      <c r="J7" s="386" t="s">
        <v>260</v>
      </c>
    </row>
    <row r="8" spans="1:10" ht="45" x14ac:dyDescent="0.25">
      <c r="A8" s="407" t="s">
        <v>4020</v>
      </c>
      <c r="B8" s="407" t="s">
        <v>4019</v>
      </c>
      <c r="C8" s="407" t="s">
        <v>1669</v>
      </c>
      <c r="D8" s="407" t="s">
        <v>330</v>
      </c>
      <c r="E8" s="407" t="s">
        <v>276</v>
      </c>
      <c r="F8" s="408">
        <v>44967.365277778001</v>
      </c>
      <c r="G8" s="408">
        <v>45405.656944444003</v>
      </c>
      <c r="H8" s="407" t="s">
        <v>23</v>
      </c>
      <c r="I8" s="407" t="s">
        <v>18</v>
      </c>
      <c r="J8" s="407" t="s">
        <v>260</v>
      </c>
    </row>
    <row r="9" spans="1:10" ht="45" x14ac:dyDescent="0.25">
      <c r="A9" s="402" t="s">
        <v>4028</v>
      </c>
      <c r="B9" s="402" t="s">
        <v>4022</v>
      </c>
      <c r="C9" s="402" t="s">
        <v>433</v>
      </c>
      <c r="D9" s="402" t="s">
        <v>330</v>
      </c>
      <c r="E9" s="402" t="s">
        <v>276</v>
      </c>
      <c r="F9" s="403">
        <v>44967.389583333003</v>
      </c>
      <c r="G9" s="403">
        <v>45408.347916667</v>
      </c>
      <c r="H9" s="402" t="s">
        <v>23</v>
      </c>
      <c r="I9" s="402" t="s">
        <v>18</v>
      </c>
      <c r="J9" s="402" t="s">
        <v>255</v>
      </c>
    </row>
    <row r="10" spans="1:10" ht="45" x14ac:dyDescent="0.25">
      <c r="A10" s="388" t="s">
        <v>4135</v>
      </c>
      <c r="B10" s="388" t="s">
        <v>4140</v>
      </c>
      <c r="C10" s="388" t="s">
        <v>356</v>
      </c>
      <c r="D10" s="388" t="s">
        <v>330</v>
      </c>
      <c r="E10" s="388" t="s">
        <v>276</v>
      </c>
      <c r="F10" s="389">
        <v>44970.604861111002</v>
      </c>
      <c r="G10" s="389">
        <v>45411.563194444003</v>
      </c>
      <c r="H10" s="388" t="s">
        <v>23</v>
      </c>
      <c r="I10" s="388" t="s">
        <v>18</v>
      </c>
      <c r="J10" s="388" t="s">
        <v>260</v>
      </c>
    </row>
    <row r="11" spans="1:10" ht="45" x14ac:dyDescent="0.25">
      <c r="A11" s="396" t="s">
        <v>4198</v>
      </c>
      <c r="B11" s="396" t="s">
        <v>4200</v>
      </c>
      <c r="C11" s="396" t="s">
        <v>361</v>
      </c>
      <c r="D11" s="396" t="s">
        <v>330</v>
      </c>
      <c r="E11" s="396" t="s">
        <v>276</v>
      </c>
      <c r="F11" s="397">
        <v>44971.338888888997</v>
      </c>
      <c r="G11" s="397">
        <v>45411.630555556003</v>
      </c>
      <c r="H11" s="396" t="s">
        <v>23</v>
      </c>
      <c r="I11" s="396" t="s">
        <v>18</v>
      </c>
      <c r="J11" s="396" t="s">
        <v>260</v>
      </c>
    </row>
    <row r="12" spans="1:10" ht="45" x14ac:dyDescent="0.25">
      <c r="A12" s="396" t="s">
        <v>4241</v>
      </c>
      <c r="B12" s="407" t="s">
        <v>4242</v>
      </c>
      <c r="C12" s="407" t="s">
        <v>356</v>
      </c>
      <c r="D12" s="407" t="s">
        <v>330</v>
      </c>
      <c r="E12" s="407" t="s">
        <v>276</v>
      </c>
      <c r="F12" s="408">
        <v>44971.446527777996</v>
      </c>
      <c r="G12" s="408">
        <v>45412.404861110997</v>
      </c>
      <c r="H12" s="407" t="s">
        <v>23</v>
      </c>
      <c r="I12" s="407" t="s">
        <v>18</v>
      </c>
      <c r="J12" s="407" t="s">
        <v>260</v>
      </c>
    </row>
    <row r="13" spans="1:10" ht="45" x14ac:dyDescent="0.25">
      <c r="A13" s="396" t="s">
        <v>4309</v>
      </c>
      <c r="B13" s="396" t="s">
        <v>4310</v>
      </c>
      <c r="C13" s="396" t="s">
        <v>356</v>
      </c>
      <c r="D13" s="396" t="s">
        <v>330</v>
      </c>
      <c r="E13" s="396" t="s">
        <v>276</v>
      </c>
      <c r="F13" s="397">
        <v>44972.636111111002</v>
      </c>
      <c r="G13" s="397">
        <v>45419.594444444003</v>
      </c>
      <c r="H13" s="396" t="s">
        <v>23</v>
      </c>
      <c r="I13" s="396" t="s">
        <v>18</v>
      </c>
      <c r="J13" s="396" t="s">
        <v>260</v>
      </c>
    </row>
    <row r="14" spans="1:10" ht="45" x14ac:dyDescent="0.25">
      <c r="A14" s="407" t="s">
        <v>4336</v>
      </c>
      <c r="B14" s="407" t="s">
        <v>4338</v>
      </c>
      <c r="C14" s="407" t="s">
        <v>356</v>
      </c>
      <c r="D14" s="407" t="s">
        <v>330</v>
      </c>
      <c r="E14" s="407" t="s">
        <v>276</v>
      </c>
      <c r="F14" s="408">
        <v>44973.395833333001</v>
      </c>
      <c r="G14" s="408">
        <v>45420.354166666999</v>
      </c>
      <c r="H14" s="407" t="s">
        <v>23</v>
      </c>
      <c r="I14" s="407" t="s">
        <v>18</v>
      </c>
      <c r="J14" s="407" t="s">
        <v>260</v>
      </c>
    </row>
    <row r="15" spans="1:10" ht="45" x14ac:dyDescent="0.25">
      <c r="A15" s="396" t="s">
        <v>4388</v>
      </c>
      <c r="B15" s="386" t="s">
        <v>4390</v>
      </c>
      <c r="C15" s="386" t="s">
        <v>356</v>
      </c>
      <c r="D15" s="386" t="s">
        <v>330</v>
      </c>
      <c r="E15" s="386" t="s">
        <v>276</v>
      </c>
      <c r="F15" s="387">
        <v>44973.443055556003</v>
      </c>
      <c r="G15" s="387">
        <v>45420.401388888997</v>
      </c>
      <c r="H15" s="386" t="s">
        <v>23</v>
      </c>
      <c r="I15" s="386" t="s">
        <v>18</v>
      </c>
      <c r="J15" s="386" t="s">
        <v>260</v>
      </c>
    </row>
    <row r="16" spans="1:10" ht="45" x14ac:dyDescent="0.25">
      <c r="A16" s="407" t="s">
        <v>4391</v>
      </c>
      <c r="B16" s="388" t="s">
        <v>4393</v>
      </c>
      <c r="C16" s="388" t="s">
        <v>356</v>
      </c>
      <c r="D16" s="388" t="s">
        <v>330</v>
      </c>
      <c r="E16" s="388" t="s">
        <v>276</v>
      </c>
      <c r="F16" s="389">
        <v>44973.454861111</v>
      </c>
      <c r="G16" s="389">
        <v>45420.413194444001</v>
      </c>
      <c r="H16" s="388" t="s">
        <v>23</v>
      </c>
      <c r="I16" s="388" t="s">
        <v>18</v>
      </c>
      <c r="J16" s="388" t="s">
        <v>260</v>
      </c>
    </row>
    <row r="17" spans="1:10" ht="45" x14ac:dyDescent="0.25">
      <c r="A17" s="396" t="s">
        <v>4396</v>
      </c>
      <c r="B17" s="386" t="s">
        <v>4398</v>
      </c>
      <c r="C17" s="386" t="s">
        <v>361</v>
      </c>
      <c r="D17" s="386" t="s">
        <v>330</v>
      </c>
      <c r="E17" s="386" t="s">
        <v>276</v>
      </c>
      <c r="F17" s="387">
        <v>44973.482638889</v>
      </c>
      <c r="G17" s="387">
        <v>45420.440972222001</v>
      </c>
      <c r="H17" s="386" t="s">
        <v>23</v>
      </c>
      <c r="I17" s="386" t="s">
        <v>18</v>
      </c>
      <c r="J17" s="386" t="s">
        <v>260</v>
      </c>
    </row>
    <row r="18" spans="1:10" ht="45" x14ac:dyDescent="0.25">
      <c r="A18" s="388" t="s">
        <v>4490</v>
      </c>
      <c r="B18" s="388" t="s">
        <v>4491</v>
      </c>
      <c r="C18" s="388" t="s">
        <v>325</v>
      </c>
      <c r="D18" s="388" t="s">
        <v>330</v>
      </c>
      <c r="E18" s="388" t="s">
        <v>276</v>
      </c>
      <c r="F18" s="389">
        <v>44974.477777777996</v>
      </c>
      <c r="G18" s="389">
        <v>45421.436111110997</v>
      </c>
      <c r="H18" s="388" t="s">
        <v>23</v>
      </c>
      <c r="I18" s="388" t="s">
        <v>18</v>
      </c>
      <c r="J18" s="388" t="s">
        <v>260</v>
      </c>
    </row>
    <row r="19" spans="1:10" ht="45" x14ac:dyDescent="0.25">
      <c r="A19" s="396" t="s">
        <v>4555</v>
      </c>
      <c r="B19" s="386" t="s">
        <v>4557</v>
      </c>
      <c r="C19" s="386" t="s">
        <v>501</v>
      </c>
      <c r="D19" s="386" t="s">
        <v>330</v>
      </c>
      <c r="E19" s="386" t="s">
        <v>276</v>
      </c>
      <c r="F19" s="387">
        <v>44977.556944443997</v>
      </c>
      <c r="G19" s="387">
        <v>45422.556944443997</v>
      </c>
      <c r="H19" s="386" t="s">
        <v>23</v>
      </c>
      <c r="I19" s="386" t="s">
        <v>18</v>
      </c>
      <c r="J19" s="386" t="s">
        <v>260</v>
      </c>
    </row>
    <row r="20" spans="1:10" ht="45" x14ac:dyDescent="0.25">
      <c r="A20" s="407" t="s">
        <v>4570</v>
      </c>
      <c r="B20" s="388" t="s">
        <v>4576</v>
      </c>
      <c r="C20" s="388" t="s">
        <v>448</v>
      </c>
      <c r="D20" s="388" t="s">
        <v>330</v>
      </c>
      <c r="E20" s="388" t="s">
        <v>276</v>
      </c>
      <c r="F20" s="389">
        <v>44977.566666667</v>
      </c>
      <c r="G20" s="389">
        <v>45422.566666667</v>
      </c>
      <c r="H20" s="388" t="s">
        <v>23</v>
      </c>
      <c r="I20" s="388" t="s">
        <v>18</v>
      </c>
      <c r="J20" s="388" t="s">
        <v>260</v>
      </c>
    </row>
    <row r="21" spans="1:10" ht="45" x14ac:dyDescent="0.25">
      <c r="A21" s="386" t="s">
        <v>4663</v>
      </c>
      <c r="B21" s="386" t="s">
        <v>4664</v>
      </c>
      <c r="C21" s="386" t="s">
        <v>272</v>
      </c>
      <c r="D21" s="386" t="s">
        <v>330</v>
      </c>
      <c r="E21" s="386" t="s">
        <v>276</v>
      </c>
      <c r="F21" s="387">
        <v>44978.397916667003</v>
      </c>
      <c r="G21" s="387">
        <v>45425.362500000003</v>
      </c>
      <c r="H21" s="386" t="s">
        <v>23</v>
      </c>
      <c r="I21" s="386" t="s">
        <v>18</v>
      </c>
      <c r="J21" s="386" t="s">
        <v>260</v>
      </c>
    </row>
    <row r="22" spans="1:10" ht="45" x14ac:dyDescent="0.25">
      <c r="A22" s="388" t="s">
        <v>4679</v>
      </c>
      <c r="B22" s="388" t="s">
        <v>4682</v>
      </c>
      <c r="C22" s="388" t="s">
        <v>356</v>
      </c>
      <c r="D22" s="388" t="s">
        <v>330</v>
      </c>
      <c r="E22" s="388" t="s">
        <v>276</v>
      </c>
      <c r="F22" s="389">
        <v>44978.473611111003</v>
      </c>
      <c r="G22" s="389">
        <v>45425.431944443997</v>
      </c>
      <c r="H22" s="388" t="s">
        <v>23</v>
      </c>
      <c r="I22" s="388" t="s">
        <v>18</v>
      </c>
      <c r="J22" s="388" t="s">
        <v>260</v>
      </c>
    </row>
    <row r="23" spans="1:10" ht="45" x14ac:dyDescent="0.25">
      <c r="A23" s="386" t="s">
        <v>4700</v>
      </c>
      <c r="B23" s="386" t="s">
        <v>4701</v>
      </c>
      <c r="C23" s="386" t="s">
        <v>925</v>
      </c>
      <c r="D23" s="386" t="s">
        <v>330</v>
      </c>
      <c r="E23" s="386" t="s">
        <v>276</v>
      </c>
      <c r="F23" s="387">
        <v>44978.554166667003</v>
      </c>
      <c r="G23" s="387">
        <v>45425.554166667003</v>
      </c>
      <c r="H23" s="386" t="s">
        <v>23</v>
      </c>
      <c r="I23" s="386" t="s">
        <v>18</v>
      </c>
      <c r="J23" s="386" t="s">
        <v>260</v>
      </c>
    </row>
    <row r="24" spans="1:10" ht="45" x14ac:dyDescent="0.25">
      <c r="A24" s="388" t="s">
        <v>4733</v>
      </c>
      <c r="B24" s="388" t="s">
        <v>4734</v>
      </c>
      <c r="C24" s="388" t="s">
        <v>4457</v>
      </c>
      <c r="D24" s="388" t="s">
        <v>330</v>
      </c>
      <c r="E24" s="388" t="s">
        <v>276</v>
      </c>
      <c r="F24" s="389">
        <v>44978.678472222004</v>
      </c>
      <c r="G24" s="389">
        <v>45425.636805556001</v>
      </c>
      <c r="H24" s="388" t="s">
        <v>23</v>
      </c>
      <c r="I24" s="388" t="s">
        <v>18</v>
      </c>
      <c r="J24" s="388" t="s">
        <v>260</v>
      </c>
    </row>
    <row r="25" spans="1:10" ht="45" x14ac:dyDescent="0.25">
      <c r="A25" s="386" t="s">
        <v>4764</v>
      </c>
      <c r="B25" s="386" t="s">
        <v>4765</v>
      </c>
      <c r="C25" s="386" t="s">
        <v>356</v>
      </c>
      <c r="D25" s="386" t="s">
        <v>330</v>
      </c>
      <c r="E25" s="386" t="s">
        <v>276</v>
      </c>
      <c r="F25" s="387">
        <v>44979.546527778002</v>
      </c>
      <c r="G25" s="387">
        <v>45426.546527778002</v>
      </c>
      <c r="H25" s="386" t="s">
        <v>23</v>
      </c>
      <c r="I25" s="386" t="s">
        <v>18</v>
      </c>
      <c r="J25" s="386" t="s">
        <v>260</v>
      </c>
    </row>
    <row r="26" spans="1:10" ht="45" x14ac:dyDescent="0.25">
      <c r="A26" s="388" t="s">
        <v>4792</v>
      </c>
      <c r="B26" s="388" t="s">
        <v>4793</v>
      </c>
      <c r="C26" s="388" t="s">
        <v>433</v>
      </c>
      <c r="D26" s="388" t="s">
        <v>330</v>
      </c>
      <c r="E26" s="388" t="s">
        <v>276</v>
      </c>
      <c r="F26" s="389">
        <v>44979.676388888998</v>
      </c>
      <c r="G26" s="389">
        <v>45426.634722221999</v>
      </c>
      <c r="H26" s="388" t="s">
        <v>23</v>
      </c>
      <c r="I26" s="388" t="s">
        <v>18</v>
      </c>
      <c r="J26" s="388" t="s">
        <v>260</v>
      </c>
    </row>
    <row r="28" spans="1:10" x14ac:dyDescent="0.25">
      <c r="A28" s="404" t="s">
        <v>4804</v>
      </c>
      <c r="B28" s="406" t="s">
        <v>4805</v>
      </c>
      <c r="C28" s="404"/>
      <c r="D28" s="404"/>
      <c r="E28" s="404"/>
      <c r="F28" s="405"/>
      <c r="G28" s="405"/>
      <c r="H28" s="404"/>
      <c r="I28" s="404"/>
      <c r="J28" s="406" t="s">
        <v>346</v>
      </c>
    </row>
    <row r="29" spans="1:10" ht="45" x14ac:dyDescent="0.25">
      <c r="A29" s="423" t="s">
        <v>4829</v>
      </c>
      <c r="B29" s="423" t="s">
        <v>4830</v>
      </c>
      <c r="C29" s="423" t="s">
        <v>4742</v>
      </c>
      <c r="D29" s="423" t="s">
        <v>4741</v>
      </c>
      <c r="E29" s="423"/>
      <c r="F29" s="424"/>
      <c r="G29" s="424"/>
      <c r="H29" s="423"/>
      <c r="I29" s="423"/>
      <c r="J29" s="425" t="s">
        <v>346</v>
      </c>
    </row>
    <row r="30" spans="1:10" x14ac:dyDescent="0.25">
      <c r="A30" s="407" t="s">
        <v>4837</v>
      </c>
      <c r="B30" s="407" t="s">
        <v>4839</v>
      </c>
      <c r="C30" s="407"/>
      <c r="D30" s="407"/>
      <c r="E30" s="407"/>
      <c r="F30" s="408"/>
      <c r="G30" s="408"/>
      <c r="H30" s="407"/>
      <c r="I30" s="407"/>
      <c r="J30" s="409" t="s">
        <v>346</v>
      </c>
    </row>
    <row r="31" spans="1:10" x14ac:dyDescent="0.25">
      <c r="A31" s="404" t="s">
        <v>4843</v>
      </c>
      <c r="B31" s="404" t="s">
        <v>4844</v>
      </c>
      <c r="C31" s="404"/>
      <c r="D31" s="404"/>
      <c r="E31" s="404"/>
      <c r="F31" s="405"/>
      <c r="G31" s="405"/>
      <c r="H31" s="404"/>
      <c r="I31" s="404"/>
      <c r="J31" s="406" t="s">
        <v>346</v>
      </c>
    </row>
    <row r="32" spans="1:10" x14ac:dyDescent="0.25">
      <c r="A32" s="392" t="s">
        <v>4872</v>
      </c>
      <c r="B32" s="392" t="s">
        <v>4874</v>
      </c>
      <c r="C32" s="392"/>
      <c r="D32" s="392"/>
      <c r="E32" s="392"/>
      <c r="F32" s="393"/>
      <c r="G32" s="393"/>
      <c r="H32" s="392"/>
      <c r="I32" s="392"/>
      <c r="J32" s="422" t="s">
        <v>346</v>
      </c>
    </row>
    <row r="33" spans="1:10" x14ac:dyDescent="0.25">
      <c r="A33" s="398"/>
      <c r="B33" s="398"/>
      <c r="C33" s="398"/>
      <c r="D33" s="398"/>
      <c r="E33" s="398"/>
      <c r="F33" s="399"/>
      <c r="G33" s="399"/>
      <c r="H33" s="398"/>
      <c r="I33" s="398"/>
      <c r="J33" s="400" t="s">
        <v>346</v>
      </c>
    </row>
    <row r="34" spans="1:10" x14ac:dyDescent="0.25">
      <c r="A34" s="398"/>
      <c r="B34" s="398"/>
      <c r="C34" s="398"/>
      <c r="D34" s="398"/>
      <c r="E34" s="398"/>
      <c r="F34" s="399"/>
      <c r="G34" s="399"/>
      <c r="H34" s="398"/>
      <c r="I34" s="398"/>
      <c r="J34" s="40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8B9AA-4A79-457D-9258-F53A52D3BCB2}">
  <dimension ref="B2:AT1479"/>
  <sheetViews>
    <sheetView topLeftCell="A1265" workbookViewId="0">
      <selection activeCell="A1285" sqref="A1285:XFD1302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4877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4879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4880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4881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4845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4862</v>
      </c>
    </row>
    <row r="61" spans="2:4" x14ac:dyDescent="0.25">
      <c r="D61" s="285" t="s">
        <v>4842</v>
      </c>
    </row>
    <row r="85" spans="4:23" x14ac:dyDescent="0.25">
      <c r="D85" s="285" t="s">
        <v>309</v>
      </c>
      <c r="M85" s="285" t="s">
        <v>646</v>
      </c>
    </row>
    <row r="86" spans="4:23" x14ac:dyDescent="0.25">
      <c r="D86" s="51" t="s">
        <v>3597</v>
      </c>
      <c r="M86" s="58" t="s">
        <v>4863</v>
      </c>
      <c r="R86" s="46" t="s">
        <v>475</v>
      </c>
      <c r="T86" s="28" t="s">
        <v>4739</v>
      </c>
    </row>
    <row r="88" spans="4:23" x14ac:dyDescent="0.25">
      <c r="D88" s="56" t="s">
        <v>33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</row>
    <row r="89" spans="4:23" x14ac:dyDescent="0.25">
      <c r="D89" s="56" t="s">
        <v>382</v>
      </c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</row>
    <row r="90" spans="4:23" x14ac:dyDescent="0.25">
      <c r="D90" s="56" t="s">
        <v>838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</row>
    <row r="91" spans="4:23" x14ac:dyDescent="0.25">
      <c r="D91" s="56" t="s">
        <v>3720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</row>
    <row r="92" spans="4:23" x14ac:dyDescent="0.25">
      <c r="D92" s="56" t="s">
        <v>3870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</row>
    <row r="93" spans="4:23" x14ac:dyDescent="0.25">
      <c r="D93" s="56" t="s">
        <v>3871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</row>
    <row r="94" spans="4:23" x14ac:dyDescent="0.25">
      <c r="D94" s="56" t="s">
        <v>3872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</row>
    <row r="95" spans="4:23" x14ac:dyDescent="0.25">
      <c r="D95" s="56" t="s">
        <v>3873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</row>
    <row r="96" spans="4:23" x14ac:dyDescent="0.25">
      <c r="D96" s="56" t="s">
        <v>524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</row>
    <row r="97" spans="4:40" x14ac:dyDescent="0.25">
      <c r="D97" s="56" t="s">
        <v>1986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</row>
    <row r="98" spans="4:40" x14ac:dyDescent="0.25">
      <c r="D98" s="56" t="s">
        <v>4781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</row>
    <row r="99" spans="4:40" x14ac:dyDescent="0.25">
      <c r="D99" s="56" t="s">
        <v>279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</row>
    <row r="100" spans="4:40" x14ac:dyDescent="0.25">
      <c r="D100" s="56" t="s">
        <v>4864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</row>
    <row r="102" spans="4:40" x14ac:dyDescent="0.25">
      <c r="D102" s="57" t="s">
        <v>357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</row>
    <row r="103" spans="4:40" x14ac:dyDescent="0.25">
      <c r="D103" s="57" t="s">
        <v>322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</row>
    <row r="104" spans="4:40" x14ac:dyDescent="0.25">
      <c r="D104" s="57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</row>
    <row r="105" spans="4:40" x14ac:dyDescent="0.25">
      <c r="D105" s="57" t="s">
        <v>2879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</row>
    <row r="106" spans="4:40" x14ac:dyDescent="0.25">
      <c r="D106" s="57" t="s">
        <v>282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</row>
    <row r="107" spans="4:40" x14ac:dyDescent="0.25">
      <c r="D107" s="57" t="s">
        <v>4870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</row>
    <row r="108" spans="4:40" x14ac:dyDescent="0.25">
      <c r="D108" s="57" t="s">
        <v>4871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</row>
    <row r="109" spans="4:40" x14ac:dyDescent="0.25">
      <c r="D109" s="57" t="s">
        <v>4869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</row>
    <row r="110" spans="4:40" x14ac:dyDescent="0.25">
      <c r="D110" s="57" t="s">
        <v>4875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</row>
    <row r="111" spans="4:40" x14ac:dyDescent="0.25">
      <c r="D111" s="57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</row>
    <row r="112" spans="4:40" x14ac:dyDescent="0.25">
      <c r="D112" s="90" t="s">
        <v>4780</v>
      </c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  <c r="AC112" s="91"/>
      <c r="AD112" s="91"/>
      <c r="AE112" s="91"/>
      <c r="AF112" s="91"/>
      <c r="AG112" s="91"/>
      <c r="AH112" s="91"/>
      <c r="AI112" s="91"/>
      <c r="AJ112" s="91"/>
      <c r="AK112" s="91"/>
      <c r="AL112" s="91"/>
      <c r="AM112" s="91"/>
      <c r="AN112" s="91"/>
    </row>
    <row r="113" spans="4:40" x14ac:dyDescent="0.25">
      <c r="D113" s="90" t="s">
        <v>282</v>
      </c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  <c r="AC113" s="91"/>
      <c r="AD113" s="91"/>
      <c r="AE113" s="91"/>
      <c r="AF113" s="91"/>
      <c r="AG113" s="91"/>
      <c r="AH113" s="91"/>
      <c r="AI113" s="91"/>
      <c r="AJ113" s="91"/>
      <c r="AK113" s="91"/>
      <c r="AL113" s="91"/>
      <c r="AM113" s="91"/>
      <c r="AN113" s="91"/>
    </row>
    <row r="114" spans="4:40" x14ac:dyDescent="0.25">
      <c r="D114" s="90" t="s">
        <v>4868</v>
      </c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/>
      <c r="AI114" s="91"/>
      <c r="AJ114" s="91"/>
      <c r="AK114" s="91"/>
      <c r="AL114" s="91"/>
      <c r="AM114" s="91"/>
      <c r="AN114" s="91"/>
    </row>
    <row r="115" spans="4:40" x14ac:dyDescent="0.25">
      <c r="D115" s="90" t="s">
        <v>4869</v>
      </c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/>
      <c r="AI115" s="91"/>
      <c r="AJ115" s="91"/>
      <c r="AK115" s="91"/>
      <c r="AL115" s="91"/>
      <c r="AM115" s="91"/>
      <c r="AN115" s="91"/>
    </row>
    <row r="116" spans="4:40" x14ac:dyDescent="0.25">
      <c r="D116" s="90" t="s">
        <v>4876</v>
      </c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/>
      <c r="AI116" s="91"/>
      <c r="AJ116" s="91"/>
      <c r="AK116" s="91"/>
      <c r="AL116" s="91"/>
      <c r="AM116" s="91"/>
      <c r="AN116" s="91"/>
    </row>
    <row r="117" spans="4:40" x14ac:dyDescent="0.25">
      <c r="D117" s="57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</row>
    <row r="118" spans="4:40" x14ac:dyDescent="0.25">
      <c r="D118" s="57" t="s">
        <v>263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</row>
    <row r="119" spans="4:40" x14ac:dyDescent="0.25">
      <c r="D119" s="57" t="s">
        <v>264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</row>
    <row r="120" spans="4:40" x14ac:dyDescent="0.25">
      <c r="D120" s="57" t="s">
        <v>358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</row>
    <row r="122" spans="4:40" x14ac:dyDescent="0.25">
      <c r="D122" s="285" t="s">
        <v>4866</v>
      </c>
    </row>
    <row r="258" spans="4:4" x14ac:dyDescent="0.25">
      <c r="D258" s="51" t="s">
        <v>4877</v>
      </c>
    </row>
    <row r="260" spans="4:4" x14ac:dyDescent="0.25">
      <c r="D260" s="285" t="s">
        <v>4866</v>
      </c>
    </row>
    <row r="301" spans="4:40" x14ac:dyDescent="0.25">
      <c r="D301" s="57" t="s">
        <v>357</v>
      </c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  <c r="AF301" s="53"/>
      <c r="AG301" s="53"/>
      <c r="AH301" s="53"/>
      <c r="AI301" s="53"/>
      <c r="AJ301" s="53"/>
      <c r="AK301" s="53"/>
      <c r="AL301" s="53"/>
      <c r="AM301" s="53"/>
      <c r="AN301" s="53"/>
    </row>
    <row r="302" spans="4:40" x14ac:dyDescent="0.25">
      <c r="D302" s="57" t="s">
        <v>322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  <c r="AF302" s="53"/>
      <c r="AG302" s="53"/>
      <c r="AH302" s="53"/>
      <c r="AI302" s="53"/>
      <c r="AJ302" s="53"/>
      <c r="AK302" s="53"/>
      <c r="AL302" s="53"/>
      <c r="AM302" s="53"/>
      <c r="AN302" s="53"/>
    </row>
    <row r="303" spans="4:40" x14ac:dyDescent="0.25">
      <c r="D303" s="57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  <c r="AN303" s="53"/>
    </row>
    <row r="304" spans="4:40" x14ac:dyDescent="0.25">
      <c r="D304" s="57" t="s">
        <v>2879</v>
      </c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/>
      <c r="AN304" s="53"/>
    </row>
    <row r="305" spans="4:40" x14ac:dyDescent="0.25">
      <c r="D305" s="57" t="s">
        <v>282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  <c r="AN305" s="53"/>
    </row>
    <row r="306" spans="4:40" x14ac:dyDescent="0.25">
      <c r="D306" s="57" t="s">
        <v>4904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  <c r="AN306" s="53"/>
    </row>
    <row r="307" spans="4:40" x14ac:dyDescent="0.25">
      <c r="D307" s="57" t="s">
        <v>4905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  <c r="AN307" s="53"/>
    </row>
    <row r="308" spans="4:40" x14ac:dyDescent="0.25">
      <c r="D308" s="57" t="s">
        <v>4871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  <c r="AN308" s="53"/>
    </row>
    <row r="309" spans="4:40" x14ac:dyDescent="0.25">
      <c r="D309" s="57" t="s">
        <v>4869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  <c r="AN309" s="53"/>
    </row>
    <row r="310" spans="4:40" x14ac:dyDescent="0.25">
      <c r="D310" s="57" t="s">
        <v>4875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  <c r="AN310" s="53"/>
    </row>
    <row r="311" spans="4:40" x14ac:dyDescent="0.25">
      <c r="D311" s="57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3"/>
      <c r="AN311" s="53"/>
    </row>
    <row r="312" spans="4:40" x14ac:dyDescent="0.25">
      <c r="D312" s="57" t="s">
        <v>4780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</row>
    <row r="313" spans="4:40" x14ac:dyDescent="0.25">
      <c r="D313" s="57" t="s">
        <v>282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</row>
    <row r="314" spans="4:40" x14ac:dyDescent="0.25">
      <c r="D314" s="57" t="s">
        <v>4906</v>
      </c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</row>
    <row r="315" spans="4:40" x14ac:dyDescent="0.25">
      <c r="D315" s="57" t="s">
        <v>4869</v>
      </c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</row>
    <row r="316" spans="4:40" x14ac:dyDescent="0.25">
      <c r="D316" s="57" t="s">
        <v>4907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3"/>
      <c r="AN316" s="53"/>
    </row>
    <row r="317" spans="4:40" x14ac:dyDescent="0.25">
      <c r="D317" s="57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  <c r="AN317" s="53"/>
    </row>
    <row r="318" spans="4:40" x14ac:dyDescent="0.25">
      <c r="D318" s="57" t="s">
        <v>263</v>
      </c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</row>
    <row r="319" spans="4:40" x14ac:dyDescent="0.25">
      <c r="D319" s="57" t="s">
        <v>264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</row>
    <row r="320" spans="4:40" x14ac:dyDescent="0.25">
      <c r="D320" s="57" t="s">
        <v>358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</row>
    <row r="322" spans="4:4" x14ac:dyDescent="0.25">
      <c r="D322" s="285" t="s">
        <v>4866</v>
      </c>
    </row>
    <row r="360" spans="2:4" x14ac:dyDescent="0.25">
      <c r="B360" s="50">
        <v>0</v>
      </c>
      <c r="D360" s="51" t="s">
        <v>4873</v>
      </c>
    </row>
    <row r="361" spans="2:4" x14ac:dyDescent="0.25">
      <c r="D361" s="59" t="s">
        <v>304</v>
      </c>
    </row>
    <row r="363" spans="2:4" x14ac:dyDescent="0.25">
      <c r="D363" s="285" t="s">
        <v>36</v>
      </c>
    </row>
    <row r="364" spans="2:4" x14ac:dyDescent="0.25">
      <c r="D364" s="54" t="s">
        <v>4921</v>
      </c>
    </row>
    <row r="366" spans="2:4" x14ac:dyDescent="0.25">
      <c r="D366" s="285" t="s">
        <v>4865</v>
      </c>
    </row>
    <row r="407" spans="4:4" x14ac:dyDescent="0.25">
      <c r="D407" s="285" t="s">
        <v>309</v>
      </c>
    </row>
    <row r="408" spans="4:4" x14ac:dyDescent="0.25">
      <c r="D408" s="51" t="s">
        <v>4867</v>
      </c>
    </row>
    <row r="410" spans="4:4" x14ac:dyDescent="0.25">
      <c r="D410" s="51" t="s">
        <v>4877</v>
      </c>
    </row>
    <row r="412" spans="4:4" x14ac:dyDescent="0.25">
      <c r="D412" s="285" t="s">
        <v>4911</v>
      </c>
    </row>
    <row r="433" spans="4:40" x14ac:dyDescent="0.25">
      <c r="D433" s="56" t="s">
        <v>33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  <c r="AA433" s="52"/>
      <c r="AB433" s="52"/>
      <c r="AC433" s="52"/>
    </row>
    <row r="434" spans="4:40" x14ac:dyDescent="0.25">
      <c r="D434" s="56" t="s">
        <v>4922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  <c r="AA434" s="52"/>
      <c r="AB434" s="52"/>
      <c r="AC434" s="52"/>
    </row>
    <row r="435" spans="4:40" x14ac:dyDescent="0.25">
      <c r="D435" s="56" t="s">
        <v>257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  <c r="AA435" s="52"/>
      <c r="AB435" s="52"/>
      <c r="AC435" s="52"/>
    </row>
    <row r="436" spans="4:40" x14ac:dyDescent="0.25">
      <c r="D436" s="38" t="s">
        <v>4923</v>
      </c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  <c r="Z436" s="52"/>
      <c r="AA436" s="52"/>
      <c r="AB436" s="52"/>
      <c r="AC436" s="52"/>
    </row>
    <row r="437" spans="4:40" x14ac:dyDescent="0.25">
      <c r="D437" s="38" t="s">
        <v>3726</v>
      </c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  <c r="Z437" s="52"/>
      <c r="AA437" s="52"/>
      <c r="AB437" s="52"/>
      <c r="AC437" s="52"/>
    </row>
    <row r="438" spans="4:40" x14ac:dyDescent="0.25">
      <c r="D438" s="56" t="s">
        <v>4916</v>
      </c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  <c r="Z438" s="52"/>
      <c r="AA438" s="52"/>
      <c r="AB438" s="52"/>
      <c r="AC438" s="52"/>
    </row>
    <row r="439" spans="4:40" x14ac:dyDescent="0.25">
      <c r="D439" s="56" t="s">
        <v>4917</v>
      </c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  <c r="AA439" s="52"/>
      <c r="AB439" s="52"/>
      <c r="AC439" s="52"/>
    </row>
    <row r="440" spans="4:40" x14ac:dyDescent="0.25">
      <c r="D440" s="38" t="s">
        <v>4918</v>
      </c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  <c r="Z440" s="52"/>
      <c r="AA440" s="52"/>
      <c r="AB440" s="52"/>
      <c r="AC440" s="52"/>
    </row>
    <row r="441" spans="4:40" x14ac:dyDescent="0.25">
      <c r="D441" s="38" t="s">
        <v>4919</v>
      </c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  <c r="Z441" s="52"/>
      <c r="AA441" s="52"/>
      <c r="AB441" s="52"/>
      <c r="AC441" s="52"/>
    </row>
    <row r="442" spans="4:40" x14ac:dyDescent="0.25">
      <c r="D442" s="56" t="s">
        <v>4920</v>
      </c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  <c r="AA442" s="52"/>
      <c r="AB442" s="52"/>
      <c r="AC442" s="52"/>
    </row>
    <row r="443" spans="4:40" x14ac:dyDescent="0.25">
      <c r="D443" s="41"/>
    </row>
    <row r="444" spans="4:40" x14ac:dyDescent="0.25">
      <c r="D444" s="57" t="s">
        <v>357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  <c r="AE444" s="53"/>
      <c r="AF444" s="53"/>
      <c r="AG444" s="53"/>
      <c r="AH444" s="53"/>
      <c r="AI444" s="53"/>
      <c r="AJ444" s="53"/>
      <c r="AK444" s="53"/>
      <c r="AL444" s="53"/>
      <c r="AM444" s="53"/>
      <c r="AN444" s="53"/>
    </row>
    <row r="445" spans="4:40" x14ac:dyDescent="0.25">
      <c r="D445" s="57" t="s">
        <v>322</v>
      </c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  <c r="AC445" s="53"/>
      <c r="AD445" s="53"/>
      <c r="AE445" s="53"/>
      <c r="AF445" s="53"/>
      <c r="AG445" s="53"/>
      <c r="AH445" s="53"/>
      <c r="AI445" s="53"/>
      <c r="AJ445" s="53"/>
      <c r="AK445" s="53"/>
      <c r="AL445" s="53"/>
      <c r="AM445" s="53"/>
      <c r="AN445" s="53"/>
    </row>
    <row r="446" spans="4:40" x14ac:dyDescent="0.25">
      <c r="D446" s="57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  <c r="AC446" s="53"/>
      <c r="AD446" s="53"/>
      <c r="AE446" s="53"/>
      <c r="AF446" s="53"/>
      <c r="AG446" s="53"/>
      <c r="AH446" s="53"/>
      <c r="AI446" s="53"/>
      <c r="AJ446" s="53"/>
      <c r="AK446" s="53"/>
      <c r="AL446" s="53"/>
      <c r="AM446" s="53"/>
      <c r="AN446" s="53"/>
    </row>
    <row r="447" spans="4:40" x14ac:dyDescent="0.25">
      <c r="D447" s="57" t="s">
        <v>507</v>
      </c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  <c r="AC447" s="53"/>
      <c r="AD447" s="53"/>
      <c r="AE447" s="53"/>
      <c r="AF447" s="53"/>
      <c r="AG447" s="53"/>
      <c r="AH447" s="53"/>
      <c r="AI447" s="53"/>
      <c r="AJ447" s="53"/>
      <c r="AK447" s="53"/>
      <c r="AL447" s="53"/>
      <c r="AM447" s="53"/>
      <c r="AN447" s="53"/>
    </row>
    <row r="448" spans="4:40" x14ac:dyDescent="0.25">
      <c r="D448" s="57" t="s">
        <v>282</v>
      </c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  <c r="AE448" s="53"/>
      <c r="AF448" s="53"/>
      <c r="AG448" s="53"/>
      <c r="AH448" s="53"/>
      <c r="AI448" s="53"/>
      <c r="AJ448" s="53"/>
      <c r="AK448" s="53"/>
      <c r="AL448" s="53"/>
      <c r="AM448" s="53"/>
      <c r="AN448" s="53"/>
    </row>
    <row r="449" spans="4:40" x14ac:dyDescent="0.25">
      <c r="D449" s="57" t="s">
        <v>4925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3"/>
      <c r="AF449" s="53"/>
      <c r="AG449" s="53"/>
      <c r="AH449" s="53"/>
      <c r="AI449" s="53"/>
      <c r="AJ449" s="53"/>
      <c r="AK449" s="53"/>
      <c r="AL449" s="53"/>
      <c r="AM449" s="53"/>
      <c r="AN449" s="53"/>
    </row>
    <row r="450" spans="4:40" x14ac:dyDescent="0.25">
      <c r="D450" s="57" t="s">
        <v>4926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  <c r="AK450" s="53"/>
      <c r="AL450" s="53"/>
      <c r="AM450" s="53"/>
      <c r="AN450" s="53"/>
    </row>
    <row r="451" spans="4:40" x14ac:dyDescent="0.25">
      <c r="D451" s="57" t="s">
        <v>4927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3"/>
      <c r="AN451" s="53"/>
    </row>
    <row r="452" spans="4:40" x14ac:dyDescent="0.25">
      <c r="D452" s="57" t="s">
        <v>4924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</row>
    <row r="453" spans="4:40" x14ac:dyDescent="0.25">
      <c r="D453" s="57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53"/>
      <c r="AL453" s="53"/>
      <c r="AM453" s="53"/>
      <c r="AN453" s="53"/>
    </row>
    <row r="454" spans="4:40" x14ac:dyDescent="0.25">
      <c r="D454" s="57" t="s">
        <v>263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  <c r="AK454" s="53"/>
      <c r="AL454" s="53"/>
      <c r="AM454" s="53"/>
      <c r="AN454" s="53"/>
    </row>
    <row r="455" spans="4:40" x14ac:dyDescent="0.25">
      <c r="D455" s="57" t="s">
        <v>264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  <c r="AK455" s="53"/>
      <c r="AL455" s="53"/>
      <c r="AM455" s="53"/>
      <c r="AN455" s="53"/>
    </row>
    <row r="456" spans="4:40" x14ac:dyDescent="0.25">
      <c r="D456" s="57" t="s">
        <v>358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  <c r="AK456" s="53"/>
      <c r="AL456" s="53"/>
      <c r="AM456" s="53"/>
      <c r="AN456" s="53"/>
    </row>
    <row r="458" spans="4:40" x14ac:dyDescent="0.25">
      <c r="D458" s="285" t="s">
        <v>4928</v>
      </c>
    </row>
    <row r="498" spans="2:4" x14ac:dyDescent="0.25">
      <c r="B498" s="50">
        <v>0</v>
      </c>
      <c r="D498" s="51" t="s">
        <v>4898</v>
      </c>
    </row>
    <row r="499" spans="2:4" x14ac:dyDescent="0.25">
      <c r="D499" s="59" t="s">
        <v>303</v>
      </c>
    </row>
    <row r="501" spans="2:4" x14ac:dyDescent="0.25">
      <c r="D501" s="285" t="s">
        <v>36</v>
      </c>
    </row>
    <row r="502" spans="2:4" x14ac:dyDescent="0.25">
      <c r="D502" s="54" t="s">
        <v>4899</v>
      </c>
    </row>
    <row r="504" spans="2:4" x14ac:dyDescent="0.25">
      <c r="D504" s="285" t="s">
        <v>4889</v>
      </c>
    </row>
    <row r="557" spans="4:22" x14ac:dyDescent="0.25">
      <c r="D557" s="285" t="s">
        <v>269</v>
      </c>
      <c r="M557" s="285" t="s">
        <v>4894</v>
      </c>
    </row>
    <row r="558" spans="4:22" x14ac:dyDescent="0.25">
      <c r="D558" s="51" t="s">
        <v>4893</v>
      </c>
      <c r="M558" s="58" t="s">
        <v>4895</v>
      </c>
      <c r="O558" s="46" t="s">
        <v>475</v>
      </c>
      <c r="Q558" s="28" t="s">
        <v>4719</v>
      </c>
    </row>
    <row r="560" spans="4:22" x14ac:dyDescent="0.25">
      <c r="D560" s="56" t="s">
        <v>4896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</row>
    <row r="561" spans="4:40" x14ac:dyDescent="0.25">
      <c r="D561" s="56" t="s">
        <v>266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</row>
    <row r="562" spans="4:40" x14ac:dyDescent="0.25">
      <c r="D562" s="56" t="s">
        <v>277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</row>
    <row r="563" spans="4:40" x14ac:dyDescent="0.25">
      <c r="D563" s="56" t="s">
        <v>273</v>
      </c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</row>
    <row r="564" spans="4:40" x14ac:dyDescent="0.25">
      <c r="D564" s="56" t="s">
        <v>4897</v>
      </c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</row>
    <row r="566" spans="4:40" x14ac:dyDescent="0.25">
      <c r="D566" s="57" t="s">
        <v>357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  <c r="AE566" s="53"/>
      <c r="AF566" s="53"/>
      <c r="AG566" s="53"/>
      <c r="AH566" s="53"/>
      <c r="AI566" s="53"/>
      <c r="AJ566" s="53"/>
      <c r="AK566" s="53"/>
      <c r="AL566" s="53"/>
      <c r="AM566" s="53"/>
      <c r="AN566" s="53"/>
    </row>
    <row r="567" spans="4:40" x14ac:dyDescent="0.25">
      <c r="D567" s="57" t="s">
        <v>322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  <c r="AE567" s="53"/>
      <c r="AF567" s="53"/>
      <c r="AG567" s="53"/>
      <c r="AH567" s="53"/>
      <c r="AI567" s="53"/>
      <c r="AJ567" s="53"/>
      <c r="AK567" s="53"/>
      <c r="AL567" s="53"/>
      <c r="AM567" s="53"/>
      <c r="AN567" s="53"/>
    </row>
    <row r="568" spans="4:40" x14ac:dyDescent="0.25">
      <c r="D568" s="57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  <c r="AE568" s="53"/>
      <c r="AF568" s="53"/>
      <c r="AG568" s="53"/>
      <c r="AH568" s="53"/>
      <c r="AI568" s="53"/>
      <c r="AJ568" s="53"/>
      <c r="AK568" s="53"/>
      <c r="AL568" s="53"/>
      <c r="AM568" s="53"/>
      <c r="AN568" s="53"/>
    </row>
    <row r="569" spans="4:40" x14ac:dyDescent="0.25">
      <c r="D569" s="57" t="s">
        <v>267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  <c r="AE569" s="53"/>
      <c r="AF569" s="53"/>
      <c r="AG569" s="53"/>
      <c r="AH569" s="53"/>
      <c r="AI569" s="53"/>
      <c r="AJ569" s="53"/>
      <c r="AK569" s="53"/>
      <c r="AL569" s="53"/>
      <c r="AM569" s="53"/>
      <c r="AN569" s="53"/>
    </row>
    <row r="570" spans="4:40" x14ac:dyDescent="0.25">
      <c r="D570" s="57" t="s">
        <v>282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  <c r="AE570" s="53"/>
      <c r="AF570" s="53"/>
      <c r="AG570" s="53"/>
      <c r="AH570" s="53"/>
      <c r="AI570" s="53"/>
      <c r="AJ570" s="53"/>
      <c r="AK570" s="53"/>
      <c r="AL570" s="53"/>
      <c r="AM570" s="53"/>
      <c r="AN570" s="53"/>
    </row>
    <row r="571" spans="4:40" x14ac:dyDescent="0.25">
      <c r="D571" s="57" t="s">
        <v>4900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  <c r="AE571" s="53"/>
      <c r="AF571" s="53"/>
      <c r="AG571" s="53"/>
      <c r="AH571" s="53"/>
      <c r="AI571" s="53"/>
      <c r="AJ571" s="53"/>
      <c r="AK571" s="53"/>
      <c r="AL571" s="53"/>
      <c r="AM571" s="53"/>
      <c r="AN571" s="53"/>
    </row>
    <row r="572" spans="4:40" x14ac:dyDescent="0.25">
      <c r="D572" s="57" t="s">
        <v>4901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  <c r="AE572" s="53"/>
      <c r="AF572" s="53"/>
      <c r="AG572" s="53"/>
      <c r="AH572" s="53"/>
      <c r="AI572" s="53"/>
      <c r="AJ572" s="53"/>
      <c r="AK572" s="53"/>
      <c r="AL572" s="53"/>
      <c r="AM572" s="53"/>
      <c r="AN572" s="53"/>
    </row>
    <row r="573" spans="4:40" x14ac:dyDescent="0.25">
      <c r="D573" s="57" t="s">
        <v>4902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  <c r="AE573" s="53"/>
      <c r="AF573" s="53"/>
      <c r="AG573" s="53"/>
      <c r="AH573" s="53"/>
      <c r="AI573" s="53"/>
      <c r="AJ573" s="53"/>
      <c r="AK573" s="53"/>
      <c r="AL573" s="53"/>
      <c r="AM573" s="53"/>
      <c r="AN573" s="53"/>
    </row>
    <row r="574" spans="4:40" x14ac:dyDescent="0.25">
      <c r="D574" s="57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  <c r="AF574" s="53"/>
      <c r="AG574" s="53"/>
      <c r="AH574" s="53"/>
      <c r="AI574" s="53"/>
      <c r="AJ574" s="53"/>
      <c r="AK574" s="53"/>
      <c r="AL574" s="53"/>
      <c r="AM574" s="53"/>
      <c r="AN574" s="53"/>
    </row>
    <row r="575" spans="4:40" x14ac:dyDescent="0.25">
      <c r="D575" s="57" t="s">
        <v>263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  <c r="AF575" s="53"/>
      <c r="AG575" s="53"/>
      <c r="AH575" s="53"/>
      <c r="AI575" s="53"/>
      <c r="AJ575" s="53"/>
      <c r="AK575" s="53"/>
      <c r="AL575" s="53"/>
      <c r="AM575" s="53"/>
      <c r="AN575" s="53"/>
    </row>
    <row r="576" spans="4:40" x14ac:dyDescent="0.25">
      <c r="D576" s="57" t="s">
        <v>264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  <c r="AF576" s="53"/>
      <c r="AG576" s="53"/>
      <c r="AH576" s="53"/>
      <c r="AI576" s="53"/>
      <c r="AJ576" s="53"/>
      <c r="AK576" s="53"/>
      <c r="AL576" s="53"/>
      <c r="AM576" s="53"/>
      <c r="AN576" s="53"/>
    </row>
    <row r="577" spans="4:40" x14ac:dyDescent="0.25">
      <c r="D577" s="57" t="s">
        <v>358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  <c r="AF577" s="53"/>
      <c r="AG577" s="53"/>
      <c r="AH577" s="53"/>
      <c r="AI577" s="53"/>
      <c r="AJ577" s="53"/>
      <c r="AK577" s="53"/>
      <c r="AL577" s="53"/>
      <c r="AM577" s="53"/>
      <c r="AN577" s="53"/>
    </row>
    <row r="579" spans="4:40" x14ac:dyDescent="0.25">
      <c r="D579" s="285" t="s">
        <v>4903</v>
      </c>
    </row>
    <row r="642" spans="2:4" x14ac:dyDescent="0.25">
      <c r="B642" s="50">
        <v>0</v>
      </c>
      <c r="D642" s="51" t="s">
        <v>4940</v>
      </c>
    </row>
    <row r="643" spans="2:4" x14ac:dyDescent="0.25">
      <c r="D643" s="59" t="s">
        <v>304</v>
      </c>
    </row>
    <row r="645" spans="2:4" x14ac:dyDescent="0.25">
      <c r="D645" s="285" t="s">
        <v>4908</v>
      </c>
    </row>
    <row r="646" spans="2:4" x14ac:dyDescent="0.25">
      <c r="D646" s="54" t="s">
        <v>4973</v>
      </c>
    </row>
    <row r="648" spans="2:4" x14ac:dyDescent="0.25">
      <c r="D648" s="285" t="s">
        <v>4909</v>
      </c>
    </row>
    <row r="676" spans="4:4" x14ac:dyDescent="0.25">
      <c r="D676" s="285" t="s">
        <v>4910</v>
      </c>
    </row>
    <row r="725" spans="4:24" x14ac:dyDescent="0.25">
      <c r="D725" s="285" t="s">
        <v>269</v>
      </c>
    </row>
    <row r="726" spans="4:24" x14ac:dyDescent="0.25">
      <c r="D726" s="51" t="s">
        <v>4936</v>
      </c>
      <c r="N726" s="28" t="s">
        <v>4974</v>
      </c>
      <c r="T726" s="28" t="s">
        <v>4975</v>
      </c>
    </row>
    <row r="728" spans="4:24" x14ac:dyDescent="0.25">
      <c r="D728" s="56" t="s">
        <v>33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</row>
    <row r="729" spans="4:24" x14ac:dyDescent="0.25">
      <c r="D729" s="56" t="s">
        <v>4969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</row>
    <row r="730" spans="4:24" x14ac:dyDescent="0.25">
      <c r="D730" s="56" t="s">
        <v>4970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</row>
    <row r="731" spans="4:24" x14ac:dyDescent="0.25">
      <c r="D731" s="56" t="s">
        <v>4971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</row>
    <row r="732" spans="4:24" x14ac:dyDescent="0.25">
      <c r="D732" s="56" t="s">
        <v>256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</row>
    <row r="733" spans="4:24" x14ac:dyDescent="0.25">
      <c r="D733" s="56" t="s">
        <v>1534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</row>
    <row r="734" spans="4:24" x14ac:dyDescent="0.25">
      <c r="D734" s="56" t="s">
        <v>1077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</row>
    <row r="735" spans="4:24" x14ac:dyDescent="0.25">
      <c r="D735" s="56" t="s">
        <v>1535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</row>
    <row r="736" spans="4:24" x14ac:dyDescent="0.25">
      <c r="D736" s="56" t="s">
        <v>478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</row>
    <row r="737" spans="4:40" x14ac:dyDescent="0.25">
      <c r="D737" s="56" t="s">
        <v>1919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</row>
    <row r="738" spans="4:40" x14ac:dyDescent="0.25">
      <c r="D738" s="56" t="s">
        <v>1920</v>
      </c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</row>
    <row r="739" spans="4:40" x14ac:dyDescent="0.25">
      <c r="D739" s="56" t="s">
        <v>4972</v>
      </c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</row>
    <row r="741" spans="4:40" x14ac:dyDescent="0.25">
      <c r="D741" s="57" t="s">
        <v>357</v>
      </c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  <c r="AE741" s="53"/>
      <c r="AF741" s="53"/>
      <c r="AG741" s="53"/>
      <c r="AH741" s="53"/>
      <c r="AI741" s="53"/>
      <c r="AJ741" s="53"/>
      <c r="AK741" s="53"/>
      <c r="AL741" s="53"/>
      <c r="AM741" s="53"/>
      <c r="AN741" s="53"/>
    </row>
    <row r="742" spans="4:40" x14ac:dyDescent="0.25">
      <c r="D742" s="57" t="s">
        <v>322</v>
      </c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  <c r="AE742" s="53"/>
      <c r="AF742" s="53"/>
      <c r="AG742" s="53"/>
      <c r="AH742" s="53"/>
      <c r="AI742" s="53"/>
      <c r="AJ742" s="53"/>
      <c r="AK742" s="53"/>
      <c r="AL742" s="53"/>
      <c r="AM742" s="53"/>
      <c r="AN742" s="53"/>
    </row>
    <row r="743" spans="4:40" x14ac:dyDescent="0.25">
      <c r="D743" s="57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</row>
    <row r="744" spans="4:40" x14ac:dyDescent="0.25">
      <c r="D744" s="57" t="s">
        <v>268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53"/>
      <c r="AL744" s="53"/>
      <c r="AM744" s="53"/>
      <c r="AN744" s="53"/>
    </row>
    <row r="745" spans="4:40" x14ac:dyDescent="0.25">
      <c r="D745" s="57" t="s">
        <v>282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53"/>
      <c r="AL745" s="53"/>
      <c r="AM745" s="53"/>
      <c r="AN745" s="53"/>
    </row>
    <row r="746" spans="4:40" x14ac:dyDescent="0.25">
      <c r="D746" s="57" t="s">
        <v>4976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53"/>
      <c r="AL746" s="53"/>
      <c r="AM746" s="53"/>
      <c r="AN746" s="53"/>
    </row>
    <row r="747" spans="4:40" x14ac:dyDescent="0.25">
      <c r="D747" s="57" t="s">
        <v>4977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53"/>
      <c r="AL747" s="53"/>
      <c r="AM747" s="53"/>
      <c r="AN747" s="53"/>
    </row>
    <row r="748" spans="4:40" x14ac:dyDescent="0.25">
      <c r="D748" s="57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3"/>
      <c r="AM748" s="53"/>
      <c r="AN748" s="53"/>
    </row>
    <row r="749" spans="4:40" x14ac:dyDescent="0.25">
      <c r="D749" s="57" t="s">
        <v>267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</row>
    <row r="750" spans="4:40" x14ac:dyDescent="0.25">
      <c r="D750" s="57" t="s">
        <v>282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53"/>
      <c r="AL750" s="53"/>
      <c r="AM750" s="53"/>
      <c r="AN750" s="53"/>
    </row>
    <row r="751" spans="4:40" x14ac:dyDescent="0.25">
      <c r="D751" s="57" t="s">
        <v>4978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53"/>
      <c r="AL751" s="53"/>
      <c r="AM751" s="53"/>
      <c r="AN751" s="53"/>
    </row>
    <row r="752" spans="4:40" x14ac:dyDescent="0.25">
      <c r="D752" s="57" t="s">
        <v>4979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53"/>
      <c r="AL752" s="53"/>
      <c r="AM752" s="53"/>
      <c r="AN752" s="53"/>
    </row>
    <row r="753" spans="4:40" x14ac:dyDescent="0.25">
      <c r="D753" s="57" t="s">
        <v>4980</v>
      </c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  <c r="AF753" s="53"/>
      <c r="AG753" s="53"/>
      <c r="AH753" s="53"/>
      <c r="AI753" s="53"/>
      <c r="AJ753" s="53"/>
      <c r="AK753" s="53"/>
      <c r="AL753" s="53"/>
      <c r="AM753" s="53"/>
      <c r="AN753" s="53"/>
    </row>
    <row r="754" spans="4:40" x14ac:dyDescent="0.25">
      <c r="D754" s="57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53"/>
      <c r="AH754" s="53"/>
      <c r="AI754" s="53"/>
      <c r="AJ754" s="53"/>
      <c r="AK754" s="53"/>
      <c r="AL754" s="53"/>
      <c r="AM754" s="53"/>
      <c r="AN754" s="53"/>
    </row>
    <row r="755" spans="4:40" x14ac:dyDescent="0.25">
      <c r="D755" s="57" t="s">
        <v>263</v>
      </c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</row>
    <row r="756" spans="4:40" x14ac:dyDescent="0.25">
      <c r="D756" s="57" t="s">
        <v>264</v>
      </c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</row>
    <row r="757" spans="4:40" x14ac:dyDescent="0.25">
      <c r="D757" s="57" t="s">
        <v>358</v>
      </c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</row>
    <row r="759" spans="4:40" x14ac:dyDescent="0.25">
      <c r="D759" s="285" t="s">
        <v>4981</v>
      </c>
    </row>
    <row r="847" spans="2:4" x14ac:dyDescent="0.25">
      <c r="B847" s="50">
        <v>0</v>
      </c>
      <c r="D847" s="51" t="s">
        <v>4935</v>
      </c>
    </row>
    <row r="848" spans="2:4" x14ac:dyDescent="0.25">
      <c r="D848" s="59" t="s">
        <v>303</v>
      </c>
    </row>
    <row r="850" spans="4:4" x14ac:dyDescent="0.25">
      <c r="D850" s="285" t="s">
        <v>36</v>
      </c>
    </row>
    <row r="851" spans="4:4" x14ac:dyDescent="0.25">
      <c r="D851" s="54" t="s">
        <v>5019</v>
      </c>
    </row>
    <row r="853" spans="4:4" x14ac:dyDescent="0.25">
      <c r="D853" s="285" t="s">
        <v>4912</v>
      </c>
    </row>
    <row r="887" spans="4:22" x14ac:dyDescent="0.25">
      <c r="D887" s="285" t="s">
        <v>309</v>
      </c>
      <c r="M887" s="285" t="s">
        <v>4914</v>
      </c>
      <c r="S887" s="285" t="s">
        <v>348</v>
      </c>
    </row>
    <row r="888" spans="4:22" x14ac:dyDescent="0.25">
      <c r="D888" s="51" t="s">
        <v>4913</v>
      </c>
      <c r="M888" s="28" t="s">
        <v>4915</v>
      </c>
      <c r="S888" s="51" t="s">
        <v>4223</v>
      </c>
    </row>
    <row r="890" spans="4:22" x14ac:dyDescent="0.25">
      <c r="D890" s="56" t="s">
        <v>5016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</row>
    <row r="891" spans="4:22" x14ac:dyDescent="0.25">
      <c r="D891" s="56" t="s">
        <v>653</v>
      </c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</row>
    <row r="892" spans="4:22" x14ac:dyDescent="0.25">
      <c r="D892" s="56" t="s">
        <v>2648</v>
      </c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U892" s="52"/>
      <c r="V892" s="52"/>
    </row>
    <row r="893" spans="4:22" x14ac:dyDescent="0.25">
      <c r="D893" s="56" t="s">
        <v>2649</v>
      </c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U893" s="52"/>
      <c r="V893" s="52"/>
    </row>
    <row r="894" spans="4:22" x14ac:dyDescent="0.25">
      <c r="D894" s="56" t="s">
        <v>2650</v>
      </c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U894" s="52"/>
      <c r="V894" s="52"/>
    </row>
    <row r="895" spans="4:22" x14ac:dyDescent="0.25">
      <c r="D895" s="56" t="s">
        <v>2651</v>
      </c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</row>
    <row r="896" spans="4:22" x14ac:dyDescent="0.25">
      <c r="D896" s="56" t="s">
        <v>5017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</row>
    <row r="897" spans="4:30" x14ac:dyDescent="0.25">
      <c r="D897" s="56" t="s">
        <v>5018</v>
      </c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</row>
    <row r="899" spans="4:30" x14ac:dyDescent="0.25">
      <c r="D899" s="57" t="s">
        <v>357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</row>
    <row r="900" spans="4:30" x14ac:dyDescent="0.25">
      <c r="D900" s="57" t="s">
        <v>322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</row>
    <row r="901" spans="4:30" x14ac:dyDescent="0.25">
      <c r="D901" s="57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</row>
    <row r="902" spans="4:30" x14ac:dyDescent="0.25">
      <c r="D902" s="57" t="s">
        <v>5020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</row>
    <row r="903" spans="4:30" x14ac:dyDescent="0.25">
      <c r="D903" s="57" t="s">
        <v>282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  <c r="AB903" s="53"/>
      <c r="AC903" s="53"/>
      <c r="AD903" s="53"/>
    </row>
    <row r="904" spans="4:30" x14ac:dyDescent="0.25">
      <c r="D904" s="57" t="s">
        <v>5021</v>
      </c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  <c r="AB904" s="53"/>
      <c r="AC904" s="53"/>
      <c r="AD904" s="53"/>
    </row>
    <row r="905" spans="4:30" x14ac:dyDescent="0.25">
      <c r="D905" s="57" t="s">
        <v>5022</v>
      </c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  <c r="AB905" s="53"/>
      <c r="AC905" s="53"/>
      <c r="AD905" s="53"/>
    </row>
    <row r="906" spans="4:30" x14ac:dyDescent="0.25">
      <c r="D906" s="57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  <c r="AB906" s="53"/>
      <c r="AC906" s="53"/>
      <c r="AD906" s="53"/>
    </row>
    <row r="907" spans="4:30" x14ac:dyDescent="0.25">
      <c r="D907" s="57" t="s">
        <v>263</v>
      </c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  <c r="AB907" s="53"/>
      <c r="AC907" s="53"/>
      <c r="AD907" s="53"/>
    </row>
    <row r="908" spans="4:30" x14ac:dyDescent="0.25">
      <c r="D908" s="57" t="s">
        <v>264</v>
      </c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  <c r="AB908" s="53"/>
      <c r="AC908" s="53"/>
      <c r="AD908" s="53"/>
    </row>
    <row r="909" spans="4:30" x14ac:dyDescent="0.25">
      <c r="D909" s="57" t="s">
        <v>358</v>
      </c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  <c r="AB909" s="53"/>
      <c r="AC909" s="53"/>
      <c r="AD909" s="53"/>
    </row>
    <row r="911" spans="4:30" x14ac:dyDescent="0.25">
      <c r="D911" s="285" t="s">
        <v>5023</v>
      </c>
    </row>
    <row r="940" spans="2:4" x14ac:dyDescent="0.25">
      <c r="B940" s="48">
        <v>0</v>
      </c>
      <c r="D940" s="51" t="s">
        <v>4930</v>
      </c>
    </row>
    <row r="941" spans="2:4" x14ac:dyDescent="0.25">
      <c r="D941" s="59" t="s">
        <v>305</v>
      </c>
    </row>
    <row r="981" spans="4:26" x14ac:dyDescent="0.25">
      <c r="D981" s="56" t="s">
        <v>4528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</row>
    <row r="982" spans="4:26" x14ac:dyDescent="0.25">
      <c r="D982" s="56" t="s">
        <v>4931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</row>
    <row r="983" spans="4:26" x14ac:dyDescent="0.25">
      <c r="D983" s="56" t="s">
        <v>4932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</row>
    <row r="984" spans="4:26" x14ac:dyDescent="0.25">
      <c r="D984" s="56" t="s">
        <v>266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</row>
    <row r="985" spans="4:26" x14ac:dyDescent="0.25">
      <c r="D985" s="56" t="s">
        <v>277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</row>
    <row r="986" spans="4:26" x14ac:dyDescent="0.25">
      <c r="D986" s="56" t="s">
        <v>273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</row>
    <row r="987" spans="4:26" x14ac:dyDescent="0.25">
      <c r="D987" s="56" t="s">
        <v>4531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</row>
    <row r="988" spans="4:26" x14ac:dyDescent="0.25">
      <c r="D988" s="56" t="s">
        <v>4532</v>
      </c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</row>
    <row r="989" spans="4:26" x14ac:dyDescent="0.25">
      <c r="D989" s="56" t="s">
        <v>544</v>
      </c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</row>
    <row r="990" spans="4:26" x14ac:dyDescent="0.25">
      <c r="D990" s="56" t="s">
        <v>545</v>
      </c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</row>
    <row r="991" spans="4:26" x14ac:dyDescent="0.25">
      <c r="D991" s="56" t="s">
        <v>4533</v>
      </c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</row>
    <row r="992" spans="4:26" x14ac:dyDescent="0.25">
      <c r="D992" s="56" t="s">
        <v>4933</v>
      </c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</row>
    <row r="993" spans="2:26" x14ac:dyDescent="0.25">
      <c r="D993" s="56" t="s">
        <v>4534</v>
      </c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</row>
    <row r="994" spans="2:26" x14ac:dyDescent="0.25">
      <c r="D994" s="56" t="s">
        <v>4535</v>
      </c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</row>
    <row r="995" spans="2:26" x14ac:dyDescent="0.25">
      <c r="D995" s="56" t="s">
        <v>278</v>
      </c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</row>
    <row r="996" spans="2:26" x14ac:dyDescent="0.25">
      <c r="D996" s="56" t="s">
        <v>4934</v>
      </c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</row>
    <row r="1006" spans="2:26" x14ac:dyDescent="0.25">
      <c r="B1006" s="50">
        <v>0</v>
      </c>
      <c r="D1006" s="51" t="s">
        <v>887</v>
      </c>
    </row>
    <row r="1007" spans="2:26" x14ac:dyDescent="0.25">
      <c r="D1007" s="59" t="s">
        <v>303</v>
      </c>
    </row>
    <row r="1008" spans="2:26" x14ac:dyDescent="0.25">
      <c r="D1008" s="55" t="s">
        <v>3576</v>
      </c>
    </row>
    <row r="1010" spans="4:4" x14ac:dyDescent="0.25">
      <c r="D1010" s="285" t="s">
        <v>3576</v>
      </c>
    </row>
    <row r="1033" spans="4:4" x14ac:dyDescent="0.25">
      <c r="D1033" s="285" t="s">
        <v>3576</v>
      </c>
    </row>
    <row r="1053" spans="4:27" x14ac:dyDescent="0.25">
      <c r="D1053" s="285" t="s">
        <v>309</v>
      </c>
      <c r="M1053" s="285" t="s">
        <v>365</v>
      </c>
    </row>
    <row r="1054" spans="4:27" x14ac:dyDescent="0.25">
      <c r="D1054" s="51" t="s">
        <v>2298</v>
      </c>
      <c r="M1054" s="51" t="s">
        <v>4941</v>
      </c>
    </row>
    <row r="1056" spans="4:27" x14ac:dyDescent="0.25">
      <c r="D1056" s="56" t="s">
        <v>34</v>
      </c>
      <c r="E1056" s="52"/>
      <c r="F1056" s="52"/>
      <c r="G1056" s="52"/>
      <c r="H1056" s="52"/>
      <c r="I1056" s="52"/>
      <c r="J1056" s="52"/>
      <c r="K1056" s="52"/>
      <c r="L1056" s="52"/>
      <c r="M1056" s="52"/>
      <c r="N1056" s="52"/>
      <c r="O1056" s="52"/>
      <c r="P1056" s="52"/>
      <c r="Q1056" s="52"/>
      <c r="R1056" s="52"/>
      <c r="S1056" s="52"/>
      <c r="T1056" s="52"/>
      <c r="U1056" s="52"/>
      <c r="V1056" s="52"/>
      <c r="W1056" s="52"/>
      <c r="X1056" s="52"/>
      <c r="Y1056" s="52"/>
      <c r="AA1056" s="58" t="s">
        <v>4943</v>
      </c>
    </row>
    <row r="1057" spans="4:25" x14ac:dyDescent="0.25">
      <c r="D1057" s="56" t="s">
        <v>1237</v>
      </c>
      <c r="E1057" s="52"/>
      <c r="F1057" s="52"/>
      <c r="G1057" s="52"/>
      <c r="H1057" s="52"/>
      <c r="I1057" s="52"/>
      <c r="J1057" s="52"/>
      <c r="K1057" s="52"/>
      <c r="L1057" s="52"/>
      <c r="M1057" s="52"/>
      <c r="N1057" s="52"/>
      <c r="O1057" s="52"/>
      <c r="P1057" s="52"/>
      <c r="Q1057" s="52"/>
      <c r="R1057" s="52"/>
      <c r="S1057" s="52"/>
      <c r="T1057" s="52"/>
      <c r="U1057" s="52"/>
      <c r="V1057" s="52"/>
      <c r="W1057" s="52"/>
      <c r="X1057" s="52"/>
      <c r="Y1057" s="52"/>
    </row>
    <row r="1058" spans="4:25" x14ac:dyDescent="0.25">
      <c r="D1058" s="56" t="s">
        <v>4942</v>
      </c>
      <c r="E1058" s="52"/>
      <c r="F1058" s="52"/>
      <c r="G1058" s="52"/>
      <c r="H1058" s="52"/>
      <c r="I1058" s="52"/>
      <c r="J1058" s="52"/>
      <c r="K1058" s="52"/>
      <c r="L1058" s="52"/>
      <c r="M1058" s="52"/>
      <c r="N1058" s="52"/>
      <c r="O1058" s="52"/>
      <c r="P1058" s="52"/>
      <c r="Q1058" s="52"/>
      <c r="R1058" s="52"/>
      <c r="S1058" s="52"/>
      <c r="T1058" s="52"/>
      <c r="U1058" s="52"/>
      <c r="V1058" s="52"/>
      <c r="W1058" s="52"/>
      <c r="X1058" s="52"/>
      <c r="Y1058" s="52"/>
    </row>
    <row r="1060" spans="4:25" x14ac:dyDescent="0.25">
      <c r="D1060" s="285" t="s">
        <v>3576</v>
      </c>
    </row>
    <row r="1109" spans="2:4" x14ac:dyDescent="0.25">
      <c r="B1109" s="48">
        <v>0</v>
      </c>
      <c r="D1109" s="51" t="s">
        <v>4944</v>
      </c>
    </row>
    <row r="1110" spans="2:4" x14ac:dyDescent="0.25">
      <c r="D1110" s="59" t="s">
        <v>305</v>
      </c>
    </row>
    <row r="1118" spans="2:4" x14ac:dyDescent="0.25">
      <c r="D1118" s="285" t="s">
        <v>336</v>
      </c>
    </row>
    <row r="1119" spans="2:4" x14ac:dyDescent="0.25">
      <c r="D1119" s="51" t="s">
        <v>4945</v>
      </c>
    </row>
    <row r="1121" spans="4:25" x14ac:dyDescent="0.25">
      <c r="D1121" s="56" t="s">
        <v>341</v>
      </c>
      <c r="E1121" s="52"/>
      <c r="F1121" s="52"/>
      <c r="G1121" s="52"/>
      <c r="H1121" s="52"/>
      <c r="I1121" s="52"/>
      <c r="J1121" s="52"/>
      <c r="K1121" s="52"/>
      <c r="L1121" s="52"/>
      <c r="M1121" s="52"/>
      <c r="N1121" s="52"/>
      <c r="O1121" s="52"/>
      <c r="P1121" s="52"/>
      <c r="Q1121" s="52"/>
      <c r="R1121" s="52"/>
      <c r="S1121" s="52"/>
      <c r="T1121" s="52"/>
      <c r="U1121" s="52"/>
      <c r="V1121" s="52"/>
      <c r="W1121" s="52"/>
      <c r="X1121" s="52"/>
      <c r="Y1121" s="52"/>
    </row>
    <row r="1122" spans="4:25" x14ac:dyDescent="0.25">
      <c r="D1122" s="56" t="s">
        <v>349</v>
      </c>
      <c r="E1122" s="52"/>
      <c r="F1122" s="52"/>
      <c r="G1122" s="52"/>
      <c r="H1122" s="52"/>
      <c r="I1122" s="52"/>
      <c r="J1122" s="52"/>
      <c r="K1122" s="52"/>
      <c r="L1122" s="52"/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  <c r="X1122" s="52"/>
      <c r="Y1122" s="52"/>
    </row>
    <row r="1123" spans="4:25" x14ac:dyDescent="0.25">
      <c r="D1123" s="56" t="s">
        <v>832</v>
      </c>
      <c r="E1123" s="52"/>
      <c r="F1123" s="52"/>
      <c r="G1123" s="52"/>
      <c r="H1123" s="52"/>
      <c r="I1123" s="52"/>
      <c r="J1123" s="52"/>
      <c r="K1123" s="52"/>
      <c r="L1123" s="52"/>
      <c r="M1123" s="52"/>
      <c r="N1123" s="52"/>
      <c r="O1123" s="52"/>
      <c r="P1123" s="52"/>
      <c r="Q1123" s="52"/>
      <c r="R1123" s="52"/>
      <c r="S1123" s="52"/>
      <c r="T1123" s="52"/>
      <c r="U1123" s="52"/>
      <c r="V1123" s="52"/>
      <c r="W1123" s="52"/>
      <c r="X1123" s="52"/>
      <c r="Y1123" s="52"/>
    </row>
    <row r="1124" spans="4:25" x14ac:dyDescent="0.25">
      <c r="D1124" s="56" t="s">
        <v>4946</v>
      </c>
      <c r="E1124" s="52"/>
      <c r="F1124" s="52"/>
      <c r="G1124" s="52"/>
      <c r="H1124" s="52"/>
      <c r="I1124" s="52"/>
      <c r="J1124" s="52"/>
      <c r="K1124" s="52"/>
      <c r="L1124" s="52"/>
      <c r="M1124" s="52"/>
      <c r="N1124" s="52"/>
      <c r="O1124" s="52"/>
      <c r="P1124" s="52"/>
      <c r="Q1124" s="52"/>
      <c r="R1124" s="52"/>
      <c r="S1124" s="52"/>
      <c r="T1124" s="52"/>
      <c r="U1124" s="52"/>
      <c r="V1124" s="52"/>
      <c r="W1124" s="52"/>
      <c r="X1124" s="52"/>
      <c r="Y1124" s="52"/>
    </row>
    <row r="1126" spans="4:25" x14ac:dyDescent="0.25">
      <c r="D1126" s="57" t="s">
        <v>357</v>
      </c>
      <c r="E1126" s="53"/>
      <c r="F1126" s="53"/>
      <c r="G1126" s="53"/>
      <c r="H1126" s="53"/>
      <c r="I1126" s="53"/>
      <c r="J1126" s="53"/>
      <c r="K1126" s="53"/>
      <c r="L1126" s="53"/>
      <c r="M1126" s="53"/>
      <c r="N1126" s="53"/>
      <c r="O1126" s="53"/>
      <c r="P1126" s="53"/>
      <c r="Q1126" s="53"/>
      <c r="R1126" s="53"/>
      <c r="S1126" s="53"/>
    </row>
    <row r="1127" spans="4:25" x14ac:dyDescent="0.25">
      <c r="D1127" s="57" t="s">
        <v>322</v>
      </c>
      <c r="E1127" s="53"/>
      <c r="F1127" s="53"/>
      <c r="G1127" s="53"/>
      <c r="H1127" s="53"/>
      <c r="I1127" s="53"/>
      <c r="J1127" s="53"/>
      <c r="K1127" s="53"/>
      <c r="L1127" s="53"/>
      <c r="M1127" s="53"/>
      <c r="N1127" s="53"/>
      <c r="O1127" s="53"/>
      <c r="P1127" s="53"/>
      <c r="Q1127" s="53"/>
      <c r="R1127" s="53"/>
      <c r="S1127" s="53"/>
    </row>
    <row r="1128" spans="4:25" x14ac:dyDescent="0.25">
      <c r="D1128" s="57"/>
      <c r="E1128" s="53"/>
      <c r="F1128" s="53"/>
      <c r="G1128" s="53"/>
      <c r="H1128" s="53"/>
      <c r="I1128" s="53"/>
      <c r="J1128" s="53"/>
      <c r="K1128" s="53"/>
      <c r="L1128" s="53"/>
      <c r="M1128" s="53"/>
      <c r="N1128" s="53"/>
      <c r="O1128" s="53"/>
      <c r="P1128" s="53"/>
      <c r="Q1128" s="53"/>
      <c r="R1128" s="53"/>
      <c r="S1128" s="53"/>
    </row>
    <row r="1129" spans="4:25" x14ac:dyDescent="0.25">
      <c r="D1129" s="57" t="s">
        <v>836</v>
      </c>
      <c r="E1129" s="53"/>
      <c r="F1129" s="53"/>
      <c r="G1129" s="53"/>
      <c r="H1129" s="53"/>
      <c r="I1129" s="53"/>
      <c r="J1129" s="53"/>
      <c r="K1129" s="53"/>
      <c r="L1129" s="53"/>
      <c r="M1129" s="53"/>
      <c r="N1129" s="53"/>
      <c r="O1129" s="53"/>
      <c r="P1129" s="53"/>
      <c r="Q1129" s="53"/>
      <c r="R1129" s="53"/>
      <c r="S1129" s="53"/>
    </row>
    <row r="1130" spans="4:25" x14ac:dyDescent="0.25">
      <c r="D1130" s="57" t="s">
        <v>282</v>
      </c>
      <c r="E1130" s="53"/>
      <c r="F1130" s="53"/>
      <c r="G1130" s="53"/>
      <c r="H1130" s="53"/>
      <c r="I1130" s="53"/>
      <c r="J1130" s="53"/>
      <c r="K1130" s="53"/>
      <c r="L1130" s="53"/>
      <c r="M1130" s="53"/>
      <c r="N1130" s="53"/>
      <c r="O1130" s="53"/>
      <c r="P1130" s="53"/>
      <c r="Q1130" s="53"/>
      <c r="R1130" s="53"/>
      <c r="S1130" s="53"/>
    </row>
    <row r="1131" spans="4:25" x14ac:dyDescent="0.25">
      <c r="D1131" s="57" t="s">
        <v>834</v>
      </c>
      <c r="E1131" s="53"/>
      <c r="F1131" s="53"/>
      <c r="G1131" s="53"/>
      <c r="H1131" s="53"/>
      <c r="I1131" s="53"/>
      <c r="J1131" s="53"/>
      <c r="K1131" s="53"/>
      <c r="L1131" s="53"/>
      <c r="M1131" s="53"/>
      <c r="N1131" s="53"/>
      <c r="O1131" s="53"/>
      <c r="P1131" s="53"/>
      <c r="Q1131" s="53"/>
      <c r="R1131" s="53"/>
      <c r="S1131" s="53"/>
    </row>
    <row r="1132" spans="4:25" x14ac:dyDescent="0.25">
      <c r="D1132" s="57" t="s">
        <v>835</v>
      </c>
      <c r="E1132" s="53"/>
      <c r="F1132" s="53"/>
      <c r="G1132" s="53"/>
      <c r="H1132" s="53"/>
      <c r="I1132" s="53"/>
      <c r="J1132" s="53"/>
      <c r="K1132" s="53"/>
      <c r="L1132" s="53"/>
      <c r="M1132" s="53"/>
      <c r="N1132" s="53"/>
      <c r="O1132" s="53"/>
      <c r="P1132" s="53"/>
      <c r="Q1132" s="53"/>
      <c r="R1132" s="53"/>
      <c r="S1132" s="53"/>
    </row>
    <row r="1133" spans="4:25" x14ac:dyDescent="0.25">
      <c r="D1133" s="57" t="s">
        <v>4947</v>
      </c>
      <c r="E1133" s="53"/>
      <c r="F1133" s="53"/>
      <c r="G1133" s="53"/>
      <c r="H1133" s="53"/>
      <c r="I1133" s="53"/>
      <c r="J1133" s="53"/>
      <c r="K1133" s="53"/>
      <c r="L1133" s="53"/>
      <c r="M1133" s="53"/>
      <c r="N1133" s="53"/>
      <c r="O1133" s="53"/>
      <c r="P1133" s="53"/>
      <c r="Q1133" s="53"/>
      <c r="R1133" s="53"/>
      <c r="S1133" s="53"/>
    </row>
    <row r="1134" spans="4:25" x14ac:dyDescent="0.25">
      <c r="D1134" s="57"/>
      <c r="E1134" s="53"/>
      <c r="F1134" s="53"/>
      <c r="G1134" s="53"/>
      <c r="H1134" s="53"/>
      <c r="I1134" s="53"/>
      <c r="J1134" s="53"/>
      <c r="K1134" s="53"/>
      <c r="L1134" s="53"/>
      <c r="M1134" s="53"/>
      <c r="N1134" s="53"/>
      <c r="O1134" s="53"/>
      <c r="P1134" s="53"/>
      <c r="Q1134" s="53"/>
      <c r="R1134" s="53"/>
      <c r="S1134" s="53"/>
    </row>
    <row r="1135" spans="4:25" x14ac:dyDescent="0.25">
      <c r="D1135" s="57" t="s">
        <v>263</v>
      </c>
      <c r="E1135" s="53"/>
      <c r="F1135" s="53"/>
      <c r="G1135" s="53"/>
      <c r="H1135" s="53"/>
      <c r="I1135" s="53"/>
      <c r="J1135" s="53"/>
      <c r="K1135" s="53"/>
      <c r="L1135" s="53"/>
      <c r="M1135" s="53"/>
      <c r="N1135" s="53"/>
      <c r="O1135" s="53"/>
      <c r="P1135" s="53"/>
      <c r="Q1135" s="53"/>
      <c r="R1135" s="53"/>
      <c r="S1135" s="53"/>
    </row>
    <row r="1136" spans="4:25" x14ac:dyDescent="0.25">
      <c r="D1136" s="57" t="s">
        <v>264</v>
      </c>
      <c r="E1136" s="53"/>
      <c r="F1136" s="53"/>
      <c r="G1136" s="53"/>
      <c r="H1136" s="53"/>
      <c r="I1136" s="53"/>
      <c r="J1136" s="53"/>
      <c r="K1136" s="53"/>
      <c r="L1136" s="53"/>
      <c r="M1136" s="53"/>
      <c r="N1136" s="53"/>
      <c r="O1136" s="53"/>
      <c r="P1136" s="53"/>
      <c r="Q1136" s="53"/>
      <c r="R1136" s="53"/>
      <c r="S1136" s="53"/>
    </row>
    <row r="1137" spans="2:19" x14ac:dyDescent="0.25">
      <c r="D1137" s="57" t="s">
        <v>358</v>
      </c>
      <c r="E1137" s="53"/>
      <c r="F1137" s="53"/>
      <c r="G1137" s="53"/>
      <c r="H1137" s="53"/>
      <c r="I1137" s="53"/>
      <c r="J1137" s="53"/>
      <c r="K1137" s="53"/>
      <c r="L1137" s="53"/>
      <c r="M1137" s="53"/>
      <c r="N1137" s="53"/>
      <c r="O1137" s="53"/>
      <c r="P1137" s="53"/>
      <c r="Q1137" s="53"/>
      <c r="R1137" s="53"/>
      <c r="S1137" s="53"/>
    </row>
    <row r="1143" spans="2:19" x14ac:dyDescent="0.25">
      <c r="B1143" s="50">
        <v>0</v>
      </c>
      <c r="D1143" s="51" t="s">
        <v>4965</v>
      </c>
    </row>
    <row r="1144" spans="2:19" x14ac:dyDescent="0.25">
      <c r="D1144" s="59" t="s">
        <v>304</v>
      </c>
    </row>
    <row r="1146" spans="2:19" x14ac:dyDescent="0.25">
      <c r="D1146" s="285" t="s">
        <v>36</v>
      </c>
    </row>
    <row r="1147" spans="2:19" x14ac:dyDescent="0.25">
      <c r="D1147" s="54" t="s">
        <v>5008</v>
      </c>
    </row>
    <row r="1149" spans="2:19" x14ac:dyDescent="0.25">
      <c r="D1149" s="285" t="s">
        <v>4948</v>
      </c>
    </row>
    <row r="1184" spans="4:18" x14ac:dyDescent="0.25">
      <c r="D1184" s="285" t="s">
        <v>485</v>
      </c>
      <c r="I1184" s="285" t="s">
        <v>269</v>
      </c>
      <c r="R1184" s="285" t="s">
        <v>4952</v>
      </c>
    </row>
    <row r="1185" spans="4:29" x14ac:dyDescent="0.25">
      <c r="D1185" s="28" t="s">
        <v>4949</v>
      </c>
      <c r="I1185" s="51" t="s">
        <v>2321</v>
      </c>
      <c r="R1185" s="51" t="s">
        <v>3597</v>
      </c>
    </row>
    <row r="1187" spans="4:29" x14ac:dyDescent="0.25">
      <c r="D1187" s="285" t="s">
        <v>4953</v>
      </c>
      <c r="P1187" s="285" t="s">
        <v>4955</v>
      </c>
      <c r="AC1187" s="285" t="s">
        <v>4989</v>
      </c>
    </row>
    <row r="1188" spans="4:29" x14ac:dyDescent="0.25">
      <c r="D1188" s="58" t="s">
        <v>4954</v>
      </c>
      <c r="P1188" s="28" t="s">
        <v>4956</v>
      </c>
      <c r="AC1188" s="28" t="s">
        <v>4990</v>
      </c>
    </row>
    <row r="1190" spans="4:29" x14ac:dyDescent="0.25">
      <c r="D1190" s="285" t="s">
        <v>4957</v>
      </c>
      <c r="P1190" s="285" t="s">
        <v>4958</v>
      </c>
      <c r="AC1190" s="285" t="s">
        <v>4993</v>
      </c>
    </row>
    <row r="1191" spans="4:29" x14ac:dyDescent="0.25">
      <c r="D1191" s="58" t="s">
        <v>4991</v>
      </c>
      <c r="P1191" s="28" t="s">
        <v>4992</v>
      </c>
      <c r="AC1191" s="28" t="s">
        <v>4994</v>
      </c>
    </row>
    <row r="1193" spans="4:29" x14ac:dyDescent="0.25">
      <c r="D1193" s="285" t="s">
        <v>4959</v>
      </c>
      <c r="P1193" s="285" t="s">
        <v>4960</v>
      </c>
      <c r="AC1193" s="285" t="s">
        <v>4988</v>
      </c>
    </row>
    <row r="1194" spans="4:29" x14ac:dyDescent="0.25">
      <c r="D1194" s="58" t="s">
        <v>4961</v>
      </c>
      <c r="P1194" s="28" t="s">
        <v>4962</v>
      </c>
      <c r="AC1194" s="28" t="s">
        <v>4987</v>
      </c>
    </row>
    <row r="1196" spans="4:29" x14ac:dyDescent="0.25">
      <c r="D1196" s="56" t="s">
        <v>33</v>
      </c>
      <c r="E1196" s="52"/>
      <c r="F1196" s="52"/>
      <c r="G1196" s="52"/>
      <c r="H1196" s="52"/>
      <c r="I1196" s="52"/>
      <c r="J1196" s="52"/>
      <c r="K1196" s="52"/>
      <c r="L1196" s="52"/>
      <c r="M1196" s="52"/>
      <c r="N1196" s="52"/>
      <c r="O1196" s="52"/>
      <c r="P1196" s="52"/>
      <c r="Q1196" s="52"/>
      <c r="R1196" s="52"/>
      <c r="S1196" s="52"/>
      <c r="T1196" s="52"/>
      <c r="U1196" s="52"/>
      <c r="V1196" s="52"/>
      <c r="W1196" s="52"/>
      <c r="X1196" s="52"/>
    </row>
    <row r="1197" spans="4:29" x14ac:dyDescent="0.25">
      <c r="D1197" s="56" t="s">
        <v>4995</v>
      </c>
      <c r="E1197" s="52"/>
      <c r="F1197" s="52"/>
      <c r="G1197" s="52"/>
      <c r="H1197" s="52"/>
      <c r="I1197" s="52"/>
      <c r="J1197" s="52"/>
      <c r="K1197" s="52"/>
      <c r="L1197" s="52"/>
      <c r="M1197" s="52"/>
      <c r="N1197" s="52"/>
      <c r="O1197" s="52"/>
      <c r="P1197" s="52"/>
      <c r="Q1197" s="52"/>
      <c r="R1197" s="52"/>
      <c r="S1197" s="52"/>
      <c r="T1197" s="52"/>
      <c r="U1197" s="52"/>
      <c r="V1197" s="52"/>
      <c r="W1197" s="52"/>
      <c r="X1197" s="52"/>
    </row>
    <row r="1198" spans="4:29" x14ac:dyDescent="0.25">
      <c r="D1198" s="56" t="s">
        <v>4996</v>
      </c>
      <c r="E1198" s="52"/>
      <c r="F1198" s="52"/>
      <c r="G1198" s="52"/>
      <c r="H1198" s="52"/>
      <c r="I1198" s="52"/>
      <c r="J1198" s="52"/>
      <c r="K1198" s="52"/>
      <c r="L1198" s="52"/>
      <c r="M1198" s="52"/>
      <c r="N1198" s="52"/>
      <c r="O1198" s="52"/>
      <c r="P1198" s="52"/>
      <c r="Q1198" s="52"/>
      <c r="R1198" s="52"/>
      <c r="S1198" s="52"/>
      <c r="T1198" s="52"/>
      <c r="U1198" s="52"/>
      <c r="V1198" s="52"/>
      <c r="W1198" s="52"/>
      <c r="X1198" s="52"/>
    </row>
    <row r="1199" spans="4:29" x14ac:dyDescent="0.25">
      <c r="D1199" s="56" t="s">
        <v>524</v>
      </c>
      <c r="E1199" s="52"/>
      <c r="F1199" s="52"/>
      <c r="G1199" s="52"/>
      <c r="H1199" s="52"/>
      <c r="I1199" s="52"/>
      <c r="J1199" s="52"/>
      <c r="K1199" s="52"/>
      <c r="L1199" s="52"/>
      <c r="M1199" s="52"/>
      <c r="N1199" s="52"/>
      <c r="O1199" s="52"/>
      <c r="P1199" s="52"/>
      <c r="Q1199" s="52"/>
      <c r="R1199" s="52"/>
      <c r="S1199" s="52"/>
      <c r="T1199" s="52"/>
      <c r="U1199" s="52"/>
      <c r="V1199" s="52"/>
      <c r="W1199" s="52"/>
      <c r="X1199" s="52"/>
    </row>
    <row r="1200" spans="4:29" x14ac:dyDescent="0.25">
      <c r="D1200" s="56" t="s">
        <v>256</v>
      </c>
      <c r="E1200" s="52"/>
      <c r="F1200" s="52"/>
      <c r="G1200" s="52"/>
      <c r="H1200" s="52"/>
      <c r="I1200" s="52"/>
      <c r="J1200" s="52"/>
      <c r="K1200" s="52"/>
      <c r="L1200" s="52"/>
      <c r="M1200" s="52"/>
      <c r="N1200" s="52"/>
      <c r="O1200" s="52"/>
      <c r="P1200" s="52"/>
      <c r="Q1200" s="52"/>
      <c r="R1200" s="52"/>
      <c r="S1200" s="52"/>
      <c r="T1200" s="52"/>
      <c r="U1200" s="52"/>
      <c r="V1200" s="52"/>
      <c r="W1200" s="52"/>
      <c r="X1200" s="52"/>
    </row>
    <row r="1201" spans="4:24" x14ac:dyDescent="0.25">
      <c r="D1201" s="56" t="s">
        <v>4997</v>
      </c>
      <c r="E1201" s="52"/>
      <c r="F1201" s="52"/>
      <c r="G1201" s="52"/>
      <c r="H1201" s="52"/>
      <c r="I1201" s="52"/>
      <c r="J1201" s="52"/>
      <c r="K1201" s="52"/>
      <c r="L1201" s="52"/>
      <c r="M1201" s="52"/>
      <c r="N1201" s="52"/>
      <c r="O1201" s="52"/>
      <c r="P1201" s="52"/>
      <c r="Q1201" s="52"/>
      <c r="R1201" s="52"/>
      <c r="S1201" s="52"/>
      <c r="T1201" s="52"/>
      <c r="U1201" s="52"/>
      <c r="V1201" s="52"/>
      <c r="W1201" s="52"/>
      <c r="X1201" s="52"/>
    </row>
    <row r="1202" spans="4:24" x14ac:dyDescent="0.25">
      <c r="D1202" s="56" t="s">
        <v>4998</v>
      </c>
      <c r="E1202" s="52"/>
      <c r="F1202" s="52"/>
      <c r="G1202" s="52"/>
      <c r="H1202" s="52"/>
      <c r="I1202" s="52"/>
      <c r="J1202" s="52"/>
      <c r="K1202" s="52"/>
      <c r="L1202" s="52"/>
      <c r="M1202" s="52"/>
      <c r="N1202" s="52"/>
      <c r="O1202" s="52"/>
      <c r="P1202" s="52"/>
      <c r="Q1202" s="52"/>
      <c r="R1202" s="52"/>
      <c r="S1202" s="52"/>
      <c r="T1202" s="52"/>
      <c r="U1202" s="52"/>
      <c r="V1202" s="52"/>
      <c r="W1202" s="52"/>
      <c r="X1202" s="52"/>
    </row>
    <row r="1203" spans="4:24" x14ac:dyDescent="0.25">
      <c r="D1203" s="56" t="s">
        <v>4999</v>
      </c>
      <c r="E1203" s="52"/>
      <c r="F1203" s="52"/>
      <c r="G1203" s="52"/>
      <c r="H1203" s="52"/>
      <c r="I1203" s="52"/>
      <c r="J1203" s="52"/>
      <c r="K1203" s="52"/>
      <c r="L1203" s="52"/>
      <c r="M1203" s="52"/>
      <c r="N1203" s="52"/>
      <c r="O1203" s="52"/>
      <c r="P1203" s="52"/>
      <c r="Q1203" s="52"/>
      <c r="R1203" s="52"/>
      <c r="S1203" s="52"/>
      <c r="T1203" s="52"/>
      <c r="U1203" s="52"/>
      <c r="V1203" s="52"/>
      <c r="W1203" s="52"/>
      <c r="X1203" s="52"/>
    </row>
    <row r="1204" spans="4:24" x14ac:dyDescent="0.25">
      <c r="D1204" s="56" t="s">
        <v>5000</v>
      </c>
      <c r="E1204" s="52"/>
      <c r="F1204" s="52"/>
      <c r="G1204" s="52"/>
      <c r="H1204" s="52"/>
      <c r="I1204" s="52"/>
      <c r="J1204" s="52"/>
      <c r="K1204" s="52"/>
      <c r="L1204" s="52"/>
      <c r="M1204" s="52"/>
      <c r="N1204" s="52"/>
      <c r="O1204" s="52"/>
      <c r="P1204" s="52"/>
      <c r="Q1204" s="52"/>
      <c r="R1204" s="52"/>
      <c r="S1204" s="52"/>
      <c r="T1204" s="52"/>
      <c r="U1204" s="52"/>
      <c r="V1204" s="52"/>
      <c r="W1204" s="52"/>
      <c r="X1204" s="52"/>
    </row>
    <row r="1205" spans="4:24" x14ac:dyDescent="0.25">
      <c r="D1205" s="56" t="s">
        <v>5001</v>
      </c>
      <c r="E1205" s="52"/>
      <c r="F1205" s="52"/>
      <c r="G1205" s="52"/>
      <c r="H1205" s="52"/>
      <c r="I1205" s="52"/>
      <c r="J1205" s="52"/>
      <c r="K1205" s="52"/>
      <c r="L1205" s="52"/>
      <c r="M1205" s="52"/>
      <c r="N1205" s="52"/>
      <c r="O1205" s="52"/>
      <c r="P1205" s="52"/>
      <c r="Q1205" s="52"/>
      <c r="R1205" s="52"/>
      <c r="S1205" s="52"/>
      <c r="T1205" s="52"/>
      <c r="U1205" s="52"/>
      <c r="V1205" s="52"/>
      <c r="W1205" s="52"/>
      <c r="X1205" s="52"/>
    </row>
    <row r="1206" spans="4:24" x14ac:dyDescent="0.25">
      <c r="D1206" s="56" t="s">
        <v>5002</v>
      </c>
      <c r="E1206" s="52"/>
      <c r="F1206" s="52"/>
      <c r="G1206" s="52"/>
      <c r="H1206" s="52"/>
      <c r="I1206" s="52"/>
      <c r="J1206" s="52"/>
      <c r="K1206" s="52"/>
      <c r="L1206" s="52"/>
      <c r="M1206" s="52"/>
      <c r="N1206" s="52"/>
      <c r="O1206" s="52"/>
      <c r="P1206" s="52"/>
      <c r="Q1206" s="52"/>
      <c r="R1206" s="52"/>
      <c r="S1206" s="52"/>
      <c r="T1206" s="52"/>
      <c r="U1206" s="52"/>
      <c r="V1206" s="52"/>
      <c r="W1206" s="52"/>
      <c r="X1206" s="52"/>
    </row>
    <row r="1207" spans="4:24" x14ac:dyDescent="0.25">
      <c r="D1207" s="56" t="s">
        <v>5003</v>
      </c>
      <c r="E1207" s="52"/>
      <c r="F1207" s="52"/>
      <c r="G1207" s="52"/>
      <c r="H1207" s="52"/>
      <c r="I1207" s="52"/>
      <c r="J1207" s="52"/>
      <c r="K1207" s="52"/>
      <c r="L1207" s="52"/>
      <c r="M1207" s="52"/>
      <c r="N1207" s="52"/>
      <c r="O1207" s="52"/>
      <c r="P1207" s="52"/>
      <c r="Q1207" s="52"/>
      <c r="R1207" s="52"/>
      <c r="S1207" s="52"/>
      <c r="T1207" s="52"/>
      <c r="U1207" s="52"/>
      <c r="V1207" s="52"/>
      <c r="W1207" s="52"/>
      <c r="X1207" s="52"/>
    </row>
    <row r="1208" spans="4:24" x14ac:dyDescent="0.25">
      <c r="D1208" s="56" t="s">
        <v>5004</v>
      </c>
      <c r="E1208" s="52"/>
      <c r="F1208" s="52"/>
      <c r="G1208" s="52"/>
      <c r="H1208" s="52"/>
      <c r="I1208" s="52"/>
      <c r="J1208" s="52"/>
      <c r="K1208" s="52"/>
      <c r="L1208" s="52"/>
      <c r="M1208" s="52"/>
      <c r="N1208" s="52"/>
      <c r="O1208" s="52"/>
      <c r="P1208" s="52"/>
      <c r="Q1208" s="52"/>
      <c r="R1208" s="52"/>
      <c r="S1208" s="52"/>
      <c r="T1208" s="52"/>
      <c r="U1208" s="52"/>
      <c r="V1208" s="52"/>
      <c r="W1208" s="52"/>
      <c r="X1208" s="52"/>
    </row>
    <row r="1209" spans="4:24" x14ac:dyDescent="0.25">
      <c r="D1209" s="38" t="s">
        <v>5006</v>
      </c>
      <c r="E1209" s="52"/>
      <c r="F1209" s="52"/>
      <c r="G1209" s="52"/>
      <c r="H1209" s="52"/>
      <c r="I1209" s="52"/>
      <c r="J1209" s="52"/>
      <c r="K1209" s="52"/>
      <c r="L1209" s="52"/>
      <c r="M1209" s="52"/>
      <c r="N1209" s="52"/>
      <c r="O1209" s="52"/>
      <c r="P1209" s="52"/>
      <c r="Q1209" s="52"/>
      <c r="R1209" s="52"/>
      <c r="S1209" s="52"/>
      <c r="T1209" s="52"/>
      <c r="U1209" s="52"/>
      <c r="V1209" s="52"/>
      <c r="W1209" s="52"/>
      <c r="X1209" s="52"/>
    </row>
    <row r="1210" spans="4:24" x14ac:dyDescent="0.25">
      <c r="D1210" s="38" t="s">
        <v>5007</v>
      </c>
      <c r="E1210" s="52"/>
      <c r="F1210" s="52"/>
      <c r="G1210" s="52"/>
      <c r="H1210" s="52"/>
      <c r="I1210" s="52"/>
      <c r="J1210" s="52"/>
      <c r="K1210" s="52"/>
      <c r="L1210" s="52"/>
      <c r="M1210" s="52"/>
      <c r="N1210" s="52"/>
      <c r="O1210" s="52"/>
      <c r="P1210" s="52"/>
      <c r="Q1210" s="52"/>
      <c r="R1210" s="52"/>
      <c r="S1210" s="52"/>
      <c r="T1210" s="52"/>
      <c r="U1210" s="52"/>
      <c r="V1210" s="52"/>
      <c r="W1210" s="52"/>
      <c r="X1210" s="52"/>
    </row>
    <row r="1211" spans="4:24" x14ac:dyDescent="0.25">
      <c r="D1211" s="56" t="s">
        <v>5005</v>
      </c>
      <c r="E1211" s="52"/>
      <c r="F1211" s="52"/>
      <c r="G1211" s="52"/>
      <c r="H1211" s="52"/>
      <c r="I1211" s="52"/>
      <c r="J1211" s="52"/>
      <c r="K1211" s="52"/>
      <c r="L1211" s="52"/>
      <c r="M1211" s="52"/>
      <c r="N1211" s="52"/>
      <c r="O1211" s="52"/>
      <c r="P1211" s="52"/>
      <c r="Q1211" s="52"/>
      <c r="R1211" s="52"/>
      <c r="S1211" s="52"/>
      <c r="T1211" s="52"/>
      <c r="U1211" s="52"/>
      <c r="V1211" s="52"/>
      <c r="W1211" s="52"/>
      <c r="X1211" s="52"/>
    </row>
    <row r="1213" spans="4:24" x14ac:dyDescent="0.25">
      <c r="D1213" s="57" t="s">
        <v>357</v>
      </c>
      <c r="E1213" s="53"/>
      <c r="F1213" s="53"/>
      <c r="G1213" s="53"/>
      <c r="H1213" s="53"/>
      <c r="I1213" s="53"/>
      <c r="J1213" s="53"/>
      <c r="K1213" s="53"/>
      <c r="L1213" s="53"/>
      <c r="M1213" s="53"/>
      <c r="N1213" s="53"/>
      <c r="O1213" s="53"/>
      <c r="P1213" s="53"/>
      <c r="Q1213" s="53"/>
      <c r="R1213" s="53"/>
      <c r="S1213" s="53"/>
      <c r="T1213" s="53"/>
      <c r="U1213" s="53"/>
      <c r="V1213" s="53"/>
    </row>
    <row r="1214" spans="4:24" x14ac:dyDescent="0.25">
      <c r="D1214" s="57" t="s">
        <v>322</v>
      </c>
      <c r="E1214" s="53"/>
      <c r="F1214" s="53"/>
      <c r="G1214" s="53"/>
      <c r="H1214" s="53"/>
      <c r="I1214" s="53"/>
      <c r="J1214" s="53"/>
      <c r="K1214" s="53"/>
      <c r="L1214" s="53"/>
      <c r="M1214" s="53"/>
      <c r="N1214" s="53"/>
      <c r="O1214" s="53"/>
      <c r="P1214" s="53"/>
      <c r="Q1214" s="53"/>
      <c r="R1214" s="53"/>
      <c r="S1214" s="53"/>
      <c r="T1214" s="53"/>
      <c r="U1214" s="53"/>
      <c r="V1214" s="53"/>
    </row>
    <row r="1215" spans="4:24" x14ac:dyDescent="0.25">
      <c r="D1215" s="57"/>
      <c r="E1215" s="53"/>
      <c r="F1215" s="53"/>
      <c r="G1215" s="53"/>
      <c r="H1215" s="53"/>
      <c r="I1215" s="53"/>
      <c r="J1215" s="53"/>
      <c r="K1215" s="53"/>
      <c r="L1215" s="53"/>
      <c r="M1215" s="53"/>
      <c r="N1215" s="53"/>
      <c r="O1215" s="53"/>
      <c r="P1215" s="53"/>
      <c r="Q1215" s="53"/>
      <c r="R1215" s="53"/>
      <c r="S1215" s="53"/>
      <c r="T1215" s="53"/>
      <c r="U1215" s="53"/>
      <c r="V1215" s="53"/>
    </row>
    <row r="1216" spans="4:24" x14ac:dyDescent="0.25">
      <c r="D1216" s="57" t="s">
        <v>268</v>
      </c>
      <c r="E1216" s="53"/>
      <c r="F1216" s="53"/>
      <c r="G1216" s="53"/>
      <c r="H1216" s="53"/>
      <c r="I1216" s="53"/>
      <c r="J1216" s="53"/>
      <c r="K1216" s="53"/>
      <c r="L1216" s="53"/>
      <c r="M1216" s="53"/>
      <c r="N1216" s="53"/>
      <c r="O1216" s="53"/>
      <c r="P1216" s="53"/>
      <c r="Q1216" s="53"/>
      <c r="R1216" s="53"/>
      <c r="S1216" s="53"/>
      <c r="T1216" s="53"/>
      <c r="U1216" s="53"/>
      <c r="V1216" s="53"/>
    </row>
    <row r="1217" spans="4:22" x14ac:dyDescent="0.25">
      <c r="D1217" s="57" t="s">
        <v>282</v>
      </c>
      <c r="E1217" s="53"/>
      <c r="F1217" s="53"/>
      <c r="G1217" s="53"/>
      <c r="H1217" s="53"/>
      <c r="I1217" s="53"/>
      <c r="J1217" s="53"/>
      <c r="K1217" s="53"/>
      <c r="L1217" s="53"/>
      <c r="M1217" s="53"/>
      <c r="N1217" s="53"/>
      <c r="O1217" s="53"/>
      <c r="P1217" s="53"/>
      <c r="Q1217" s="53"/>
      <c r="R1217" s="53"/>
      <c r="S1217" s="53"/>
      <c r="T1217" s="53"/>
      <c r="U1217" s="53"/>
      <c r="V1217" s="53"/>
    </row>
    <row r="1218" spans="4:22" x14ac:dyDescent="0.25">
      <c r="D1218" s="57" t="s">
        <v>5009</v>
      </c>
      <c r="E1218" s="53"/>
      <c r="F1218" s="53"/>
      <c r="G1218" s="53"/>
      <c r="H1218" s="53"/>
      <c r="I1218" s="53"/>
      <c r="J1218" s="53"/>
      <c r="K1218" s="53"/>
      <c r="L1218" s="53"/>
      <c r="M1218" s="53"/>
      <c r="N1218" s="53"/>
      <c r="O1218" s="53"/>
      <c r="P1218" s="53"/>
      <c r="Q1218" s="53"/>
      <c r="R1218" s="53"/>
      <c r="S1218" s="53"/>
      <c r="T1218" s="53"/>
      <c r="U1218" s="53"/>
      <c r="V1218" s="53"/>
    </row>
    <row r="1219" spans="4:22" x14ac:dyDescent="0.25">
      <c r="D1219" s="57" t="s">
        <v>5010</v>
      </c>
      <c r="E1219" s="53"/>
      <c r="F1219" s="53"/>
      <c r="G1219" s="53"/>
      <c r="H1219" s="53"/>
      <c r="I1219" s="53"/>
      <c r="J1219" s="53"/>
      <c r="K1219" s="53"/>
      <c r="L1219" s="53"/>
      <c r="M1219" s="53"/>
      <c r="N1219" s="53"/>
      <c r="O1219" s="53"/>
      <c r="P1219" s="53"/>
      <c r="Q1219" s="53"/>
      <c r="R1219" s="53"/>
      <c r="S1219" s="53"/>
      <c r="T1219" s="53"/>
      <c r="U1219" s="53"/>
      <c r="V1219" s="53"/>
    </row>
    <row r="1220" spans="4:22" x14ac:dyDescent="0.25">
      <c r="D1220" s="57"/>
      <c r="E1220" s="53"/>
      <c r="F1220" s="53"/>
      <c r="G1220" s="53"/>
      <c r="H1220" s="53"/>
      <c r="I1220" s="53"/>
      <c r="J1220" s="53"/>
      <c r="K1220" s="53"/>
      <c r="L1220" s="53"/>
      <c r="M1220" s="53"/>
      <c r="N1220" s="53"/>
      <c r="O1220" s="53"/>
      <c r="P1220" s="53"/>
      <c r="Q1220" s="53"/>
      <c r="R1220" s="53"/>
      <c r="S1220" s="53"/>
      <c r="T1220" s="53"/>
      <c r="U1220" s="53"/>
      <c r="V1220" s="53"/>
    </row>
    <row r="1221" spans="4:22" x14ac:dyDescent="0.25">
      <c r="D1221" s="57" t="s">
        <v>5011</v>
      </c>
      <c r="E1221" s="53"/>
      <c r="F1221" s="53"/>
      <c r="G1221" s="53"/>
      <c r="H1221" s="53"/>
      <c r="I1221" s="53"/>
      <c r="J1221" s="53"/>
      <c r="K1221" s="53"/>
      <c r="L1221" s="53"/>
      <c r="M1221" s="53"/>
      <c r="N1221" s="53"/>
      <c r="O1221" s="53"/>
      <c r="P1221" s="53"/>
      <c r="Q1221" s="53"/>
      <c r="R1221" s="53"/>
      <c r="S1221" s="53"/>
      <c r="T1221" s="53"/>
      <c r="U1221" s="53"/>
      <c r="V1221" s="53"/>
    </row>
    <row r="1222" spans="4:22" x14ac:dyDescent="0.25">
      <c r="D1222" s="57" t="s">
        <v>282</v>
      </c>
      <c r="E1222" s="53"/>
      <c r="F1222" s="53"/>
      <c r="G1222" s="53"/>
      <c r="H1222" s="53"/>
      <c r="I1222" s="53"/>
      <c r="J1222" s="53"/>
      <c r="K1222" s="53"/>
      <c r="L1222" s="53"/>
      <c r="M1222" s="53"/>
      <c r="N1222" s="53"/>
      <c r="O1222" s="53"/>
      <c r="P1222" s="53"/>
      <c r="Q1222" s="53"/>
      <c r="R1222" s="53"/>
      <c r="S1222" s="53"/>
      <c r="T1222" s="53"/>
      <c r="U1222" s="53"/>
      <c r="V1222" s="53"/>
    </row>
    <row r="1223" spans="4:22" x14ac:dyDescent="0.25">
      <c r="D1223" s="57" t="s">
        <v>5012</v>
      </c>
      <c r="E1223" s="53"/>
      <c r="F1223" s="53"/>
      <c r="G1223" s="53"/>
      <c r="H1223" s="53"/>
      <c r="I1223" s="53"/>
      <c r="J1223" s="53"/>
      <c r="K1223" s="53"/>
      <c r="L1223" s="53"/>
      <c r="M1223" s="53"/>
      <c r="N1223" s="53"/>
      <c r="O1223" s="53"/>
      <c r="P1223" s="53"/>
      <c r="Q1223" s="53"/>
      <c r="R1223" s="53"/>
      <c r="S1223" s="53"/>
      <c r="T1223" s="53"/>
      <c r="U1223" s="53"/>
      <c r="V1223" s="53"/>
    </row>
    <row r="1224" spans="4:22" x14ac:dyDescent="0.25">
      <c r="D1224" s="57" t="s">
        <v>5010</v>
      </c>
      <c r="E1224" s="53"/>
      <c r="F1224" s="53"/>
      <c r="G1224" s="53"/>
      <c r="H1224" s="53"/>
      <c r="I1224" s="53"/>
      <c r="J1224" s="53"/>
      <c r="K1224" s="53"/>
      <c r="L1224" s="53"/>
      <c r="M1224" s="53"/>
      <c r="N1224" s="53"/>
      <c r="O1224" s="53"/>
      <c r="P1224" s="53"/>
      <c r="Q1224" s="53"/>
      <c r="R1224" s="53"/>
      <c r="S1224" s="53"/>
      <c r="T1224" s="53"/>
      <c r="U1224" s="53"/>
      <c r="V1224" s="53"/>
    </row>
    <row r="1225" spans="4:22" x14ac:dyDescent="0.25">
      <c r="D1225" s="57"/>
      <c r="E1225" s="53"/>
      <c r="F1225" s="53"/>
      <c r="G1225" s="53"/>
      <c r="H1225" s="53"/>
      <c r="I1225" s="53"/>
      <c r="J1225" s="53"/>
      <c r="K1225" s="53"/>
      <c r="L1225" s="53"/>
      <c r="M1225" s="53"/>
      <c r="N1225" s="53"/>
      <c r="O1225" s="53"/>
      <c r="P1225" s="53"/>
      <c r="Q1225" s="53"/>
      <c r="R1225" s="53"/>
      <c r="S1225" s="53"/>
      <c r="T1225" s="53"/>
      <c r="U1225" s="53"/>
      <c r="V1225" s="53"/>
    </row>
    <row r="1226" spans="4:22" x14ac:dyDescent="0.25">
      <c r="D1226" s="57" t="s">
        <v>5013</v>
      </c>
      <c r="E1226" s="53"/>
      <c r="F1226" s="53"/>
      <c r="G1226" s="53"/>
      <c r="H1226" s="53"/>
      <c r="I1226" s="53"/>
      <c r="J1226" s="53"/>
      <c r="K1226" s="53"/>
      <c r="L1226" s="53"/>
      <c r="M1226" s="53"/>
      <c r="N1226" s="53"/>
      <c r="O1226" s="53"/>
      <c r="P1226" s="53"/>
      <c r="Q1226" s="53"/>
      <c r="R1226" s="53"/>
      <c r="S1226" s="53"/>
      <c r="T1226" s="53"/>
      <c r="U1226" s="53"/>
      <c r="V1226" s="53"/>
    </row>
    <row r="1227" spans="4:22" x14ac:dyDescent="0.25">
      <c r="D1227" s="57" t="s">
        <v>282</v>
      </c>
      <c r="E1227" s="53"/>
      <c r="F1227" s="53"/>
      <c r="G1227" s="53"/>
      <c r="H1227" s="53"/>
      <c r="I1227" s="53"/>
      <c r="J1227" s="53"/>
      <c r="K1227" s="53"/>
      <c r="L1227" s="53"/>
      <c r="M1227" s="53"/>
      <c r="N1227" s="53"/>
      <c r="O1227" s="53"/>
      <c r="P1227" s="53"/>
      <c r="Q1227" s="53"/>
      <c r="R1227" s="53"/>
      <c r="S1227" s="53"/>
      <c r="T1227" s="53"/>
      <c r="U1227" s="53"/>
      <c r="V1227" s="53"/>
    </row>
    <row r="1228" spans="4:22" x14ac:dyDescent="0.25">
      <c r="D1228" s="57" t="s">
        <v>5014</v>
      </c>
      <c r="E1228" s="53"/>
      <c r="F1228" s="53"/>
      <c r="G1228" s="53"/>
      <c r="H1228" s="53"/>
      <c r="I1228" s="53"/>
      <c r="J1228" s="53"/>
      <c r="K1228" s="53"/>
      <c r="L1228" s="53"/>
      <c r="M1228" s="53"/>
      <c r="N1228" s="53"/>
      <c r="O1228" s="53"/>
      <c r="P1228" s="53"/>
      <c r="Q1228" s="53"/>
      <c r="R1228" s="53"/>
      <c r="S1228" s="53"/>
      <c r="T1228" s="53"/>
      <c r="U1228" s="53"/>
      <c r="V1228" s="53"/>
    </row>
    <row r="1229" spans="4:22" x14ac:dyDescent="0.25">
      <c r="D1229" s="57" t="s">
        <v>5010</v>
      </c>
      <c r="E1229" s="53"/>
      <c r="F1229" s="53"/>
      <c r="G1229" s="53"/>
      <c r="H1229" s="53"/>
      <c r="I1229" s="53"/>
      <c r="J1229" s="53"/>
      <c r="K1229" s="53"/>
      <c r="L1229" s="53"/>
      <c r="M1229" s="53"/>
      <c r="N1229" s="53"/>
      <c r="O1229" s="53"/>
      <c r="P1229" s="53"/>
      <c r="Q1229" s="53"/>
      <c r="R1229" s="53"/>
      <c r="S1229" s="53"/>
      <c r="T1229" s="53"/>
      <c r="U1229" s="53"/>
      <c r="V1229" s="53"/>
    </row>
    <row r="1230" spans="4:22" x14ac:dyDescent="0.25">
      <c r="D1230" s="57"/>
      <c r="E1230" s="53"/>
      <c r="F1230" s="53"/>
      <c r="G1230" s="53"/>
      <c r="H1230" s="53"/>
      <c r="I1230" s="53"/>
      <c r="J1230" s="53"/>
      <c r="K1230" s="53"/>
      <c r="L1230" s="53"/>
      <c r="M1230" s="53"/>
      <c r="N1230" s="53"/>
      <c r="O1230" s="53"/>
      <c r="P1230" s="53"/>
      <c r="Q1230" s="53"/>
      <c r="R1230" s="53"/>
      <c r="S1230" s="53"/>
      <c r="T1230" s="53"/>
      <c r="U1230" s="53"/>
      <c r="V1230" s="53"/>
    </row>
    <row r="1231" spans="4:22" x14ac:dyDescent="0.25">
      <c r="D1231" s="57" t="s">
        <v>263</v>
      </c>
      <c r="E1231" s="53"/>
      <c r="F1231" s="53"/>
      <c r="G1231" s="53"/>
      <c r="H1231" s="53"/>
      <c r="I1231" s="53"/>
      <c r="J1231" s="53"/>
      <c r="K1231" s="53"/>
      <c r="L1231" s="53"/>
      <c r="M1231" s="53"/>
      <c r="N1231" s="53"/>
      <c r="O1231" s="53"/>
      <c r="P1231" s="53"/>
      <c r="Q1231" s="53"/>
      <c r="R1231" s="53"/>
      <c r="S1231" s="53"/>
      <c r="T1231" s="53"/>
      <c r="U1231" s="53"/>
      <c r="V1231" s="53"/>
    </row>
    <row r="1232" spans="4:22" x14ac:dyDescent="0.25">
      <c r="D1232" s="57" t="s">
        <v>264</v>
      </c>
      <c r="E1232" s="53"/>
      <c r="F1232" s="53"/>
      <c r="G1232" s="53"/>
      <c r="H1232" s="53"/>
      <c r="I1232" s="53"/>
      <c r="J1232" s="53"/>
      <c r="K1232" s="53"/>
      <c r="L1232" s="53"/>
      <c r="M1232" s="53"/>
      <c r="N1232" s="53"/>
      <c r="O1232" s="53"/>
      <c r="P1232" s="53"/>
      <c r="Q1232" s="53"/>
      <c r="R1232" s="53"/>
      <c r="S1232" s="53"/>
      <c r="T1232" s="53"/>
      <c r="U1232" s="53"/>
      <c r="V1232" s="53"/>
    </row>
    <row r="1233" spans="4:22" x14ac:dyDescent="0.25">
      <c r="D1233" s="57" t="s">
        <v>358</v>
      </c>
      <c r="E1233" s="53"/>
      <c r="F1233" s="53"/>
      <c r="G1233" s="53"/>
      <c r="H1233" s="53"/>
      <c r="I1233" s="53"/>
      <c r="J1233" s="53"/>
      <c r="K1233" s="53"/>
      <c r="L1233" s="53"/>
      <c r="M1233" s="53"/>
      <c r="N1233" s="53"/>
      <c r="O1233" s="53"/>
      <c r="P1233" s="53"/>
      <c r="Q1233" s="53"/>
      <c r="R1233" s="53"/>
      <c r="S1233" s="53"/>
      <c r="T1233" s="53"/>
      <c r="U1233" s="53"/>
      <c r="V1233" s="53"/>
    </row>
    <row r="1235" spans="4:22" x14ac:dyDescent="0.25">
      <c r="D1235" s="285" t="s">
        <v>5015</v>
      </c>
    </row>
    <row r="1252" spans="4:29" x14ac:dyDescent="0.25">
      <c r="D1252" s="285" t="s">
        <v>485</v>
      </c>
      <c r="I1252" s="285" t="s">
        <v>269</v>
      </c>
      <c r="R1252" s="285" t="s">
        <v>4952</v>
      </c>
    </row>
    <row r="1253" spans="4:29" x14ac:dyDescent="0.25">
      <c r="D1253" s="28" t="s">
        <v>4949</v>
      </c>
      <c r="I1253" s="51" t="s">
        <v>2321</v>
      </c>
      <c r="R1253" s="51" t="s">
        <v>3597</v>
      </c>
    </row>
    <row r="1255" spans="4:29" x14ac:dyDescent="0.25">
      <c r="D1255" s="285" t="s">
        <v>4953</v>
      </c>
      <c r="P1255" s="285" t="s">
        <v>4955</v>
      </c>
      <c r="AC1255" s="285" t="s">
        <v>4989</v>
      </c>
    </row>
    <row r="1256" spans="4:29" x14ac:dyDescent="0.25">
      <c r="D1256" s="58" t="s">
        <v>4954</v>
      </c>
      <c r="P1256" s="28" t="s">
        <v>4956</v>
      </c>
      <c r="AC1256" s="28" t="s">
        <v>4990</v>
      </c>
    </row>
    <row r="1258" spans="4:29" x14ac:dyDescent="0.25">
      <c r="D1258" s="285" t="s">
        <v>4957</v>
      </c>
      <c r="P1258" s="285" t="s">
        <v>4958</v>
      </c>
      <c r="AC1258" s="285" t="s">
        <v>4993</v>
      </c>
    </row>
    <row r="1259" spans="4:29" x14ac:dyDescent="0.25">
      <c r="D1259" s="58" t="s">
        <v>4991</v>
      </c>
      <c r="P1259" s="28" t="s">
        <v>4992</v>
      </c>
      <c r="AC1259" s="28" t="s">
        <v>4994</v>
      </c>
    </row>
    <row r="1261" spans="4:29" x14ac:dyDescent="0.25">
      <c r="D1261" s="285" t="s">
        <v>4959</v>
      </c>
      <c r="P1261" s="285" t="s">
        <v>4960</v>
      </c>
      <c r="AC1261" s="285" t="s">
        <v>4988</v>
      </c>
    </row>
    <row r="1262" spans="4:29" x14ac:dyDescent="0.25">
      <c r="D1262" s="58" t="s">
        <v>4961</v>
      </c>
      <c r="P1262" s="28" t="s">
        <v>4962</v>
      </c>
      <c r="AC1262" s="28" t="s">
        <v>4987</v>
      </c>
    </row>
    <row r="1264" spans="4:29" x14ac:dyDescent="0.25">
      <c r="D1264" s="285" t="s">
        <v>5024</v>
      </c>
      <c r="P1264" s="285" t="s">
        <v>5026</v>
      </c>
    </row>
    <row r="1265" spans="4:29" x14ac:dyDescent="0.25">
      <c r="D1265" s="58" t="s">
        <v>5025</v>
      </c>
      <c r="P1265" s="427" t="s">
        <v>5027</v>
      </c>
    </row>
    <row r="1267" spans="4:29" x14ac:dyDescent="0.25">
      <c r="D1267" s="285" t="s">
        <v>5028</v>
      </c>
      <c r="P1267" s="285" t="s">
        <v>5030</v>
      </c>
      <c r="AC1267" s="285" t="s">
        <v>5047</v>
      </c>
    </row>
    <row r="1268" spans="4:29" x14ac:dyDescent="0.25">
      <c r="D1268" s="58" t="s">
        <v>5029</v>
      </c>
      <c r="P1268" s="28" t="s">
        <v>5031</v>
      </c>
    </row>
    <row r="1270" spans="4:29" x14ac:dyDescent="0.25">
      <c r="D1270" s="285" t="s">
        <v>5032</v>
      </c>
      <c r="P1270" s="285" t="s">
        <v>5034</v>
      </c>
    </row>
    <row r="1271" spans="4:29" x14ac:dyDescent="0.25">
      <c r="D1271" s="58" t="s">
        <v>5033</v>
      </c>
      <c r="P1271" s="427" t="s">
        <v>5035</v>
      </c>
    </row>
    <row r="1273" spans="4:29" x14ac:dyDescent="0.25">
      <c r="D1273" s="285" t="s">
        <v>5036</v>
      </c>
      <c r="P1273" s="285" t="s">
        <v>5038</v>
      </c>
    </row>
    <row r="1274" spans="4:29" x14ac:dyDescent="0.25">
      <c r="D1274" s="58" t="s">
        <v>5037</v>
      </c>
      <c r="P1274" s="28" t="s">
        <v>5039</v>
      </c>
    </row>
    <row r="1276" spans="4:29" x14ac:dyDescent="0.25">
      <c r="D1276" s="285" t="s">
        <v>5040</v>
      </c>
      <c r="P1276" s="285" t="s">
        <v>5042</v>
      </c>
    </row>
    <row r="1277" spans="4:29" x14ac:dyDescent="0.25">
      <c r="D1277" s="58" t="s">
        <v>5041</v>
      </c>
      <c r="P1277" s="427" t="s">
        <v>5043</v>
      </c>
    </row>
    <row r="1279" spans="4:29" x14ac:dyDescent="0.25">
      <c r="D1279" s="285" t="s">
        <v>5044</v>
      </c>
      <c r="P1279" s="285" t="s">
        <v>5046</v>
      </c>
    </row>
    <row r="1280" spans="4:29" x14ac:dyDescent="0.25">
      <c r="D1280" s="426" t="s">
        <v>5045</v>
      </c>
      <c r="P1280" s="28" t="s">
        <v>5045</v>
      </c>
    </row>
    <row r="1282" spans="4:25" x14ac:dyDescent="0.25">
      <c r="D1282" s="285" t="s">
        <v>336</v>
      </c>
    </row>
    <row r="1283" spans="4:25" x14ac:dyDescent="0.25">
      <c r="D1283" s="51" t="s">
        <v>5048</v>
      </c>
    </row>
    <row r="1285" spans="4:25" x14ac:dyDescent="0.25">
      <c r="D1285" s="56" t="s">
        <v>341</v>
      </c>
      <c r="E1285" s="52"/>
      <c r="F1285" s="52"/>
      <c r="G1285" s="52"/>
      <c r="H1285" s="52"/>
      <c r="I1285" s="52"/>
      <c r="J1285" s="52"/>
      <c r="K1285" s="52"/>
      <c r="L1285" s="52"/>
      <c r="M1285" s="52"/>
      <c r="N1285" s="52"/>
      <c r="O1285" s="52"/>
      <c r="P1285" s="52"/>
      <c r="Q1285" s="52"/>
      <c r="R1285" s="52"/>
      <c r="S1285" s="52"/>
      <c r="T1285" s="52"/>
      <c r="U1285" s="52"/>
      <c r="V1285" s="52"/>
      <c r="W1285" s="52"/>
      <c r="X1285" s="52"/>
      <c r="Y1285" s="52"/>
    </row>
    <row r="1286" spans="4:25" x14ac:dyDescent="0.25">
      <c r="D1286" s="56" t="s">
        <v>349</v>
      </c>
      <c r="E1286" s="52"/>
      <c r="F1286" s="52"/>
      <c r="G1286" s="52"/>
      <c r="H1286" s="52"/>
      <c r="I1286" s="52"/>
      <c r="J1286" s="52"/>
      <c r="K1286" s="52"/>
      <c r="L1286" s="52"/>
      <c r="M1286" s="52"/>
      <c r="N1286" s="52"/>
      <c r="O1286" s="52"/>
      <c r="P1286" s="52"/>
      <c r="Q1286" s="52"/>
      <c r="R1286" s="52"/>
      <c r="S1286" s="52"/>
      <c r="T1286" s="52"/>
      <c r="U1286" s="52"/>
      <c r="V1286" s="52"/>
      <c r="W1286" s="52"/>
      <c r="X1286" s="52"/>
      <c r="Y1286" s="52"/>
    </row>
    <row r="1287" spans="4:25" x14ac:dyDescent="0.25">
      <c r="D1287" s="56" t="s">
        <v>832</v>
      </c>
      <c r="E1287" s="52"/>
      <c r="F1287" s="52"/>
      <c r="G1287" s="52"/>
      <c r="H1287" s="52"/>
      <c r="I1287" s="52"/>
      <c r="J1287" s="52"/>
      <c r="K1287" s="52"/>
      <c r="L1287" s="52"/>
      <c r="M1287" s="52"/>
      <c r="N1287" s="52"/>
      <c r="O1287" s="52"/>
      <c r="P1287" s="52"/>
      <c r="Q1287" s="52"/>
      <c r="R1287" s="52"/>
      <c r="S1287" s="52"/>
      <c r="T1287" s="52"/>
      <c r="U1287" s="52"/>
      <c r="V1287" s="52"/>
      <c r="W1287" s="52"/>
      <c r="X1287" s="52"/>
      <c r="Y1287" s="52"/>
    </row>
    <row r="1288" spans="4:25" x14ac:dyDescent="0.25">
      <c r="D1288" s="56" t="s">
        <v>5049</v>
      </c>
      <c r="E1288" s="52"/>
      <c r="F1288" s="52"/>
      <c r="G1288" s="52"/>
      <c r="H1288" s="52"/>
      <c r="I1288" s="52"/>
      <c r="J1288" s="52"/>
      <c r="K1288" s="52"/>
      <c r="L1288" s="52"/>
      <c r="M1288" s="52"/>
      <c r="N1288" s="52"/>
      <c r="O1288" s="52"/>
      <c r="P1288" s="52"/>
      <c r="Q1288" s="52"/>
      <c r="R1288" s="52"/>
      <c r="S1288" s="52"/>
      <c r="T1288" s="52"/>
      <c r="U1288" s="52"/>
      <c r="V1288" s="52"/>
      <c r="W1288" s="52"/>
      <c r="X1288" s="52"/>
      <c r="Y1288" s="52"/>
    </row>
    <row r="1290" spans="4:25" x14ac:dyDescent="0.25">
      <c r="D1290" s="57" t="s">
        <v>357</v>
      </c>
      <c r="E1290" s="53"/>
      <c r="F1290" s="53"/>
      <c r="G1290" s="53"/>
      <c r="H1290" s="53"/>
      <c r="I1290" s="53"/>
      <c r="J1290" s="53"/>
      <c r="K1290" s="53"/>
      <c r="L1290" s="53"/>
      <c r="M1290" s="53"/>
      <c r="N1290" s="53"/>
      <c r="O1290" s="53"/>
      <c r="P1290" s="53"/>
      <c r="Q1290" s="53"/>
      <c r="R1290" s="53"/>
      <c r="S1290" s="53"/>
    </row>
    <row r="1291" spans="4:25" x14ac:dyDescent="0.25">
      <c r="D1291" s="57" t="s">
        <v>322</v>
      </c>
      <c r="E1291" s="53"/>
      <c r="F1291" s="53"/>
      <c r="G1291" s="53"/>
      <c r="H1291" s="53"/>
      <c r="I1291" s="53"/>
      <c r="J1291" s="53"/>
      <c r="K1291" s="53"/>
      <c r="L1291" s="53"/>
      <c r="M1291" s="53"/>
      <c r="N1291" s="53"/>
      <c r="O1291" s="53"/>
      <c r="P1291" s="53"/>
      <c r="Q1291" s="53"/>
      <c r="R1291" s="53"/>
      <c r="S1291" s="53"/>
    </row>
    <row r="1292" spans="4:25" x14ac:dyDescent="0.25">
      <c r="D1292" s="57"/>
      <c r="E1292" s="53"/>
      <c r="F1292" s="53"/>
      <c r="G1292" s="53"/>
      <c r="H1292" s="53"/>
      <c r="I1292" s="53"/>
      <c r="J1292" s="53"/>
      <c r="K1292" s="53"/>
      <c r="L1292" s="53"/>
      <c r="M1292" s="53"/>
      <c r="N1292" s="53"/>
      <c r="O1292" s="53"/>
      <c r="P1292" s="53"/>
      <c r="Q1292" s="53"/>
      <c r="R1292" s="53"/>
      <c r="S1292" s="53"/>
    </row>
    <row r="1293" spans="4:25" x14ac:dyDescent="0.25">
      <c r="D1293" s="57" t="s">
        <v>836</v>
      </c>
      <c r="E1293" s="53"/>
      <c r="F1293" s="53"/>
      <c r="G1293" s="53"/>
      <c r="H1293" s="53"/>
      <c r="I1293" s="53"/>
      <c r="J1293" s="53"/>
      <c r="K1293" s="53"/>
      <c r="L1293" s="53"/>
      <c r="M1293" s="53"/>
      <c r="N1293" s="53"/>
      <c r="O1293" s="53"/>
      <c r="P1293" s="53"/>
      <c r="Q1293" s="53"/>
      <c r="R1293" s="53"/>
      <c r="S1293" s="53"/>
    </row>
    <row r="1294" spans="4:25" x14ac:dyDescent="0.25">
      <c r="D1294" s="57" t="s">
        <v>282</v>
      </c>
      <c r="E1294" s="53"/>
      <c r="F1294" s="53"/>
      <c r="G1294" s="53"/>
      <c r="H1294" s="53"/>
      <c r="I1294" s="53"/>
      <c r="J1294" s="53"/>
      <c r="K1294" s="53"/>
      <c r="L1294" s="53"/>
      <c r="M1294" s="53"/>
      <c r="N1294" s="53"/>
      <c r="O1294" s="53"/>
      <c r="P1294" s="53"/>
      <c r="Q1294" s="53"/>
      <c r="R1294" s="53"/>
      <c r="S1294" s="53"/>
    </row>
    <row r="1295" spans="4:25" x14ac:dyDescent="0.25">
      <c r="D1295" s="57" t="s">
        <v>834</v>
      </c>
      <c r="E1295" s="53"/>
      <c r="F1295" s="53"/>
      <c r="G1295" s="53"/>
      <c r="H1295" s="53"/>
      <c r="I1295" s="53"/>
      <c r="J1295" s="53"/>
      <c r="K1295" s="53"/>
      <c r="L1295" s="53"/>
      <c r="M1295" s="53"/>
      <c r="N1295" s="53"/>
      <c r="O1295" s="53"/>
      <c r="P1295" s="53"/>
      <c r="Q1295" s="53"/>
      <c r="R1295" s="53"/>
      <c r="S1295" s="53"/>
    </row>
    <row r="1296" spans="4:25" x14ac:dyDescent="0.25">
      <c r="D1296" s="57" t="s">
        <v>835</v>
      </c>
      <c r="E1296" s="53"/>
      <c r="F1296" s="53"/>
      <c r="G1296" s="53"/>
      <c r="H1296" s="53"/>
      <c r="I1296" s="53"/>
      <c r="J1296" s="53"/>
      <c r="K1296" s="53"/>
      <c r="L1296" s="53"/>
      <c r="M1296" s="53"/>
      <c r="N1296" s="53"/>
      <c r="O1296" s="53"/>
      <c r="P1296" s="53"/>
      <c r="Q1296" s="53"/>
      <c r="R1296" s="53"/>
      <c r="S1296" s="53"/>
    </row>
    <row r="1297" spans="4:19" x14ac:dyDescent="0.25">
      <c r="D1297" s="57" t="s">
        <v>5050</v>
      </c>
      <c r="E1297" s="53"/>
      <c r="F1297" s="53"/>
      <c r="G1297" s="53"/>
      <c r="H1297" s="53"/>
      <c r="I1297" s="53"/>
      <c r="J1297" s="53"/>
      <c r="K1297" s="53"/>
      <c r="L1297" s="53"/>
      <c r="M1297" s="53"/>
      <c r="N1297" s="53"/>
      <c r="O1297" s="53"/>
      <c r="P1297" s="53"/>
      <c r="Q1297" s="53"/>
      <c r="R1297" s="53"/>
      <c r="S1297" s="53"/>
    </row>
    <row r="1298" spans="4:19" x14ac:dyDescent="0.25">
      <c r="D1298" s="57"/>
      <c r="E1298" s="53"/>
      <c r="F1298" s="53"/>
      <c r="G1298" s="53"/>
      <c r="H1298" s="53"/>
      <c r="I1298" s="53"/>
      <c r="J1298" s="53"/>
      <c r="K1298" s="53"/>
      <c r="L1298" s="53"/>
      <c r="M1298" s="53"/>
      <c r="N1298" s="53"/>
      <c r="O1298" s="53"/>
      <c r="P1298" s="53"/>
      <c r="Q1298" s="53"/>
      <c r="R1298" s="53"/>
      <c r="S1298" s="53"/>
    </row>
    <row r="1299" spans="4:19" x14ac:dyDescent="0.25">
      <c r="D1299" s="57" t="s">
        <v>263</v>
      </c>
      <c r="E1299" s="53"/>
      <c r="F1299" s="53"/>
      <c r="G1299" s="53"/>
      <c r="H1299" s="53"/>
      <c r="I1299" s="53"/>
      <c r="J1299" s="53"/>
      <c r="K1299" s="53"/>
      <c r="L1299" s="53"/>
      <c r="M1299" s="53"/>
      <c r="N1299" s="53"/>
      <c r="O1299" s="53"/>
      <c r="P1299" s="53"/>
      <c r="Q1299" s="53"/>
      <c r="R1299" s="53"/>
      <c r="S1299" s="53"/>
    </row>
    <row r="1300" spans="4:19" x14ac:dyDescent="0.25">
      <c r="D1300" s="57" t="s">
        <v>264</v>
      </c>
      <c r="E1300" s="53"/>
      <c r="F1300" s="53"/>
      <c r="G1300" s="53"/>
      <c r="H1300" s="53"/>
      <c r="I1300" s="53"/>
      <c r="J1300" s="53"/>
      <c r="K1300" s="53"/>
      <c r="L1300" s="53"/>
      <c r="M1300" s="53"/>
      <c r="N1300" s="53"/>
      <c r="O1300" s="53"/>
      <c r="P1300" s="53"/>
      <c r="Q1300" s="53"/>
      <c r="R1300" s="53"/>
      <c r="S1300" s="53"/>
    </row>
    <row r="1301" spans="4:19" x14ac:dyDescent="0.25">
      <c r="D1301" s="57" t="s">
        <v>358</v>
      </c>
      <c r="E1301" s="53"/>
      <c r="F1301" s="53"/>
      <c r="G1301" s="53"/>
      <c r="H1301" s="53"/>
      <c r="I1301" s="53"/>
      <c r="J1301" s="53"/>
      <c r="K1301" s="53"/>
      <c r="L1301" s="53"/>
      <c r="M1301" s="53"/>
      <c r="N1301" s="53"/>
      <c r="O1301" s="53"/>
      <c r="P1301" s="53"/>
      <c r="Q1301" s="53"/>
      <c r="R1301" s="53"/>
      <c r="S1301" s="53"/>
    </row>
    <row r="1340" spans="2:4" x14ac:dyDescent="0.25">
      <c r="B1340" s="50">
        <v>0</v>
      </c>
      <c r="D1340" s="51" t="s">
        <v>4968</v>
      </c>
    </row>
    <row r="1341" spans="2:4" x14ac:dyDescent="0.25">
      <c r="D1341" s="59" t="s">
        <v>304</v>
      </c>
    </row>
    <row r="1343" spans="2:4" x14ac:dyDescent="0.25">
      <c r="D1343" s="285" t="s">
        <v>36</v>
      </c>
    </row>
    <row r="1344" spans="2:4" x14ac:dyDescent="0.25">
      <c r="D1344" s="54" t="s">
        <v>4982</v>
      </c>
    </row>
    <row r="1346" spans="4:4" x14ac:dyDescent="0.25">
      <c r="D1346" s="285" t="s">
        <v>4950</v>
      </c>
    </row>
    <row r="1388" spans="4:22" x14ac:dyDescent="0.25">
      <c r="D1388" s="285" t="s">
        <v>269</v>
      </c>
      <c r="M1388" s="285" t="s">
        <v>4894</v>
      </c>
    </row>
    <row r="1389" spans="4:22" x14ac:dyDescent="0.25">
      <c r="D1389" s="51" t="s">
        <v>4951</v>
      </c>
      <c r="M1389" s="58" t="s">
        <v>304</v>
      </c>
      <c r="O1389" s="46" t="s">
        <v>475</v>
      </c>
      <c r="Q1389" s="28" t="s">
        <v>302</v>
      </c>
    </row>
    <row r="1391" spans="4:22" x14ac:dyDescent="0.25">
      <c r="D1391" s="56" t="s">
        <v>4896</v>
      </c>
      <c r="E1391" s="52"/>
      <c r="F1391" s="52"/>
      <c r="G1391" s="52"/>
      <c r="H1391" s="52"/>
      <c r="I1391" s="52"/>
      <c r="J1391" s="52"/>
      <c r="K1391" s="52"/>
      <c r="L1391" s="52"/>
      <c r="M1391" s="52"/>
      <c r="N1391" s="52"/>
      <c r="O1391" s="52"/>
      <c r="P1391" s="52"/>
      <c r="Q1391" s="52"/>
      <c r="R1391" s="52"/>
      <c r="S1391" s="52"/>
      <c r="T1391" s="52"/>
      <c r="U1391" s="52"/>
      <c r="V1391" s="52"/>
    </row>
    <row r="1392" spans="4:22" x14ac:dyDescent="0.25">
      <c r="D1392" s="56" t="s">
        <v>266</v>
      </c>
      <c r="E1392" s="52"/>
      <c r="F1392" s="52"/>
      <c r="G1392" s="52"/>
      <c r="H1392" s="52"/>
      <c r="I1392" s="52"/>
      <c r="J1392" s="52"/>
      <c r="K1392" s="52"/>
      <c r="L1392" s="52"/>
      <c r="M1392" s="52"/>
      <c r="N1392" s="52"/>
      <c r="O1392" s="52"/>
      <c r="P1392" s="52"/>
      <c r="Q1392" s="52"/>
      <c r="R1392" s="52"/>
      <c r="S1392" s="52"/>
      <c r="T1392" s="52"/>
      <c r="U1392" s="52"/>
      <c r="V1392" s="52"/>
    </row>
    <row r="1393" spans="4:40" x14ac:dyDescent="0.25">
      <c r="D1393" s="56" t="s">
        <v>277</v>
      </c>
      <c r="E1393" s="52"/>
      <c r="F1393" s="52"/>
      <c r="G1393" s="52"/>
      <c r="H1393" s="52"/>
      <c r="I1393" s="52"/>
      <c r="J1393" s="52"/>
      <c r="K1393" s="52"/>
      <c r="L1393" s="52"/>
      <c r="M1393" s="52"/>
      <c r="N1393" s="52"/>
      <c r="O1393" s="52"/>
      <c r="P1393" s="52"/>
      <c r="Q1393" s="52"/>
      <c r="R1393" s="52"/>
      <c r="S1393" s="52"/>
      <c r="T1393" s="52"/>
      <c r="U1393" s="52"/>
      <c r="V1393" s="52"/>
    </row>
    <row r="1394" spans="4:40" x14ac:dyDescent="0.25">
      <c r="D1394" s="56" t="s">
        <v>273</v>
      </c>
      <c r="E1394" s="52"/>
      <c r="F1394" s="52"/>
      <c r="G1394" s="52"/>
      <c r="H1394" s="52"/>
      <c r="I1394" s="52"/>
      <c r="J1394" s="52"/>
      <c r="K1394" s="52"/>
      <c r="L1394" s="52"/>
      <c r="M1394" s="52"/>
      <c r="N1394" s="52"/>
      <c r="O1394" s="52"/>
      <c r="P1394" s="52"/>
      <c r="Q1394" s="52"/>
      <c r="R1394" s="52"/>
      <c r="S1394" s="52"/>
      <c r="T1394" s="52"/>
      <c r="U1394" s="52"/>
      <c r="V1394" s="52"/>
    </row>
    <row r="1395" spans="4:40" x14ac:dyDescent="0.25">
      <c r="D1395" s="56" t="s">
        <v>4983</v>
      </c>
      <c r="E1395" s="52"/>
      <c r="F1395" s="52"/>
      <c r="G1395" s="52"/>
      <c r="H1395" s="52"/>
      <c r="I1395" s="52"/>
      <c r="J1395" s="52"/>
      <c r="K1395" s="52"/>
      <c r="L1395" s="52"/>
      <c r="M1395" s="52"/>
      <c r="N1395" s="52"/>
      <c r="O1395" s="52"/>
      <c r="P1395" s="52"/>
      <c r="Q1395" s="52"/>
      <c r="R1395" s="52"/>
      <c r="S1395" s="52"/>
      <c r="T1395" s="52"/>
      <c r="U1395" s="52"/>
      <c r="V1395" s="52"/>
    </row>
    <row r="1397" spans="4:40" x14ac:dyDescent="0.25">
      <c r="D1397" s="57" t="s">
        <v>357</v>
      </c>
      <c r="E1397" s="53"/>
      <c r="F1397" s="53"/>
      <c r="G1397" s="53"/>
      <c r="H1397" s="53"/>
      <c r="I1397" s="53"/>
      <c r="J1397" s="53"/>
      <c r="K1397" s="53"/>
      <c r="L1397" s="53"/>
      <c r="M1397" s="53"/>
      <c r="N1397" s="53"/>
      <c r="O1397" s="53"/>
      <c r="P1397" s="53"/>
      <c r="Q1397" s="53"/>
      <c r="R1397" s="53"/>
      <c r="S1397" s="53"/>
      <c r="T1397" s="53"/>
      <c r="U1397" s="53"/>
      <c r="V1397" s="53"/>
      <c r="W1397" s="53"/>
      <c r="X1397" s="53"/>
      <c r="Y1397" s="53"/>
      <c r="Z1397" s="53"/>
      <c r="AA1397" s="53"/>
      <c r="AB1397" s="53"/>
      <c r="AC1397" s="53"/>
      <c r="AD1397" s="53"/>
      <c r="AE1397" s="53"/>
      <c r="AF1397" s="53"/>
      <c r="AG1397" s="53"/>
      <c r="AH1397" s="53"/>
      <c r="AI1397" s="53"/>
      <c r="AJ1397" s="53"/>
      <c r="AK1397" s="53"/>
      <c r="AL1397" s="53"/>
      <c r="AM1397" s="53"/>
      <c r="AN1397" s="53"/>
    </row>
    <row r="1398" spans="4:40" x14ac:dyDescent="0.25">
      <c r="D1398" s="57" t="s">
        <v>322</v>
      </c>
      <c r="E1398" s="53"/>
      <c r="F1398" s="53"/>
      <c r="G1398" s="53"/>
      <c r="H1398" s="53"/>
      <c r="I1398" s="53"/>
      <c r="J1398" s="53"/>
      <c r="K1398" s="53"/>
      <c r="L1398" s="53"/>
      <c r="M1398" s="53"/>
      <c r="N1398" s="53"/>
      <c r="O1398" s="53"/>
      <c r="P1398" s="53"/>
      <c r="Q1398" s="53"/>
      <c r="R1398" s="53"/>
      <c r="S1398" s="53"/>
      <c r="T1398" s="53"/>
      <c r="U1398" s="53"/>
      <c r="V1398" s="53"/>
      <c r="W1398" s="53"/>
      <c r="X1398" s="53"/>
      <c r="Y1398" s="53"/>
      <c r="Z1398" s="53"/>
      <c r="AA1398" s="53"/>
      <c r="AB1398" s="53"/>
      <c r="AC1398" s="53"/>
      <c r="AD1398" s="53"/>
      <c r="AE1398" s="53"/>
      <c r="AF1398" s="53"/>
      <c r="AG1398" s="53"/>
      <c r="AH1398" s="53"/>
      <c r="AI1398" s="53"/>
      <c r="AJ1398" s="53"/>
      <c r="AK1398" s="53"/>
      <c r="AL1398" s="53"/>
      <c r="AM1398" s="53"/>
      <c r="AN1398" s="53"/>
    </row>
    <row r="1399" spans="4:40" x14ac:dyDescent="0.25">
      <c r="D1399" s="57"/>
      <c r="E1399" s="53"/>
      <c r="F1399" s="53"/>
      <c r="G1399" s="53"/>
      <c r="H1399" s="53"/>
      <c r="I1399" s="53"/>
      <c r="J1399" s="53"/>
      <c r="K1399" s="53"/>
      <c r="L1399" s="53"/>
      <c r="M1399" s="53"/>
      <c r="N1399" s="53"/>
      <c r="O1399" s="53"/>
      <c r="P1399" s="53"/>
      <c r="Q1399" s="53"/>
      <c r="R1399" s="53"/>
      <c r="S1399" s="53"/>
      <c r="T1399" s="53"/>
      <c r="U1399" s="53"/>
      <c r="V1399" s="53"/>
      <c r="W1399" s="53"/>
      <c r="X1399" s="53"/>
      <c r="Y1399" s="53"/>
      <c r="Z1399" s="53"/>
      <c r="AA1399" s="53"/>
      <c r="AB1399" s="53"/>
      <c r="AC1399" s="53"/>
      <c r="AD1399" s="53"/>
      <c r="AE1399" s="53"/>
      <c r="AF1399" s="53"/>
      <c r="AG1399" s="53"/>
      <c r="AH1399" s="53"/>
      <c r="AI1399" s="53"/>
      <c r="AJ1399" s="53"/>
      <c r="AK1399" s="53"/>
      <c r="AL1399" s="53"/>
      <c r="AM1399" s="53"/>
      <c r="AN1399" s="53"/>
    </row>
    <row r="1400" spans="4:40" x14ac:dyDescent="0.25">
      <c r="D1400" s="57" t="s">
        <v>267</v>
      </c>
      <c r="E1400" s="53"/>
      <c r="F1400" s="53"/>
      <c r="G1400" s="53"/>
      <c r="H1400" s="53"/>
      <c r="I1400" s="53"/>
      <c r="J1400" s="53"/>
      <c r="K1400" s="53"/>
      <c r="L1400" s="53"/>
      <c r="M1400" s="53"/>
      <c r="N1400" s="53"/>
      <c r="O1400" s="53"/>
      <c r="P1400" s="53"/>
      <c r="Q1400" s="53"/>
      <c r="R1400" s="53"/>
      <c r="S1400" s="53"/>
      <c r="T1400" s="53"/>
      <c r="U1400" s="53"/>
      <c r="V1400" s="53"/>
      <c r="W1400" s="53"/>
      <c r="X1400" s="53"/>
      <c r="Y1400" s="53"/>
      <c r="Z1400" s="53"/>
      <c r="AA1400" s="53"/>
      <c r="AB1400" s="53"/>
      <c r="AC1400" s="53"/>
      <c r="AD1400" s="53"/>
      <c r="AE1400" s="53"/>
      <c r="AF1400" s="53"/>
      <c r="AG1400" s="53"/>
      <c r="AH1400" s="53"/>
      <c r="AI1400" s="53"/>
      <c r="AJ1400" s="53"/>
      <c r="AK1400" s="53"/>
      <c r="AL1400" s="53"/>
      <c r="AM1400" s="53"/>
      <c r="AN1400" s="53"/>
    </row>
    <row r="1401" spans="4:40" x14ac:dyDescent="0.25">
      <c r="D1401" s="57" t="s">
        <v>282</v>
      </c>
      <c r="E1401" s="53"/>
      <c r="F1401" s="53"/>
      <c r="G1401" s="53"/>
      <c r="H1401" s="53"/>
      <c r="I1401" s="53"/>
      <c r="J1401" s="53"/>
      <c r="K1401" s="53"/>
      <c r="L1401" s="53"/>
      <c r="M1401" s="53"/>
      <c r="N1401" s="53"/>
      <c r="O1401" s="53"/>
      <c r="P1401" s="53"/>
      <c r="Q1401" s="53"/>
      <c r="R1401" s="53"/>
      <c r="S1401" s="53"/>
      <c r="T1401" s="53"/>
      <c r="U1401" s="53"/>
      <c r="V1401" s="53"/>
      <c r="W1401" s="53"/>
      <c r="X1401" s="53"/>
      <c r="Y1401" s="53"/>
      <c r="Z1401" s="53"/>
      <c r="AA1401" s="53"/>
      <c r="AB1401" s="53"/>
      <c r="AC1401" s="53"/>
      <c r="AD1401" s="53"/>
      <c r="AE1401" s="53"/>
      <c r="AF1401" s="53"/>
      <c r="AG1401" s="53"/>
      <c r="AH1401" s="53"/>
      <c r="AI1401" s="53"/>
      <c r="AJ1401" s="53"/>
      <c r="AK1401" s="53"/>
      <c r="AL1401" s="53"/>
      <c r="AM1401" s="53"/>
      <c r="AN1401" s="53"/>
    </row>
    <row r="1402" spans="4:40" x14ac:dyDescent="0.25">
      <c r="D1402" s="57" t="s">
        <v>2919</v>
      </c>
      <c r="E1402" s="53"/>
      <c r="F1402" s="53"/>
      <c r="G1402" s="53"/>
      <c r="H1402" s="53"/>
      <c r="I1402" s="53"/>
      <c r="J1402" s="53"/>
      <c r="K1402" s="53"/>
      <c r="L1402" s="53"/>
      <c r="M1402" s="53"/>
      <c r="N1402" s="53"/>
      <c r="O1402" s="53"/>
      <c r="P1402" s="53"/>
      <c r="Q1402" s="53"/>
      <c r="R1402" s="53"/>
      <c r="S1402" s="53"/>
      <c r="T1402" s="53"/>
      <c r="U1402" s="53"/>
      <c r="V1402" s="53"/>
      <c r="W1402" s="53"/>
      <c r="X1402" s="53"/>
      <c r="Y1402" s="53"/>
      <c r="Z1402" s="53"/>
      <c r="AA1402" s="53"/>
      <c r="AB1402" s="53"/>
      <c r="AC1402" s="53"/>
      <c r="AD1402" s="53"/>
      <c r="AE1402" s="53"/>
      <c r="AF1402" s="53"/>
      <c r="AG1402" s="53"/>
      <c r="AH1402" s="53"/>
      <c r="AI1402" s="53"/>
      <c r="AJ1402" s="53"/>
      <c r="AK1402" s="53"/>
      <c r="AL1402" s="53"/>
      <c r="AM1402" s="53"/>
      <c r="AN1402" s="53"/>
    </row>
    <row r="1403" spans="4:40" x14ac:dyDescent="0.25">
      <c r="D1403" s="57" t="s">
        <v>4984</v>
      </c>
      <c r="E1403" s="53"/>
      <c r="F1403" s="53"/>
      <c r="G1403" s="53"/>
      <c r="H1403" s="53"/>
      <c r="I1403" s="53"/>
      <c r="J1403" s="53"/>
      <c r="K1403" s="53"/>
      <c r="L1403" s="53"/>
      <c r="M1403" s="53"/>
      <c r="N1403" s="53"/>
      <c r="O1403" s="53"/>
      <c r="P1403" s="53"/>
      <c r="Q1403" s="53"/>
      <c r="R1403" s="53"/>
      <c r="S1403" s="53"/>
      <c r="T1403" s="53"/>
      <c r="U1403" s="53"/>
      <c r="V1403" s="53"/>
      <c r="W1403" s="53"/>
      <c r="X1403" s="53"/>
      <c r="Y1403" s="53"/>
      <c r="Z1403" s="53"/>
      <c r="AA1403" s="53"/>
      <c r="AB1403" s="53"/>
      <c r="AC1403" s="53"/>
      <c r="AD1403" s="53"/>
      <c r="AE1403" s="53"/>
      <c r="AF1403" s="53"/>
      <c r="AG1403" s="53"/>
      <c r="AH1403" s="53"/>
      <c r="AI1403" s="53"/>
      <c r="AJ1403" s="53"/>
      <c r="AK1403" s="53"/>
      <c r="AL1403" s="53"/>
      <c r="AM1403" s="53"/>
      <c r="AN1403" s="53"/>
    </row>
    <row r="1404" spans="4:40" x14ac:dyDescent="0.25">
      <c r="D1404" s="57" t="s">
        <v>4985</v>
      </c>
      <c r="E1404" s="53"/>
      <c r="F1404" s="53"/>
      <c r="G1404" s="53"/>
      <c r="H1404" s="53"/>
      <c r="I1404" s="53"/>
      <c r="J1404" s="53"/>
      <c r="K1404" s="53"/>
      <c r="L1404" s="53"/>
      <c r="M1404" s="53"/>
      <c r="N1404" s="53"/>
      <c r="O1404" s="53"/>
      <c r="P1404" s="53"/>
      <c r="Q1404" s="53"/>
      <c r="R1404" s="53"/>
      <c r="S1404" s="53"/>
      <c r="T1404" s="53"/>
      <c r="U1404" s="53"/>
      <c r="V1404" s="53"/>
      <c r="W1404" s="53"/>
      <c r="X1404" s="53"/>
      <c r="Y1404" s="53"/>
      <c r="Z1404" s="53"/>
      <c r="AA1404" s="53"/>
      <c r="AB1404" s="53"/>
      <c r="AC1404" s="53"/>
      <c r="AD1404" s="53"/>
      <c r="AE1404" s="53"/>
      <c r="AF1404" s="53"/>
      <c r="AG1404" s="53"/>
      <c r="AH1404" s="53"/>
      <c r="AI1404" s="53"/>
      <c r="AJ1404" s="53"/>
      <c r="AK1404" s="53"/>
      <c r="AL1404" s="53"/>
      <c r="AM1404" s="53"/>
      <c r="AN1404" s="53"/>
    </row>
    <row r="1405" spans="4:40" x14ac:dyDescent="0.25">
      <c r="D1405" s="57"/>
      <c r="E1405" s="53"/>
      <c r="F1405" s="53"/>
      <c r="G1405" s="53"/>
      <c r="H1405" s="53"/>
      <c r="I1405" s="53"/>
      <c r="J1405" s="53"/>
      <c r="K1405" s="53"/>
      <c r="L1405" s="53"/>
      <c r="M1405" s="53"/>
      <c r="N1405" s="53"/>
      <c r="O1405" s="53"/>
      <c r="P1405" s="53"/>
      <c r="Q1405" s="53"/>
      <c r="R1405" s="53"/>
      <c r="S1405" s="53"/>
      <c r="T1405" s="53"/>
      <c r="U1405" s="53"/>
      <c r="V1405" s="53"/>
      <c r="W1405" s="53"/>
      <c r="X1405" s="53"/>
      <c r="Y1405" s="53"/>
      <c r="Z1405" s="53"/>
      <c r="AA1405" s="53"/>
      <c r="AB1405" s="53"/>
      <c r="AC1405" s="53"/>
      <c r="AD1405" s="53"/>
      <c r="AE1405" s="53"/>
      <c r="AF1405" s="53"/>
      <c r="AG1405" s="53"/>
      <c r="AH1405" s="53"/>
      <c r="AI1405" s="53"/>
      <c r="AJ1405" s="53"/>
      <c r="AK1405" s="53"/>
      <c r="AL1405" s="53"/>
      <c r="AM1405" s="53"/>
      <c r="AN1405" s="53"/>
    </row>
    <row r="1406" spans="4:40" x14ac:dyDescent="0.25">
      <c r="D1406" s="57" t="s">
        <v>263</v>
      </c>
      <c r="E1406" s="53"/>
      <c r="F1406" s="53"/>
      <c r="G1406" s="53"/>
      <c r="H1406" s="53"/>
      <c r="I1406" s="53"/>
      <c r="J1406" s="53"/>
      <c r="K1406" s="53"/>
      <c r="L1406" s="53"/>
      <c r="M1406" s="53"/>
      <c r="N1406" s="53"/>
      <c r="O1406" s="53"/>
      <c r="P1406" s="53"/>
      <c r="Q1406" s="53"/>
      <c r="R1406" s="53"/>
      <c r="S1406" s="53"/>
      <c r="T1406" s="53"/>
      <c r="U1406" s="53"/>
      <c r="V1406" s="53"/>
      <c r="W1406" s="53"/>
      <c r="X1406" s="53"/>
      <c r="Y1406" s="53"/>
      <c r="Z1406" s="53"/>
      <c r="AA1406" s="53"/>
      <c r="AB1406" s="53"/>
      <c r="AC1406" s="53"/>
      <c r="AD1406" s="53"/>
      <c r="AE1406" s="53"/>
      <c r="AF1406" s="53"/>
      <c r="AG1406" s="53"/>
      <c r="AH1406" s="53"/>
      <c r="AI1406" s="53"/>
      <c r="AJ1406" s="53"/>
      <c r="AK1406" s="53"/>
      <c r="AL1406" s="53"/>
      <c r="AM1406" s="53"/>
      <c r="AN1406" s="53"/>
    </row>
    <row r="1407" spans="4:40" x14ac:dyDescent="0.25">
      <c r="D1407" s="57" t="s">
        <v>264</v>
      </c>
      <c r="E1407" s="53"/>
      <c r="F1407" s="53"/>
      <c r="G1407" s="53"/>
      <c r="H1407" s="53"/>
      <c r="I1407" s="53"/>
      <c r="J1407" s="53"/>
      <c r="K1407" s="53"/>
      <c r="L1407" s="53"/>
      <c r="M1407" s="53"/>
      <c r="N1407" s="53"/>
      <c r="O1407" s="53"/>
      <c r="P1407" s="53"/>
      <c r="Q1407" s="53"/>
      <c r="R1407" s="53"/>
      <c r="S1407" s="53"/>
      <c r="T1407" s="53"/>
      <c r="U1407" s="53"/>
      <c r="V1407" s="53"/>
      <c r="W1407" s="53"/>
      <c r="X1407" s="53"/>
      <c r="Y1407" s="53"/>
      <c r="Z1407" s="53"/>
      <c r="AA1407" s="53"/>
      <c r="AB1407" s="53"/>
      <c r="AC1407" s="53"/>
      <c r="AD1407" s="53"/>
      <c r="AE1407" s="53"/>
      <c r="AF1407" s="53"/>
      <c r="AG1407" s="53"/>
      <c r="AH1407" s="53"/>
      <c r="AI1407" s="53"/>
      <c r="AJ1407" s="53"/>
      <c r="AK1407" s="53"/>
      <c r="AL1407" s="53"/>
      <c r="AM1407" s="53"/>
      <c r="AN1407" s="53"/>
    </row>
    <row r="1408" spans="4:40" x14ac:dyDescent="0.25">
      <c r="D1408" s="57" t="s">
        <v>358</v>
      </c>
      <c r="E1408" s="53"/>
      <c r="F1408" s="53"/>
      <c r="G1408" s="53"/>
      <c r="H1408" s="53"/>
      <c r="I1408" s="53"/>
      <c r="J1408" s="53"/>
      <c r="K1408" s="53"/>
      <c r="L1408" s="53"/>
      <c r="M1408" s="53"/>
      <c r="N1408" s="53"/>
      <c r="O1408" s="53"/>
      <c r="P1408" s="53"/>
      <c r="Q1408" s="53"/>
      <c r="R1408" s="53"/>
      <c r="S1408" s="53"/>
      <c r="T1408" s="53"/>
      <c r="U1408" s="53"/>
      <c r="V1408" s="53"/>
      <c r="W1408" s="53"/>
      <c r="X1408" s="53"/>
      <c r="Y1408" s="53"/>
      <c r="Z1408" s="53"/>
      <c r="AA1408" s="53"/>
      <c r="AB1408" s="53"/>
      <c r="AC1408" s="53"/>
      <c r="AD1408" s="53"/>
      <c r="AE1408" s="53"/>
      <c r="AF1408" s="53"/>
      <c r="AG1408" s="53"/>
      <c r="AH1408" s="53"/>
      <c r="AI1408" s="53"/>
      <c r="AJ1408" s="53"/>
      <c r="AK1408" s="53"/>
      <c r="AL1408" s="53"/>
      <c r="AM1408" s="53"/>
      <c r="AN1408" s="53"/>
    </row>
    <row r="1410" spans="4:4" x14ac:dyDescent="0.25">
      <c r="D1410" s="285" t="s">
        <v>4986</v>
      </c>
    </row>
    <row r="1446" spans="2:4" x14ac:dyDescent="0.25">
      <c r="B1446" s="48">
        <v>0</v>
      </c>
      <c r="D1446" s="51" t="s">
        <v>5061</v>
      </c>
    </row>
    <row r="1447" spans="2:4" x14ac:dyDescent="0.25">
      <c r="D1447" s="59" t="s">
        <v>305</v>
      </c>
    </row>
    <row r="1448" spans="2:4" x14ac:dyDescent="0.25">
      <c r="D1448" s="55" t="s">
        <v>35</v>
      </c>
    </row>
    <row r="1462" spans="2:4" x14ac:dyDescent="0.25">
      <c r="B1462" s="48">
        <v>0</v>
      </c>
      <c r="D1462" s="51" t="s">
        <v>5063</v>
      </c>
    </row>
    <row r="1463" spans="2:4" x14ac:dyDescent="0.25">
      <c r="D1463" s="59" t="s">
        <v>305</v>
      </c>
    </row>
    <row r="1464" spans="2:4" x14ac:dyDescent="0.25">
      <c r="D1464" s="55" t="s">
        <v>35</v>
      </c>
    </row>
    <row r="1478" spans="2:4" x14ac:dyDescent="0.25">
      <c r="B1478" s="48">
        <v>0</v>
      </c>
      <c r="D1478" s="51" t="s">
        <v>2226</v>
      </c>
    </row>
    <row r="1479" spans="2:4" x14ac:dyDescent="0.25">
      <c r="D1479" s="59" t="s">
        <v>305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6636C-4431-4CEE-820D-08141911682F}">
  <dimension ref="A2:J32"/>
  <sheetViews>
    <sheetView topLeftCell="A22" workbookViewId="0">
      <selection activeCell="A26" sqref="A26"/>
    </sheetView>
  </sheetViews>
  <sheetFormatPr defaultColWidth="2.85546875" defaultRowHeight="15" x14ac:dyDescent="0.25"/>
  <cols>
    <col min="1" max="1" width="9.140625" style="421" bestFit="1" customWidth="1"/>
    <col min="2" max="2" width="39.7109375" style="421" bestFit="1" customWidth="1"/>
    <col min="3" max="3" width="17.28515625" style="421" bestFit="1" customWidth="1"/>
    <col min="4" max="4" width="17" style="421" bestFit="1" customWidth="1"/>
    <col min="5" max="5" width="17.5703125" style="421" bestFit="1" customWidth="1"/>
    <col min="6" max="7" width="10.7109375" style="421" bestFit="1" customWidth="1"/>
    <col min="8" max="8" width="8.5703125" style="421" bestFit="1" customWidth="1"/>
    <col min="9" max="9" width="7.5703125" style="421" bestFit="1" customWidth="1"/>
    <col min="10" max="10" width="10.7109375" style="421" bestFit="1" customWidth="1"/>
    <col min="11" max="16384" width="2.85546875" style="421"/>
  </cols>
  <sheetData>
    <row r="2" spans="1:10" ht="18.75" x14ac:dyDescent="0.25">
      <c r="A2" s="447" t="s">
        <v>520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4891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3" t="s">
        <v>921</v>
      </c>
      <c r="B6" s="63" t="s">
        <v>924</v>
      </c>
      <c r="C6" s="63" t="s">
        <v>459</v>
      </c>
      <c r="D6" s="63" t="s">
        <v>330</v>
      </c>
      <c r="E6" s="63" t="s">
        <v>276</v>
      </c>
      <c r="F6" s="76">
        <v>44903.420833333003</v>
      </c>
      <c r="G6" s="76">
        <v>45336.661805556003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67" t="s">
        <v>1735</v>
      </c>
      <c r="B7" s="67" t="s">
        <v>1727</v>
      </c>
      <c r="C7" s="67" t="s">
        <v>697</v>
      </c>
      <c r="D7" s="67" t="s">
        <v>330</v>
      </c>
      <c r="E7" s="67" t="s">
        <v>276</v>
      </c>
      <c r="F7" s="75">
        <v>44930.588194443997</v>
      </c>
      <c r="G7" s="75">
        <v>45366.546527778002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4028</v>
      </c>
      <c r="B8" s="63" t="s">
        <v>4022</v>
      </c>
      <c r="C8" s="63" t="s">
        <v>433</v>
      </c>
      <c r="D8" s="63" t="s">
        <v>330</v>
      </c>
      <c r="E8" s="63" t="s">
        <v>276</v>
      </c>
      <c r="F8" s="76">
        <v>44967.389583333003</v>
      </c>
      <c r="G8" s="76">
        <v>45408.347916667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4135</v>
      </c>
      <c r="B9" s="67" t="s">
        <v>4140</v>
      </c>
      <c r="C9" s="67" t="s">
        <v>356</v>
      </c>
      <c r="D9" s="67" t="s">
        <v>330</v>
      </c>
      <c r="E9" s="67" t="s">
        <v>276</v>
      </c>
      <c r="F9" s="75">
        <v>44970.604861111002</v>
      </c>
      <c r="G9" s="75">
        <v>45411.563194444003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4388</v>
      </c>
      <c r="B10" s="63" t="s">
        <v>4390</v>
      </c>
      <c r="C10" s="63" t="s">
        <v>356</v>
      </c>
      <c r="D10" s="63" t="s">
        <v>330</v>
      </c>
      <c r="E10" s="63" t="s">
        <v>276</v>
      </c>
      <c r="F10" s="76">
        <v>44973.443055556003</v>
      </c>
      <c r="G10" s="76">
        <v>45420.401388888997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4391</v>
      </c>
      <c r="B11" s="67" t="s">
        <v>4393</v>
      </c>
      <c r="C11" s="67" t="s">
        <v>356</v>
      </c>
      <c r="D11" s="67" t="s">
        <v>330</v>
      </c>
      <c r="E11" s="67" t="s">
        <v>276</v>
      </c>
      <c r="F11" s="75">
        <v>44973.454861111</v>
      </c>
      <c r="G11" s="75">
        <v>45420.413194444001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4396</v>
      </c>
      <c r="B12" s="63" t="s">
        <v>4398</v>
      </c>
      <c r="C12" s="63" t="s">
        <v>361</v>
      </c>
      <c r="D12" s="63" t="s">
        <v>330</v>
      </c>
      <c r="E12" s="63" t="s">
        <v>276</v>
      </c>
      <c r="F12" s="76">
        <v>44973.482638889</v>
      </c>
      <c r="G12" s="76">
        <v>45420.440972222001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4490</v>
      </c>
      <c r="B13" s="67" t="s">
        <v>4491</v>
      </c>
      <c r="C13" s="67" t="s">
        <v>325</v>
      </c>
      <c r="D13" s="67" t="s">
        <v>330</v>
      </c>
      <c r="E13" s="67" t="s">
        <v>276</v>
      </c>
      <c r="F13" s="75">
        <v>44974.477777777996</v>
      </c>
      <c r="G13" s="75">
        <v>45421.436111110997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4555</v>
      </c>
      <c r="B14" s="63" t="s">
        <v>4557</v>
      </c>
      <c r="C14" s="63" t="s">
        <v>501</v>
      </c>
      <c r="D14" s="63" t="s">
        <v>330</v>
      </c>
      <c r="E14" s="63" t="s">
        <v>276</v>
      </c>
      <c r="F14" s="76">
        <v>44977.556944443997</v>
      </c>
      <c r="G14" s="76">
        <v>45422.556944443997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4570</v>
      </c>
      <c r="B15" s="67" t="s">
        <v>4576</v>
      </c>
      <c r="C15" s="67" t="s">
        <v>448</v>
      </c>
      <c r="D15" s="67" t="s">
        <v>330</v>
      </c>
      <c r="E15" s="67" t="s">
        <v>276</v>
      </c>
      <c r="F15" s="75">
        <v>44977.566666667</v>
      </c>
      <c r="G15" s="75">
        <v>45422.566666667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4663</v>
      </c>
      <c r="B16" s="63" t="s">
        <v>4664</v>
      </c>
      <c r="C16" s="63" t="s">
        <v>272</v>
      </c>
      <c r="D16" s="63" t="s">
        <v>330</v>
      </c>
      <c r="E16" s="63" t="s">
        <v>276</v>
      </c>
      <c r="F16" s="76">
        <v>44978.397916667003</v>
      </c>
      <c r="G16" s="76">
        <v>45425.362500000003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4679</v>
      </c>
      <c r="B17" s="67" t="s">
        <v>4682</v>
      </c>
      <c r="C17" s="67" t="s">
        <v>356</v>
      </c>
      <c r="D17" s="67" t="s">
        <v>330</v>
      </c>
      <c r="E17" s="67" t="s">
        <v>276</v>
      </c>
      <c r="F17" s="75">
        <v>44978.473611111003</v>
      </c>
      <c r="G17" s="75">
        <v>45425.431944443997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4700</v>
      </c>
      <c r="B18" s="63" t="s">
        <v>4701</v>
      </c>
      <c r="C18" s="63" t="s">
        <v>925</v>
      </c>
      <c r="D18" s="63" t="s">
        <v>330</v>
      </c>
      <c r="E18" s="63" t="s">
        <v>276</v>
      </c>
      <c r="F18" s="76">
        <v>44978.554166667003</v>
      </c>
      <c r="G18" s="76">
        <v>45425.554166667003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4733</v>
      </c>
      <c r="B19" s="67" t="s">
        <v>4734</v>
      </c>
      <c r="C19" s="67" t="s">
        <v>4457</v>
      </c>
      <c r="D19" s="67" t="s">
        <v>330</v>
      </c>
      <c r="E19" s="67" t="s">
        <v>276</v>
      </c>
      <c r="F19" s="75">
        <v>44978.678472222004</v>
      </c>
      <c r="G19" s="75">
        <v>45425.636805556001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4764</v>
      </c>
      <c r="B20" s="63" t="s">
        <v>4765</v>
      </c>
      <c r="C20" s="63" t="s">
        <v>356</v>
      </c>
      <c r="D20" s="63" t="s">
        <v>330</v>
      </c>
      <c r="E20" s="63" t="s">
        <v>276</v>
      </c>
      <c r="F20" s="76">
        <v>44979.546527778002</v>
      </c>
      <c r="G20" s="76">
        <v>45426.546527778002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4792</v>
      </c>
      <c r="B21" s="67" t="s">
        <v>4793</v>
      </c>
      <c r="C21" s="67" t="s">
        <v>433</v>
      </c>
      <c r="D21" s="67" t="s">
        <v>330</v>
      </c>
      <c r="E21" s="67" t="s">
        <v>276</v>
      </c>
      <c r="F21" s="75">
        <v>44979.676388888998</v>
      </c>
      <c r="G21" s="75">
        <v>45426.634722221999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4804</v>
      </c>
      <c r="B22" s="63" t="s">
        <v>4805</v>
      </c>
      <c r="C22" s="63" t="s">
        <v>4457</v>
      </c>
      <c r="D22" s="63" t="s">
        <v>330</v>
      </c>
      <c r="E22" s="63" t="s">
        <v>276</v>
      </c>
      <c r="F22" s="76">
        <v>44980.614583333001</v>
      </c>
      <c r="G22" s="76">
        <v>45427.572916666999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84" t="s">
        <v>4843</v>
      </c>
      <c r="B23" s="84" t="s">
        <v>4844</v>
      </c>
      <c r="C23" s="84" t="s">
        <v>356</v>
      </c>
      <c r="D23" s="84" t="s">
        <v>330</v>
      </c>
      <c r="E23" s="84" t="s">
        <v>276</v>
      </c>
      <c r="F23" s="85">
        <v>44981.627777777998</v>
      </c>
      <c r="G23" s="85">
        <v>45429.586111110999</v>
      </c>
      <c r="H23" s="84" t="s">
        <v>23</v>
      </c>
      <c r="I23" s="84" t="s">
        <v>18</v>
      </c>
      <c r="J23" s="84" t="s">
        <v>260</v>
      </c>
    </row>
    <row r="24" spans="1:10" ht="45" x14ac:dyDescent="0.25">
      <c r="A24" s="86" t="s">
        <v>4872</v>
      </c>
      <c r="B24" s="86" t="s">
        <v>4874</v>
      </c>
      <c r="C24" s="86" t="s">
        <v>356</v>
      </c>
      <c r="D24" s="86" t="s">
        <v>330</v>
      </c>
      <c r="E24" s="86" t="s">
        <v>276</v>
      </c>
      <c r="F24" s="87">
        <v>44981.681250000001</v>
      </c>
      <c r="G24" s="87">
        <v>45429.639583333003</v>
      </c>
      <c r="H24" s="86" t="s">
        <v>23</v>
      </c>
      <c r="I24" s="86" t="s">
        <v>18</v>
      </c>
      <c r="J24" s="86" t="s">
        <v>255</v>
      </c>
    </row>
    <row r="26" spans="1:10" ht="30" x14ac:dyDescent="0.25">
      <c r="A26" s="86" t="s">
        <v>4890</v>
      </c>
      <c r="B26" s="86" t="s">
        <v>4892</v>
      </c>
      <c r="C26" s="86"/>
      <c r="D26" s="86"/>
      <c r="E26" s="86"/>
      <c r="F26" s="87"/>
      <c r="G26" s="87"/>
      <c r="H26" s="86"/>
      <c r="I26" s="86"/>
      <c r="J26" s="86" t="s">
        <v>346</v>
      </c>
    </row>
    <row r="27" spans="1:10" ht="30" x14ac:dyDescent="0.25">
      <c r="A27" s="62" t="s">
        <v>4929</v>
      </c>
      <c r="B27" s="62" t="s">
        <v>4938</v>
      </c>
      <c r="C27" s="62"/>
      <c r="D27" s="62"/>
      <c r="E27" s="62"/>
      <c r="F27" s="81"/>
      <c r="G27" s="81"/>
      <c r="H27" s="62"/>
      <c r="I27" s="62"/>
      <c r="J27" s="62" t="s">
        <v>346</v>
      </c>
    </row>
    <row r="28" spans="1:10" ht="30" x14ac:dyDescent="0.25">
      <c r="A28" s="86" t="s">
        <v>4937</v>
      </c>
      <c r="B28" s="86" t="s">
        <v>4939</v>
      </c>
      <c r="C28" s="86"/>
      <c r="D28" s="86"/>
      <c r="E28" s="86"/>
      <c r="F28" s="87"/>
      <c r="G28" s="87"/>
      <c r="H28" s="86"/>
      <c r="I28" s="86"/>
      <c r="J28" s="86" t="s">
        <v>346</v>
      </c>
    </row>
    <row r="29" spans="1:10" x14ac:dyDescent="0.25">
      <c r="A29" s="62" t="s">
        <v>4963</v>
      </c>
      <c r="B29" s="62" t="s">
        <v>4967</v>
      </c>
      <c r="C29" s="62"/>
      <c r="D29" s="62"/>
      <c r="E29" s="62"/>
      <c r="F29" s="81"/>
      <c r="G29" s="81"/>
      <c r="H29" s="62"/>
      <c r="I29" s="62"/>
      <c r="J29" s="62" t="s">
        <v>346</v>
      </c>
    </row>
    <row r="30" spans="1:10" x14ac:dyDescent="0.25">
      <c r="A30" s="62" t="s">
        <v>4964</v>
      </c>
      <c r="B30" s="62" t="s">
        <v>4966</v>
      </c>
      <c r="C30" s="62"/>
      <c r="D30" s="62"/>
      <c r="E30" s="62"/>
      <c r="F30" s="81"/>
      <c r="G30" s="81"/>
      <c r="H30" s="62"/>
      <c r="I30" s="62"/>
      <c r="J30" s="62" t="s">
        <v>346</v>
      </c>
    </row>
    <row r="31" spans="1:10" x14ac:dyDescent="0.25">
      <c r="A31" s="60"/>
      <c r="B31" s="60"/>
      <c r="C31" s="60"/>
      <c r="D31" s="60"/>
      <c r="E31" s="60"/>
      <c r="F31" s="79"/>
      <c r="G31" s="79"/>
      <c r="H31" s="60"/>
      <c r="I31" s="60"/>
      <c r="J31" s="60" t="s">
        <v>346</v>
      </c>
    </row>
    <row r="32" spans="1:10" x14ac:dyDescent="0.25">
      <c r="A32" s="60"/>
      <c r="B32" s="60"/>
      <c r="C32" s="60"/>
      <c r="D32" s="60"/>
      <c r="E32" s="60"/>
      <c r="F32" s="79"/>
      <c r="G32" s="79"/>
      <c r="H32" s="60"/>
      <c r="I32" s="60"/>
      <c r="J32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D9FB-1DF9-4ED7-9A2B-28F9BC9C1471}">
  <dimension ref="B2:BP2083"/>
  <sheetViews>
    <sheetView topLeftCell="A164" workbookViewId="0">
      <selection activeCell="D173" sqref="D173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4878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4882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4883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4884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5061</v>
      </c>
    </row>
    <row r="56" spans="2:4" x14ac:dyDescent="0.25">
      <c r="D56" s="59" t="s">
        <v>303</v>
      </c>
    </row>
    <row r="58" spans="2:4" x14ac:dyDescent="0.25">
      <c r="D58" s="285" t="s">
        <v>36</v>
      </c>
    </row>
    <row r="59" spans="2:4" x14ac:dyDescent="0.25">
      <c r="D59" s="54" t="s">
        <v>5320</v>
      </c>
    </row>
    <row r="61" spans="2:4" x14ac:dyDescent="0.25">
      <c r="D61" s="285" t="s">
        <v>5051</v>
      </c>
    </row>
    <row r="88" spans="4:23" x14ac:dyDescent="0.25">
      <c r="D88" s="285" t="s">
        <v>309</v>
      </c>
    </row>
    <row r="89" spans="4:23" x14ac:dyDescent="0.25">
      <c r="D89" s="51" t="s">
        <v>5052</v>
      </c>
    </row>
    <row r="91" spans="4:23" x14ac:dyDescent="0.25">
      <c r="D91" s="51" t="s">
        <v>4878</v>
      </c>
    </row>
    <row r="93" spans="4:23" x14ac:dyDescent="0.25">
      <c r="D93" s="56" t="s">
        <v>33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</row>
    <row r="94" spans="4:23" x14ac:dyDescent="0.25">
      <c r="D94" s="56" t="s">
        <v>382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</row>
    <row r="95" spans="4:23" x14ac:dyDescent="0.25">
      <c r="D95" s="56" t="s">
        <v>838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</row>
    <row r="96" spans="4:23" x14ac:dyDescent="0.25">
      <c r="D96" s="56" t="s">
        <v>5211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</row>
    <row r="97" spans="4:23" x14ac:dyDescent="0.25">
      <c r="D97" s="56" t="s">
        <v>3870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</row>
    <row r="98" spans="4:23" x14ac:dyDescent="0.25">
      <c r="D98" s="56" t="s">
        <v>3871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</row>
    <row r="99" spans="4:23" x14ac:dyDescent="0.25">
      <c r="D99" s="56" t="s">
        <v>3872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</row>
    <row r="100" spans="4:23" x14ac:dyDescent="0.25">
      <c r="D100" s="56" t="s">
        <v>3196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</row>
    <row r="101" spans="4:23" x14ac:dyDescent="0.25">
      <c r="D101" s="38" t="s">
        <v>5213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</row>
    <row r="102" spans="4:23" x14ac:dyDescent="0.25">
      <c r="D102" s="38" t="s">
        <v>5214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</row>
    <row r="103" spans="4:23" x14ac:dyDescent="0.25">
      <c r="D103" s="38" t="s">
        <v>5215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</row>
    <row r="104" spans="4:23" x14ac:dyDescent="0.25">
      <c r="D104" s="38" t="s">
        <v>5216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</row>
    <row r="105" spans="4:23" x14ac:dyDescent="0.25">
      <c r="D105" s="56" t="s">
        <v>524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</row>
    <row r="106" spans="4:23" x14ac:dyDescent="0.25">
      <c r="D106" s="56" t="s">
        <v>1986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</row>
    <row r="107" spans="4:23" x14ac:dyDescent="0.25">
      <c r="D107" s="56" t="s">
        <v>4781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</row>
    <row r="108" spans="4:23" x14ac:dyDescent="0.25">
      <c r="D108" s="56" t="s">
        <v>279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</row>
    <row r="109" spans="4:23" x14ac:dyDescent="0.25">
      <c r="D109" s="38" t="s">
        <v>5217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</row>
    <row r="110" spans="4:23" x14ac:dyDescent="0.25">
      <c r="D110" s="38" t="s">
        <v>5218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</row>
    <row r="111" spans="4:23" x14ac:dyDescent="0.25">
      <c r="D111" s="56" t="s">
        <v>5198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</row>
    <row r="113" spans="4:40" x14ac:dyDescent="0.25">
      <c r="D113" s="57" t="s">
        <v>357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</row>
    <row r="114" spans="4:40" x14ac:dyDescent="0.25">
      <c r="D114" s="57" t="s">
        <v>322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</row>
    <row r="115" spans="4:40" x14ac:dyDescent="0.25">
      <c r="D115" s="57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</row>
    <row r="116" spans="4:40" x14ac:dyDescent="0.25">
      <c r="D116" s="57" t="s">
        <v>2879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</row>
    <row r="117" spans="4:40" x14ac:dyDescent="0.25">
      <c r="D117" s="57" t="s">
        <v>282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</row>
    <row r="118" spans="4:40" x14ac:dyDescent="0.25">
      <c r="D118" s="57" t="s">
        <v>5206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</row>
    <row r="119" spans="4:40" x14ac:dyDescent="0.25">
      <c r="D119" s="57" t="s">
        <v>5202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</row>
    <row r="120" spans="4:40" x14ac:dyDescent="0.25">
      <c r="D120" s="57" t="s">
        <v>5203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</row>
    <row r="121" spans="4:40" x14ac:dyDescent="0.25">
      <c r="D121" s="57" t="s">
        <v>5204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</row>
    <row r="122" spans="4:40" x14ac:dyDescent="0.25">
      <c r="D122" s="57" t="s">
        <v>5201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</row>
    <row r="123" spans="4:40" x14ac:dyDescent="0.25">
      <c r="D123" s="57" t="s">
        <v>5199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</row>
    <row r="124" spans="4:40" x14ac:dyDescent="0.25">
      <c r="D124" s="57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</row>
    <row r="125" spans="4:40" x14ac:dyDescent="0.25">
      <c r="D125" s="57" t="s">
        <v>4780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</row>
    <row r="126" spans="4:40" x14ac:dyDescent="0.25">
      <c r="D126" s="57" t="s">
        <v>282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</row>
    <row r="127" spans="4:40" x14ac:dyDescent="0.25">
      <c r="D127" s="57" t="s">
        <v>5205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</row>
    <row r="128" spans="4:40" x14ac:dyDescent="0.25">
      <c r="D128" s="57" t="s">
        <v>5201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</row>
    <row r="129" spans="4:40" x14ac:dyDescent="0.25">
      <c r="D129" s="57" t="s">
        <v>5200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</row>
    <row r="130" spans="4:40" x14ac:dyDescent="0.25">
      <c r="D130" s="57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</row>
    <row r="131" spans="4:40" x14ac:dyDescent="0.25">
      <c r="D131" s="57" t="s">
        <v>263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</row>
    <row r="132" spans="4:40" x14ac:dyDescent="0.25">
      <c r="D132" s="57" t="s">
        <v>264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</row>
    <row r="133" spans="4:40" x14ac:dyDescent="0.25">
      <c r="D133" s="57" t="s">
        <v>358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</row>
    <row r="135" spans="4:40" x14ac:dyDescent="0.25">
      <c r="D135" s="285" t="s">
        <v>5219</v>
      </c>
    </row>
    <row r="167" spans="4:61" x14ac:dyDescent="0.25">
      <c r="D167" s="56" t="s">
        <v>33</v>
      </c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Y167" s="57" t="s">
        <v>357</v>
      </c>
      <c r="Z167" s="53"/>
      <c r="AA167" s="53"/>
      <c r="AB167" s="53"/>
      <c r="AC167" s="53"/>
      <c r="AD167" s="53"/>
      <c r="AE167" s="53"/>
      <c r="AF167" s="53"/>
      <c r="AG167" s="53"/>
      <c r="AH167" s="53"/>
      <c r="AI167" s="53"/>
      <c r="AJ167" s="53"/>
      <c r="AK167" s="53"/>
      <c r="AL167" s="53"/>
      <c r="AM167" s="53"/>
      <c r="AN167" s="53"/>
      <c r="AO167" s="53"/>
      <c r="AP167" s="53"/>
      <c r="AQ167" s="53"/>
      <c r="AR167" s="53"/>
      <c r="AS167" s="53"/>
      <c r="AT167" s="53"/>
      <c r="AU167" s="53"/>
      <c r="AV167" s="53"/>
      <c r="AW167" s="53"/>
      <c r="AX167" s="53"/>
      <c r="AY167" s="53"/>
      <c r="AZ167" s="53"/>
      <c r="BA167" s="53"/>
      <c r="BB167" s="53"/>
      <c r="BC167" s="53"/>
      <c r="BD167" s="53"/>
      <c r="BE167" s="53"/>
      <c r="BF167" s="53"/>
      <c r="BG167" s="53"/>
      <c r="BH167" s="53"/>
      <c r="BI167" s="53"/>
    </row>
    <row r="168" spans="4:61" x14ac:dyDescent="0.25">
      <c r="D168" s="38" t="s">
        <v>5316</v>
      </c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Y168" s="57" t="s">
        <v>322</v>
      </c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  <c r="AY168" s="53"/>
      <c r="AZ168" s="53"/>
      <c r="BA168" s="53"/>
      <c r="BB168" s="53"/>
      <c r="BC168" s="53"/>
      <c r="BD168" s="53"/>
      <c r="BE168" s="53"/>
      <c r="BF168" s="53"/>
      <c r="BG168" s="53"/>
      <c r="BH168" s="53"/>
      <c r="BI168" s="53"/>
    </row>
    <row r="169" spans="4:61" x14ac:dyDescent="0.25">
      <c r="D169" s="38" t="s">
        <v>5317</v>
      </c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Y169" s="57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  <c r="AY169" s="53"/>
      <c r="AZ169" s="53"/>
      <c r="BA169" s="53"/>
      <c r="BB169" s="53"/>
      <c r="BC169" s="53"/>
      <c r="BD169" s="53"/>
      <c r="BE169" s="53"/>
      <c r="BF169" s="53"/>
      <c r="BG169" s="53"/>
      <c r="BH169" s="53"/>
      <c r="BI169" s="53"/>
    </row>
    <row r="170" spans="4:61" x14ac:dyDescent="0.25">
      <c r="D170" s="38" t="s">
        <v>5318</v>
      </c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Y170" s="57" t="s">
        <v>1486</v>
      </c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  <c r="AY170" s="53"/>
      <c r="AZ170" s="53"/>
      <c r="BA170" s="53"/>
      <c r="BB170" s="53"/>
      <c r="BC170" s="53"/>
      <c r="BD170" s="53"/>
      <c r="BE170" s="53"/>
      <c r="BF170" s="53"/>
      <c r="BG170" s="53"/>
      <c r="BH170" s="53"/>
      <c r="BI170" s="53"/>
    </row>
    <row r="171" spans="4:61" x14ac:dyDescent="0.25">
      <c r="D171" s="38" t="s">
        <v>3721</v>
      </c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Y171" s="57" t="s">
        <v>282</v>
      </c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  <c r="AY171" s="53"/>
      <c r="AZ171" s="53"/>
      <c r="BA171" s="53"/>
      <c r="BB171" s="53"/>
      <c r="BC171" s="53"/>
      <c r="BD171" s="53"/>
      <c r="BE171" s="53"/>
      <c r="BF171" s="53"/>
      <c r="BG171" s="53"/>
      <c r="BH171" s="53"/>
      <c r="BI171" s="53"/>
    </row>
    <row r="172" spans="4:61" x14ac:dyDescent="0.25">
      <c r="D172" s="38" t="s">
        <v>3722</v>
      </c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Y172" s="57" t="s">
        <v>5321</v>
      </c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  <c r="BD172" s="53"/>
      <c r="BE172" s="53"/>
      <c r="BF172" s="53"/>
      <c r="BG172" s="53"/>
      <c r="BH172" s="53"/>
      <c r="BI172" s="53"/>
    </row>
    <row r="173" spans="4:61" x14ac:dyDescent="0.25">
      <c r="D173" s="38" t="s">
        <v>3723</v>
      </c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Y173" s="57" t="s">
        <v>5322</v>
      </c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/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53"/>
      <c r="AY173" s="53"/>
      <c r="AZ173" s="53"/>
      <c r="BA173" s="53"/>
      <c r="BB173" s="53"/>
      <c r="BC173" s="53"/>
      <c r="BD173" s="53"/>
      <c r="BE173" s="53"/>
      <c r="BF173" s="53"/>
      <c r="BG173" s="53"/>
      <c r="BH173" s="53"/>
      <c r="BI173" s="53"/>
    </row>
    <row r="174" spans="4:61" x14ac:dyDescent="0.25">
      <c r="D174" s="38" t="s">
        <v>3282</v>
      </c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Y174" s="57" t="s">
        <v>5323</v>
      </c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  <c r="AY174" s="53"/>
      <c r="AZ174" s="53"/>
      <c r="BA174" s="53"/>
      <c r="BB174" s="53"/>
      <c r="BC174" s="53"/>
      <c r="BD174" s="53"/>
      <c r="BE174" s="53"/>
      <c r="BF174" s="53"/>
      <c r="BG174" s="53"/>
      <c r="BH174" s="53"/>
      <c r="BI174" s="53"/>
    </row>
    <row r="175" spans="4:61" x14ac:dyDescent="0.25">
      <c r="D175" s="38" t="s">
        <v>5208</v>
      </c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Y175" s="57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  <c r="AY175" s="53"/>
      <c r="AZ175" s="53"/>
      <c r="BA175" s="53"/>
      <c r="BB175" s="53"/>
      <c r="BC175" s="53"/>
      <c r="BD175" s="53"/>
      <c r="BE175" s="53"/>
      <c r="BF175" s="53"/>
      <c r="BG175" s="53"/>
      <c r="BH175" s="53"/>
      <c r="BI175" s="53"/>
    </row>
    <row r="176" spans="4:61" x14ac:dyDescent="0.25">
      <c r="D176" s="38" t="s">
        <v>5209</v>
      </c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Y176" s="57" t="s">
        <v>263</v>
      </c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  <c r="AY176" s="53"/>
      <c r="AZ176" s="53"/>
      <c r="BA176" s="53"/>
      <c r="BB176" s="53"/>
      <c r="BC176" s="53"/>
      <c r="BD176" s="53"/>
      <c r="BE176" s="53"/>
      <c r="BF176" s="53"/>
      <c r="BG176" s="53"/>
      <c r="BH176" s="53"/>
      <c r="BI176" s="53"/>
    </row>
    <row r="177" spans="4:61" x14ac:dyDescent="0.25">
      <c r="D177" s="38" t="s">
        <v>5210</v>
      </c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Y177" s="57" t="s">
        <v>264</v>
      </c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  <c r="AY177" s="53"/>
      <c r="AZ177" s="53"/>
      <c r="BA177" s="53"/>
      <c r="BB177" s="53"/>
      <c r="BC177" s="53"/>
      <c r="BD177" s="53"/>
      <c r="BE177" s="53"/>
      <c r="BF177" s="53"/>
      <c r="BG177" s="53"/>
      <c r="BH177" s="53"/>
      <c r="BI177" s="53"/>
    </row>
    <row r="178" spans="4:61" x14ac:dyDescent="0.25">
      <c r="D178" s="38" t="s">
        <v>5212</v>
      </c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Y178" s="57" t="s">
        <v>358</v>
      </c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53"/>
      <c r="AY178" s="53"/>
      <c r="AZ178" s="53"/>
      <c r="BA178" s="53"/>
      <c r="BB178" s="53"/>
      <c r="BC178" s="53"/>
      <c r="BD178" s="53"/>
      <c r="BE178" s="53"/>
      <c r="BF178" s="53"/>
      <c r="BG178" s="53"/>
      <c r="BH178" s="53"/>
      <c r="BI178" s="53"/>
    </row>
    <row r="179" spans="4:61" x14ac:dyDescent="0.25">
      <c r="D179" s="56" t="s">
        <v>524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</row>
    <row r="180" spans="4:61" x14ac:dyDescent="0.25">
      <c r="D180" s="56" t="s">
        <v>1986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</row>
    <row r="181" spans="4:61" x14ac:dyDescent="0.25">
      <c r="D181" s="38" t="s">
        <v>5319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</row>
    <row r="182" spans="4:61" x14ac:dyDescent="0.25">
      <c r="D182" s="38" t="s">
        <v>3726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</row>
    <row r="183" spans="4:61" x14ac:dyDescent="0.25">
      <c r="D183" s="38" t="s">
        <v>5207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</row>
    <row r="184" spans="4:61" x14ac:dyDescent="0.25">
      <c r="D184" s="38" t="s">
        <v>4917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</row>
    <row r="185" spans="4:61" x14ac:dyDescent="0.25">
      <c r="D185" s="56" t="s">
        <v>5198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</row>
    <row r="187" spans="4:61" x14ac:dyDescent="0.25">
      <c r="D187" s="285" t="s">
        <v>5219</v>
      </c>
    </row>
    <row r="227" spans="2:4" x14ac:dyDescent="0.25">
      <c r="B227" s="50">
        <v>0</v>
      </c>
      <c r="D227" s="51" t="s">
        <v>5063</v>
      </c>
    </row>
    <row r="228" spans="2:4" x14ac:dyDescent="0.25">
      <c r="D228" s="59" t="s">
        <v>303</v>
      </c>
    </row>
    <row r="230" spans="2:4" x14ac:dyDescent="0.25">
      <c r="D230" s="285" t="s">
        <v>36</v>
      </c>
    </row>
    <row r="231" spans="2:4" x14ac:dyDescent="0.25">
      <c r="D231" s="54" t="s">
        <v>5222</v>
      </c>
    </row>
    <row r="233" spans="2:4" x14ac:dyDescent="0.25">
      <c r="D233" s="285" t="s">
        <v>5053</v>
      </c>
    </row>
    <row r="257" spans="4:40" x14ac:dyDescent="0.25">
      <c r="D257" s="285" t="s">
        <v>316</v>
      </c>
      <c r="K257" s="285" t="s">
        <v>496</v>
      </c>
    </row>
    <row r="258" spans="4:40" x14ac:dyDescent="0.25">
      <c r="D258" s="51" t="s">
        <v>5054</v>
      </c>
      <c r="K258" s="51" t="s">
        <v>5055</v>
      </c>
      <c r="S258" s="46" t="s">
        <v>475</v>
      </c>
      <c r="U258" s="51" t="s">
        <v>5056</v>
      </c>
    </row>
    <row r="260" spans="4:40" x14ac:dyDescent="0.25">
      <c r="D260" s="51" t="s">
        <v>4878</v>
      </c>
    </row>
    <row r="262" spans="4:40" x14ac:dyDescent="0.25">
      <c r="D262" s="56" t="s">
        <v>33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</row>
    <row r="263" spans="4:40" x14ac:dyDescent="0.25">
      <c r="D263" s="56" t="s">
        <v>5265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</row>
    <row r="264" spans="4:40" x14ac:dyDescent="0.25">
      <c r="D264" s="56" t="s">
        <v>5266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</row>
    <row r="265" spans="4:40" x14ac:dyDescent="0.25">
      <c r="D265" s="56" t="s">
        <v>5267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</row>
    <row r="266" spans="4:40" x14ac:dyDescent="0.25">
      <c r="D266" s="56" t="s">
        <v>5268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</row>
    <row r="267" spans="4:40" x14ac:dyDescent="0.25">
      <c r="D267" s="56" t="s">
        <v>5269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</row>
    <row r="268" spans="4:40" x14ac:dyDescent="0.25">
      <c r="D268" s="56" t="s">
        <v>5270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</row>
    <row r="269" spans="4:40" x14ac:dyDescent="0.25">
      <c r="D269" s="56" t="s">
        <v>5271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</row>
    <row r="270" spans="4:40" x14ac:dyDescent="0.25">
      <c r="D270" s="56" t="s">
        <v>5272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</row>
    <row r="272" spans="4:40" x14ac:dyDescent="0.25">
      <c r="D272" s="57" t="s">
        <v>357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3"/>
      <c r="AN272" s="53"/>
    </row>
    <row r="273" spans="4:40" x14ac:dyDescent="0.25">
      <c r="D273" s="57" t="s">
        <v>322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  <c r="AE273" s="53"/>
      <c r="AF273" s="53"/>
      <c r="AG273" s="53"/>
      <c r="AH273" s="53"/>
      <c r="AI273" s="53"/>
      <c r="AJ273" s="53"/>
      <c r="AK273" s="53"/>
      <c r="AL273" s="53"/>
      <c r="AM273" s="53"/>
      <c r="AN273" s="53"/>
    </row>
    <row r="274" spans="4:40" x14ac:dyDescent="0.25">
      <c r="D274" s="57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  <c r="AE274" s="53"/>
      <c r="AF274" s="53"/>
      <c r="AG274" s="53"/>
      <c r="AH274" s="53"/>
      <c r="AI274" s="53"/>
      <c r="AJ274" s="53"/>
      <c r="AK274" s="53"/>
      <c r="AL274" s="53"/>
      <c r="AM274" s="53"/>
      <c r="AN274" s="53"/>
    </row>
    <row r="275" spans="4:40" x14ac:dyDescent="0.25">
      <c r="D275" s="57" t="s">
        <v>3318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F275" s="53"/>
      <c r="AG275" s="53"/>
      <c r="AH275" s="53"/>
      <c r="AI275" s="53"/>
      <c r="AJ275" s="53"/>
      <c r="AK275" s="53"/>
      <c r="AL275" s="53"/>
      <c r="AM275" s="53"/>
      <c r="AN275" s="53"/>
    </row>
    <row r="276" spans="4:40" x14ac:dyDescent="0.25">
      <c r="D276" s="57" t="s">
        <v>282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F276" s="53"/>
      <c r="AG276" s="53"/>
      <c r="AH276" s="53"/>
      <c r="AI276" s="53"/>
      <c r="AJ276" s="53"/>
      <c r="AK276" s="53"/>
      <c r="AL276" s="53"/>
      <c r="AM276" s="53"/>
      <c r="AN276" s="53"/>
    </row>
    <row r="277" spans="4:40" x14ac:dyDescent="0.25">
      <c r="D277" s="57" t="s">
        <v>5273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</row>
    <row r="278" spans="4:40" x14ac:dyDescent="0.25">
      <c r="D278" s="57" t="s">
        <v>5274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</row>
    <row r="279" spans="4:40" x14ac:dyDescent="0.25">
      <c r="D279" s="57" t="s">
        <v>5275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</row>
    <row r="280" spans="4:40" x14ac:dyDescent="0.25">
      <c r="D280" s="57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  <c r="AN280" s="53"/>
    </row>
    <row r="281" spans="4:40" x14ac:dyDescent="0.25">
      <c r="D281" s="57" t="s">
        <v>301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</row>
    <row r="282" spans="4:40" x14ac:dyDescent="0.25">
      <c r="D282" s="57" t="s">
        <v>282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</row>
    <row r="283" spans="4:40" x14ac:dyDescent="0.25">
      <c r="D283" s="57" t="s">
        <v>5276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</row>
    <row r="284" spans="4:40" x14ac:dyDescent="0.25">
      <c r="D284" s="57" t="s">
        <v>5274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</row>
    <row r="285" spans="4:40" x14ac:dyDescent="0.25">
      <c r="D285" s="57" t="s">
        <v>5277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</row>
    <row r="286" spans="4:40" x14ac:dyDescent="0.25">
      <c r="D286" s="57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</row>
    <row r="287" spans="4:40" x14ac:dyDescent="0.25">
      <c r="D287" s="57" t="s">
        <v>263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</row>
    <row r="288" spans="4:40" x14ac:dyDescent="0.25">
      <c r="D288" s="57" t="s">
        <v>264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</row>
    <row r="289" spans="4:40" x14ac:dyDescent="0.25">
      <c r="D289" s="57" t="s">
        <v>358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</row>
    <row r="291" spans="4:40" x14ac:dyDescent="0.25">
      <c r="D291" s="285" t="s">
        <v>5278</v>
      </c>
    </row>
    <row r="329" spans="2:4" x14ac:dyDescent="0.25">
      <c r="B329" s="48">
        <v>0</v>
      </c>
      <c r="D329" s="51" t="s">
        <v>5101</v>
      </c>
    </row>
    <row r="330" spans="2:4" x14ac:dyDescent="0.25">
      <c r="D330" s="59" t="s">
        <v>305</v>
      </c>
    </row>
    <row r="331" spans="2:4" x14ac:dyDescent="0.25">
      <c r="D331" s="55" t="s">
        <v>35</v>
      </c>
    </row>
    <row r="425" spans="2:4" x14ac:dyDescent="0.25">
      <c r="B425" s="50">
        <v>0</v>
      </c>
      <c r="D425" s="51" t="s">
        <v>5068</v>
      </c>
    </row>
    <row r="426" spans="2:4" x14ac:dyDescent="0.25">
      <c r="D426" s="59" t="s">
        <v>303</v>
      </c>
    </row>
    <row r="428" spans="2:4" x14ac:dyDescent="0.25">
      <c r="D428" s="285" t="s">
        <v>36</v>
      </c>
    </row>
    <row r="429" spans="2:4" x14ac:dyDescent="0.25">
      <c r="D429" s="54" t="s">
        <v>5408</v>
      </c>
    </row>
    <row r="431" spans="2:4" x14ac:dyDescent="0.25">
      <c r="D431" s="285" t="s">
        <v>5066</v>
      </c>
    </row>
    <row r="482" spans="4:39" x14ac:dyDescent="0.25">
      <c r="D482" s="285" t="s">
        <v>541</v>
      </c>
      <c r="O482" s="285" t="s">
        <v>5400</v>
      </c>
    </row>
    <row r="483" spans="4:39" x14ac:dyDescent="0.25">
      <c r="D483" s="51" t="s">
        <v>5399</v>
      </c>
      <c r="O483" s="51" t="s">
        <v>5399</v>
      </c>
      <c r="Y483" s="46" t="s">
        <v>475</v>
      </c>
      <c r="AA483" s="51" t="s">
        <v>5401</v>
      </c>
    </row>
    <row r="485" spans="4:39" x14ac:dyDescent="0.25">
      <c r="D485" s="56" t="s">
        <v>5394</v>
      </c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</row>
    <row r="486" spans="4:39" x14ac:dyDescent="0.25">
      <c r="D486" s="56" t="s">
        <v>5395</v>
      </c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</row>
    <row r="487" spans="4:39" x14ac:dyDescent="0.25">
      <c r="D487" s="56" t="s">
        <v>444</v>
      </c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</row>
    <row r="488" spans="4:39" x14ac:dyDescent="0.25">
      <c r="D488" s="56" t="s">
        <v>5396</v>
      </c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</row>
    <row r="489" spans="4:39" x14ac:dyDescent="0.25">
      <c r="D489" s="56" t="s">
        <v>5397</v>
      </c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</row>
    <row r="490" spans="4:39" x14ac:dyDescent="0.25">
      <c r="D490" s="56" t="s">
        <v>5398</v>
      </c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</row>
    <row r="492" spans="4:39" x14ac:dyDescent="0.25">
      <c r="D492" s="57" t="s">
        <v>357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F492" s="53"/>
      <c r="AG492" s="53"/>
      <c r="AH492" s="53"/>
      <c r="AI492" s="53"/>
      <c r="AJ492" s="53"/>
      <c r="AK492" s="53"/>
      <c r="AL492" s="53"/>
      <c r="AM492" s="53"/>
    </row>
    <row r="493" spans="4:39" x14ac:dyDescent="0.25">
      <c r="D493" s="57" t="s">
        <v>322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F493" s="53"/>
      <c r="AG493" s="53"/>
      <c r="AH493" s="53"/>
      <c r="AI493" s="53"/>
      <c r="AJ493" s="53"/>
      <c r="AK493" s="53"/>
      <c r="AL493" s="53"/>
      <c r="AM493" s="53"/>
    </row>
    <row r="494" spans="4:39" x14ac:dyDescent="0.25">
      <c r="D494" s="57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H494" s="53"/>
      <c r="AI494" s="53"/>
      <c r="AJ494" s="53"/>
      <c r="AK494" s="53"/>
      <c r="AL494" s="53"/>
      <c r="AM494" s="53"/>
    </row>
    <row r="495" spans="4:39" x14ac:dyDescent="0.25">
      <c r="D495" s="57" t="s">
        <v>5406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F495" s="53"/>
      <c r="AG495" s="53"/>
      <c r="AH495" s="53"/>
      <c r="AI495" s="53"/>
      <c r="AJ495" s="53"/>
      <c r="AK495" s="53"/>
      <c r="AL495" s="53"/>
      <c r="AM495" s="53"/>
    </row>
    <row r="496" spans="4:39" x14ac:dyDescent="0.25">
      <c r="D496" s="57" t="s">
        <v>282</v>
      </c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H496" s="53"/>
      <c r="AI496" s="53"/>
      <c r="AJ496" s="53"/>
      <c r="AK496" s="53"/>
      <c r="AL496" s="53"/>
      <c r="AM496" s="53"/>
    </row>
    <row r="497" spans="4:39" x14ac:dyDescent="0.25">
      <c r="D497" s="57" t="s">
        <v>5402</v>
      </c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  <c r="AF497" s="53"/>
      <c r="AG497" s="53"/>
      <c r="AH497" s="53"/>
      <c r="AI497" s="53"/>
      <c r="AJ497" s="53"/>
      <c r="AK497" s="53"/>
      <c r="AL497" s="53"/>
      <c r="AM497" s="53"/>
    </row>
    <row r="498" spans="4:39" x14ac:dyDescent="0.25">
      <c r="D498" s="57" t="s">
        <v>5403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F498" s="53"/>
      <c r="AG498" s="53"/>
      <c r="AH498" s="53"/>
      <c r="AI498" s="53"/>
      <c r="AJ498" s="53"/>
      <c r="AK498" s="53"/>
      <c r="AL498" s="53"/>
      <c r="AM498" s="53"/>
    </row>
    <row r="499" spans="4:39" x14ac:dyDescent="0.25">
      <c r="D499" s="57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F499" s="53"/>
      <c r="AG499" s="53"/>
      <c r="AH499" s="53"/>
      <c r="AI499" s="53"/>
      <c r="AJ499" s="53"/>
      <c r="AK499" s="53"/>
      <c r="AL499" s="53"/>
      <c r="AM499" s="53"/>
    </row>
    <row r="500" spans="4:39" x14ac:dyDescent="0.25">
      <c r="D500" s="57" t="s">
        <v>5407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53"/>
      <c r="AK500" s="53"/>
      <c r="AL500" s="53"/>
      <c r="AM500" s="53"/>
    </row>
    <row r="501" spans="4:39" x14ac:dyDescent="0.25">
      <c r="D501" s="57" t="s">
        <v>282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53"/>
      <c r="AK501" s="53"/>
      <c r="AL501" s="53"/>
      <c r="AM501" s="53"/>
    </row>
    <row r="502" spans="4:39" x14ac:dyDescent="0.25">
      <c r="D502" s="57" t="s">
        <v>5404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53"/>
      <c r="AK502" s="53"/>
      <c r="AL502" s="53"/>
      <c r="AM502" s="53"/>
    </row>
    <row r="503" spans="4:39" x14ac:dyDescent="0.25">
      <c r="D503" s="57" t="s">
        <v>5405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3"/>
    </row>
    <row r="504" spans="4:39" x14ac:dyDescent="0.25">
      <c r="D504" s="57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3"/>
    </row>
    <row r="505" spans="4:39" x14ac:dyDescent="0.25">
      <c r="D505" s="57" t="s">
        <v>263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H505" s="53"/>
      <c r="AI505" s="53"/>
      <c r="AJ505" s="53"/>
      <c r="AK505" s="53"/>
      <c r="AL505" s="53"/>
      <c r="AM505" s="53"/>
    </row>
    <row r="506" spans="4:39" x14ac:dyDescent="0.25">
      <c r="D506" s="57" t="s">
        <v>264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H506" s="53"/>
      <c r="AI506" s="53"/>
      <c r="AJ506" s="53"/>
      <c r="AK506" s="53"/>
      <c r="AL506" s="53"/>
      <c r="AM506" s="53"/>
    </row>
    <row r="507" spans="4:39" x14ac:dyDescent="0.25">
      <c r="D507" s="57" t="s">
        <v>358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H507" s="53"/>
      <c r="AI507" s="53"/>
      <c r="AJ507" s="53"/>
      <c r="AK507" s="53"/>
      <c r="AL507" s="53"/>
      <c r="AM507" s="53"/>
    </row>
    <row r="509" spans="4:39" x14ac:dyDescent="0.25">
      <c r="D509" s="285" t="s">
        <v>5409</v>
      </c>
    </row>
    <row r="539" spans="2:4" x14ac:dyDescent="0.25">
      <c r="B539" s="50">
        <v>0</v>
      </c>
      <c r="D539" s="51" t="s">
        <v>474</v>
      </c>
    </row>
    <row r="540" spans="2:4" x14ac:dyDescent="0.25">
      <c r="D540" s="59" t="s">
        <v>304</v>
      </c>
    </row>
    <row r="541" spans="2:4" x14ac:dyDescent="0.25">
      <c r="D541" s="55" t="s">
        <v>5070</v>
      </c>
    </row>
    <row r="543" spans="2:4" x14ac:dyDescent="0.25">
      <c r="D543" s="285" t="s">
        <v>5070</v>
      </c>
    </row>
    <row r="591" spans="4:24" x14ac:dyDescent="0.25">
      <c r="D591" s="51" t="s">
        <v>5071</v>
      </c>
      <c r="M591" s="51" t="s">
        <v>5072</v>
      </c>
    </row>
    <row r="592" spans="4:24" x14ac:dyDescent="0.25">
      <c r="D592" s="285" t="s">
        <v>5073</v>
      </c>
      <c r="M592" s="285" t="s">
        <v>5074</v>
      </c>
      <c r="X592" s="285" t="str">
        <f t="shared" ref="X592:X617" si="0">"select '" &amp; TRIM(D592) &amp; "' AgreementNumber union all"</f>
        <v>select '0000020/4/03/04/2020' AgreementNumber union all</v>
      </c>
    </row>
    <row r="593" spans="4:24" x14ac:dyDescent="0.25">
      <c r="D593" s="285" t="s">
        <v>5075</v>
      </c>
      <c r="M593" s="285" t="s">
        <v>5074</v>
      </c>
      <c r="X593" s="285" t="str">
        <f t="shared" si="0"/>
        <v>select '0000021/4/03/04/2020' AgreementNumber union all</v>
      </c>
    </row>
    <row r="594" spans="4:24" x14ac:dyDescent="0.25">
      <c r="D594" s="285" t="s">
        <v>5076</v>
      </c>
      <c r="M594" s="285" t="s">
        <v>5074</v>
      </c>
      <c r="X594" s="285" t="str">
        <f t="shared" si="0"/>
        <v>select '0000022/4/03/08/2020' AgreementNumber union all</v>
      </c>
    </row>
    <row r="595" spans="4:24" x14ac:dyDescent="0.25">
      <c r="D595" s="285" t="s">
        <v>5077</v>
      </c>
      <c r="M595" s="285" t="s">
        <v>5074</v>
      </c>
      <c r="X595" s="285" t="str">
        <f t="shared" si="0"/>
        <v>select '0000028/4/03/12/2020' AgreementNumber union all</v>
      </c>
    </row>
    <row r="596" spans="4:24" x14ac:dyDescent="0.25">
      <c r="D596" s="285" t="s">
        <v>5078</v>
      </c>
      <c r="M596" s="285" t="s">
        <v>5074</v>
      </c>
      <c r="X596" s="285" t="str">
        <f t="shared" si="0"/>
        <v>select '0000029/4/03/01/2021' AgreementNumber union all</v>
      </c>
    </row>
    <row r="597" spans="4:24" x14ac:dyDescent="0.25">
      <c r="D597" s="285" t="s">
        <v>5079</v>
      </c>
      <c r="M597" s="285" t="s">
        <v>5074</v>
      </c>
      <c r="X597" s="285" t="str">
        <f t="shared" si="0"/>
        <v>select '0000030/4/03/01/2021' AgreementNumber union all</v>
      </c>
    </row>
    <row r="598" spans="4:24" x14ac:dyDescent="0.25">
      <c r="D598" s="285" t="s">
        <v>5080</v>
      </c>
      <c r="M598" s="285" t="s">
        <v>5074</v>
      </c>
      <c r="X598" s="285" t="str">
        <f t="shared" si="0"/>
        <v>select '0000039/4/03/04/2021' AgreementNumber union all</v>
      </c>
    </row>
    <row r="599" spans="4:24" x14ac:dyDescent="0.25">
      <c r="D599" s="285" t="s">
        <v>5081</v>
      </c>
      <c r="M599" s="285" t="s">
        <v>5074</v>
      </c>
      <c r="X599" s="285" t="str">
        <f t="shared" si="0"/>
        <v>select '0000040/4/03/04/2021' AgreementNumber union all</v>
      </c>
    </row>
    <row r="600" spans="4:24" x14ac:dyDescent="0.25">
      <c r="D600" s="285" t="s">
        <v>5082</v>
      </c>
      <c r="M600" s="285" t="s">
        <v>5074</v>
      </c>
      <c r="X600" s="285" t="str">
        <f t="shared" si="0"/>
        <v>select '0000041/4/03/04/2021' AgreementNumber union all</v>
      </c>
    </row>
    <row r="601" spans="4:24" x14ac:dyDescent="0.25">
      <c r="D601" s="285" t="s">
        <v>5083</v>
      </c>
      <c r="M601" s="285" t="s">
        <v>5074</v>
      </c>
      <c r="X601" s="285" t="str">
        <f t="shared" si="0"/>
        <v>select '0000060/4/03/08/2021' AgreementNumber union all</v>
      </c>
    </row>
    <row r="602" spans="4:24" x14ac:dyDescent="0.25">
      <c r="D602" s="285" t="s">
        <v>5084</v>
      </c>
      <c r="M602" s="285" t="s">
        <v>5074</v>
      </c>
      <c r="X602" s="285" t="str">
        <f t="shared" si="0"/>
        <v>select '0000061/4/03/08/2021' AgreementNumber union all</v>
      </c>
    </row>
    <row r="603" spans="4:24" x14ac:dyDescent="0.25">
      <c r="D603" s="285" t="s">
        <v>5085</v>
      </c>
      <c r="M603" s="285" t="s">
        <v>5074</v>
      </c>
      <c r="X603" s="285" t="str">
        <f t="shared" si="0"/>
        <v>select '0000062/4/03/08/2021' AgreementNumber union all</v>
      </c>
    </row>
    <row r="604" spans="4:24" x14ac:dyDescent="0.25">
      <c r="D604" s="285" t="s">
        <v>3393</v>
      </c>
      <c r="M604" s="285" t="s">
        <v>5074</v>
      </c>
      <c r="X604" s="285" t="str">
        <f t="shared" si="0"/>
        <v>select '0000063/4/03/09/2021' AgreementNumber union all</v>
      </c>
    </row>
    <row r="605" spans="4:24" x14ac:dyDescent="0.25">
      <c r="D605" s="285" t="s">
        <v>5086</v>
      </c>
      <c r="M605" s="285" t="s">
        <v>5074</v>
      </c>
      <c r="X605" s="285" t="str">
        <f t="shared" si="0"/>
        <v>select '0000064/4/03/09/2021' AgreementNumber union all</v>
      </c>
    </row>
    <row r="606" spans="4:24" x14ac:dyDescent="0.25">
      <c r="D606" s="285" t="s">
        <v>5087</v>
      </c>
      <c r="M606" s="285" t="s">
        <v>5074</v>
      </c>
      <c r="X606" s="285" t="str">
        <f t="shared" si="0"/>
        <v>select '0000065/4/03/09/2021' AgreementNumber union all</v>
      </c>
    </row>
    <row r="607" spans="4:24" x14ac:dyDescent="0.25">
      <c r="D607" s="285" t="s">
        <v>5088</v>
      </c>
      <c r="M607" s="285" t="s">
        <v>5074</v>
      </c>
      <c r="X607" s="285" t="str">
        <f t="shared" si="0"/>
        <v>select '0000066/4/03/10/2021' AgreementNumber union all</v>
      </c>
    </row>
    <row r="608" spans="4:24" x14ac:dyDescent="0.25">
      <c r="D608" s="285" t="s">
        <v>5089</v>
      </c>
      <c r="M608" s="285" t="s">
        <v>5074</v>
      </c>
      <c r="X608" s="285" t="str">
        <f t="shared" si="0"/>
        <v>select '0000119/4/03/03/2022' AgreementNumber union all</v>
      </c>
    </row>
    <row r="609" spans="4:24" x14ac:dyDescent="0.25">
      <c r="D609" s="285" t="s">
        <v>5090</v>
      </c>
      <c r="M609" s="285" t="s">
        <v>5074</v>
      </c>
      <c r="X609" s="285" t="str">
        <f t="shared" si="0"/>
        <v>select '0000121/4/03/03/2022' AgreementNumber union all</v>
      </c>
    </row>
    <row r="610" spans="4:24" x14ac:dyDescent="0.25">
      <c r="D610" s="285" t="s">
        <v>5091</v>
      </c>
      <c r="M610" s="285" t="s">
        <v>5074</v>
      </c>
      <c r="X610" s="285" t="str">
        <f t="shared" si="0"/>
        <v>select '0000118/4/03/04/2022' AgreementNumber union all</v>
      </c>
    </row>
    <row r="611" spans="4:24" x14ac:dyDescent="0.25">
      <c r="D611" s="285" t="s">
        <v>5092</v>
      </c>
      <c r="M611" s="285" t="s">
        <v>5074</v>
      </c>
      <c r="X611" s="285" t="str">
        <f t="shared" si="0"/>
        <v>select '0000120/4/03/04/2022' AgreementNumber union all</v>
      </c>
    </row>
    <row r="612" spans="4:24" x14ac:dyDescent="0.25">
      <c r="D612" s="285" t="s">
        <v>5093</v>
      </c>
      <c r="M612" s="285" t="s">
        <v>5074</v>
      </c>
      <c r="X612" s="285" t="str">
        <f t="shared" si="0"/>
        <v>select '0000122/4/03/04/2022' AgreementNumber union all</v>
      </c>
    </row>
    <row r="613" spans="4:24" x14ac:dyDescent="0.25">
      <c r="D613" s="285" t="s">
        <v>5094</v>
      </c>
      <c r="M613" s="285" t="s">
        <v>5074</v>
      </c>
      <c r="X613" s="285" t="str">
        <f t="shared" si="0"/>
        <v>select '0000130/4/03/04/2022' AgreementNumber union all</v>
      </c>
    </row>
    <row r="614" spans="4:24" x14ac:dyDescent="0.25">
      <c r="D614" s="285" t="s">
        <v>5095</v>
      </c>
      <c r="M614" s="285" t="s">
        <v>5074</v>
      </c>
      <c r="X614" s="285" t="str">
        <f t="shared" si="0"/>
        <v>select '0000131/4/03/04/2022' AgreementNumber union all</v>
      </c>
    </row>
    <row r="615" spans="4:24" x14ac:dyDescent="0.25">
      <c r="D615" s="285" t="s">
        <v>5096</v>
      </c>
      <c r="M615" s="285" t="s">
        <v>5074</v>
      </c>
      <c r="X615" s="285" t="str">
        <f t="shared" si="0"/>
        <v>select '0000132/4/03/06/2022' AgreementNumber union all</v>
      </c>
    </row>
    <row r="616" spans="4:24" x14ac:dyDescent="0.25">
      <c r="D616" s="285" t="s">
        <v>5097</v>
      </c>
      <c r="M616" s="285" t="s">
        <v>5074</v>
      </c>
      <c r="X616" s="285" t="str">
        <f t="shared" si="0"/>
        <v>select '0000133/4/03/06/2022' AgreementNumber union all</v>
      </c>
    </row>
    <row r="617" spans="4:24" x14ac:dyDescent="0.25">
      <c r="D617" s="285" t="s">
        <v>5098</v>
      </c>
      <c r="M617" s="285" t="s">
        <v>5074</v>
      </c>
      <c r="X617" s="285" t="str">
        <f t="shared" si="0"/>
        <v>select '0000134/4/03/06/2022' AgreementNumber union all</v>
      </c>
    </row>
    <row r="619" spans="4:24" x14ac:dyDescent="0.25">
      <c r="D619" s="285" t="s">
        <v>5196</v>
      </c>
    </row>
    <row r="669" spans="4:38" x14ac:dyDescent="0.25">
      <c r="D669" s="56" t="s">
        <v>537</v>
      </c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  <c r="AA669" s="52"/>
      <c r="AB669" s="52"/>
      <c r="AC669" s="52"/>
      <c r="AD669" s="52"/>
      <c r="AE669" s="52"/>
      <c r="AF669" s="52"/>
      <c r="AG669" s="52"/>
      <c r="AH669" s="52"/>
      <c r="AI669" s="52"/>
      <c r="AJ669" s="52"/>
      <c r="AK669" s="52"/>
      <c r="AL669" s="52"/>
    </row>
    <row r="670" spans="4:38" x14ac:dyDescent="0.25">
      <c r="D670" s="56" t="s">
        <v>354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  <c r="AA670" s="52"/>
      <c r="AB670" s="52"/>
      <c r="AC670" s="52"/>
      <c r="AD670" s="52"/>
      <c r="AE670" s="52"/>
      <c r="AF670" s="52"/>
      <c r="AG670" s="52"/>
      <c r="AH670" s="52"/>
      <c r="AI670" s="52"/>
      <c r="AJ670" s="52"/>
      <c r="AK670" s="52"/>
      <c r="AL670" s="52"/>
    </row>
    <row r="671" spans="4:38" x14ac:dyDescent="0.25">
      <c r="D671" s="56" t="s">
        <v>5223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  <c r="AA671" s="52"/>
      <c r="AB671" s="52"/>
      <c r="AC671" s="52"/>
      <c r="AD671" s="52"/>
      <c r="AE671" s="52"/>
      <c r="AF671" s="52"/>
      <c r="AG671" s="52"/>
      <c r="AH671" s="52"/>
      <c r="AI671" s="52"/>
      <c r="AJ671" s="52"/>
      <c r="AK671" s="52"/>
      <c r="AL671" s="52"/>
    </row>
    <row r="672" spans="4:38" x14ac:dyDescent="0.25">
      <c r="D672" s="56" t="s">
        <v>5224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Z672" s="52"/>
      <c r="AA672" s="52"/>
      <c r="AB672" s="52"/>
      <c r="AC672" s="52"/>
      <c r="AD672" s="52"/>
      <c r="AE672" s="52"/>
      <c r="AF672" s="52"/>
      <c r="AG672" s="52"/>
      <c r="AH672" s="52"/>
      <c r="AI672" s="52"/>
      <c r="AJ672" s="52"/>
      <c r="AK672" s="52"/>
      <c r="AL672" s="52"/>
    </row>
    <row r="673" spans="4:38" x14ac:dyDescent="0.25">
      <c r="D673" s="56" t="s">
        <v>5225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Z673" s="52"/>
      <c r="AA673" s="52"/>
      <c r="AB673" s="52"/>
      <c r="AC673" s="52"/>
      <c r="AD673" s="52"/>
      <c r="AE673" s="52"/>
      <c r="AF673" s="52"/>
      <c r="AG673" s="52"/>
      <c r="AH673" s="52"/>
      <c r="AI673" s="52"/>
      <c r="AJ673" s="52"/>
      <c r="AK673" s="52"/>
      <c r="AL673" s="52"/>
    </row>
    <row r="674" spans="4:38" x14ac:dyDescent="0.25">
      <c r="D674" s="56" t="s">
        <v>5226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  <c r="AG674" s="52"/>
      <c r="AH674" s="52"/>
      <c r="AI674" s="52"/>
      <c r="AJ674" s="52"/>
      <c r="AK674" s="52"/>
      <c r="AL674" s="52"/>
    </row>
    <row r="675" spans="4:38" x14ac:dyDescent="0.25">
      <c r="D675" s="56" t="s">
        <v>957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  <c r="AG675" s="52"/>
      <c r="AH675" s="52"/>
      <c r="AI675" s="52"/>
      <c r="AJ675" s="52"/>
      <c r="AK675" s="52"/>
      <c r="AL675" s="52"/>
    </row>
    <row r="676" spans="4:38" x14ac:dyDescent="0.25">
      <c r="D676" s="56" t="s">
        <v>5227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</row>
    <row r="677" spans="4:38" x14ac:dyDescent="0.25">
      <c r="D677" s="56" t="s">
        <v>5228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</row>
    <row r="678" spans="4:38" x14ac:dyDescent="0.25">
      <c r="D678" s="56" t="s">
        <v>5229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Z678" s="52"/>
      <c r="AA678" s="52"/>
      <c r="AB678" s="52"/>
      <c r="AC678" s="52"/>
      <c r="AD678" s="52"/>
      <c r="AE678" s="52"/>
      <c r="AF678" s="52"/>
      <c r="AG678" s="52"/>
      <c r="AH678" s="52"/>
      <c r="AI678" s="52"/>
      <c r="AJ678" s="52"/>
      <c r="AK678" s="52"/>
      <c r="AL678" s="52"/>
    </row>
    <row r="679" spans="4:38" x14ac:dyDescent="0.25">
      <c r="D679" s="56" t="s">
        <v>5230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  <c r="AA679" s="52"/>
      <c r="AB679" s="52"/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</row>
    <row r="680" spans="4:38" x14ac:dyDescent="0.25">
      <c r="D680" s="56" t="s">
        <v>524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  <c r="AA680" s="52"/>
      <c r="AB680" s="52"/>
      <c r="AC680" s="52"/>
      <c r="AD680" s="52"/>
      <c r="AE680" s="52"/>
      <c r="AF680" s="52"/>
      <c r="AG680" s="52"/>
      <c r="AH680" s="52"/>
      <c r="AI680" s="52"/>
      <c r="AJ680" s="52"/>
      <c r="AK680" s="52"/>
      <c r="AL680" s="52"/>
    </row>
    <row r="681" spans="4:38" x14ac:dyDescent="0.25">
      <c r="D681" s="56" t="s">
        <v>257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  <c r="AA681" s="52"/>
      <c r="AB681" s="52"/>
      <c r="AC681" s="52"/>
      <c r="AD681" s="52"/>
      <c r="AE681" s="52"/>
      <c r="AF681" s="52"/>
      <c r="AG681" s="52"/>
      <c r="AH681" s="52"/>
      <c r="AI681" s="52"/>
      <c r="AJ681" s="52"/>
      <c r="AK681" s="52"/>
      <c r="AL681" s="52"/>
    </row>
    <row r="682" spans="4:38" x14ac:dyDescent="0.25">
      <c r="D682" s="56" t="s">
        <v>3708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  <c r="AG682" s="52"/>
      <c r="AH682" s="52"/>
      <c r="AI682" s="52"/>
      <c r="AJ682" s="52"/>
      <c r="AK682" s="52"/>
      <c r="AL682" s="52"/>
    </row>
    <row r="683" spans="4:38" x14ac:dyDescent="0.25">
      <c r="D683" s="56" t="s">
        <v>279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  <c r="AG683" s="52"/>
      <c r="AH683" s="52"/>
      <c r="AI683" s="52"/>
      <c r="AJ683" s="52"/>
      <c r="AK683" s="52"/>
      <c r="AL683" s="52"/>
    </row>
    <row r="684" spans="4:38" x14ac:dyDescent="0.25">
      <c r="D684" s="56" t="s">
        <v>3709</v>
      </c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</row>
    <row r="685" spans="4:38" x14ac:dyDescent="0.25">
      <c r="D685" s="56" t="s">
        <v>355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</row>
    <row r="686" spans="4:38" x14ac:dyDescent="0.25">
      <c r="D686" s="56" t="s">
        <v>3710</v>
      </c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</row>
    <row r="687" spans="4:38" x14ac:dyDescent="0.25">
      <c r="D687" s="56" t="s">
        <v>359</v>
      </c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</row>
    <row r="688" spans="4:38" x14ac:dyDescent="0.25">
      <c r="D688" s="56" t="s">
        <v>5231</v>
      </c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</row>
    <row r="689" spans="4:38" x14ac:dyDescent="0.25">
      <c r="D689" s="56" t="s">
        <v>5232</v>
      </c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</row>
    <row r="690" spans="4:38" x14ac:dyDescent="0.25">
      <c r="D690" s="56" t="s">
        <v>258</v>
      </c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  <c r="AA690" s="52"/>
      <c r="AB690" s="52"/>
      <c r="AC690" s="52"/>
      <c r="AD690" s="52"/>
      <c r="AE690" s="52"/>
      <c r="AF690" s="52"/>
      <c r="AG690" s="52"/>
      <c r="AH690" s="52"/>
      <c r="AI690" s="52"/>
      <c r="AJ690" s="52"/>
      <c r="AK690" s="52"/>
      <c r="AL690" s="52"/>
    </row>
    <row r="691" spans="4:38" x14ac:dyDescent="0.25">
      <c r="D691" s="56" t="s">
        <v>5233</v>
      </c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  <c r="AA691" s="52"/>
      <c r="AB691" s="52"/>
      <c r="AC691" s="52"/>
      <c r="AD691" s="52"/>
      <c r="AE691" s="52"/>
      <c r="AF691" s="52"/>
      <c r="AG691" s="52"/>
      <c r="AH691" s="52"/>
      <c r="AI691" s="52"/>
      <c r="AJ691" s="52"/>
      <c r="AK691" s="52"/>
      <c r="AL691" s="52"/>
    </row>
    <row r="692" spans="4:38" x14ac:dyDescent="0.25">
      <c r="D692" s="56" t="s">
        <v>5234</v>
      </c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  <c r="AA692" s="52"/>
      <c r="AB692" s="52"/>
      <c r="AC692" s="52"/>
      <c r="AD692" s="52"/>
      <c r="AE692" s="52"/>
      <c r="AF692" s="52"/>
      <c r="AG692" s="52"/>
      <c r="AH692" s="52"/>
      <c r="AI692" s="52"/>
      <c r="AJ692" s="52"/>
      <c r="AK692" s="52"/>
      <c r="AL692" s="52"/>
    </row>
    <row r="693" spans="4:38" x14ac:dyDescent="0.25">
      <c r="D693" s="56" t="s">
        <v>5235</v>
      </c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</row>
    <row r="694" spans="4:38" x14ac:dyDescent="0.25">
      <c r="D694" s="56" t="s">
        <v>5236</v>
      </c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  <c r="AG694" s="52"/>
      <c r="AH694" s="52"/>
      <c r="AI694" s="52"/>
      <c r="AJ694" s="52"/>
      <c r="AK694" s="52"/>
      <c r="AL694" s="52"/>
    </row>
    <row r="695" spans="4:38" x14ac:dyDescent="0.25">
      <c r="D695" s="56" t="s">
        <v>5237</v>
      </c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  <c r="AG695" s="52"/>
      <c r="AH695" s="52"/>
      <c r="AI695" s="52"/>
      <c r="AJ695" s="52"/>
      <c r="AK695" s="52"/>
      <c r="AL695" s="52"/>
    </row>
    <row r="696" spans="4:38" x14ac:dyDescent="0.25">
      <c r="D696" s="56" t="s">
        <v>5238</v>
      </c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  <c r="AG696" s="52"/>
      <c r="AH696" s="52"/>
      <c r="AI696" s="52"/>
      <c r="AJ696" s="52"/>
      <c r="AK696" s="52"/>
      <c r="AL696" s="52"/>
    </row>
    <row r="697" spans="4:38" x14ac:dyDescent="0.25">
      <c r="D697" s="56" t="s">
        <v>5239</v>
      </c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  <c r="AA697" s="52"/>
      <c r="AB697" s="52"/>
      <c r="AC697" s="52"/>
      <c r="AD697" s="52"/>
      <c r="AE697" s="52"/>
      <c r="AF697" s="52"/>
      <c r="AG697" s="52"/>
      <c r="AH697" s="52"/>
      <c r="AI697" s="52"/>
      <c r="AJ697" s="52"/>
      <c r="AK697" s="52"/>
      <c r="AL697" s="52"/>
    </row>
    <row r="698" spans="4:38" x14ac:dyDescent="0.25">
      <c r="D698" s="56" t="s">
        <v>5240</v>
      </c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  <c r="AA698" s="52"/>
      <c r="AB698" s="52"/>
      <c r="AC698" s="52"/>
      <c r="AD698" s="52"/>
      <c r="AE698" s="52"/>
      <c r="AF698" s="52"/>
      <c r="AG698" s="52"/>
      <c r="AH698" s="52"/>
      <c r="AI698" s="52"/>
      <c r="AJ698" s="52"/>
      <c r="AK698" s="52"/>
      <c r="AL698" s="52"/>
    </row>
    <row r="699" spans="4:38" x14ac:dyDescent="0.25">
      <c r="D699" s="56" t="s">
        <v>5241</v>
      </c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  <c r="AA699" s="52"/>
      <c r="AB699" s="52"/>
      <c r="AC699" s="52"/>
      <c r="AD699" s="52"/>
      <c r="AE699" s="52"/>
      <c r="AF699" s="52"/>
      <c r="AG699" s="52"/>
      <c r="AH699" s="52"/>
      <c r="AI699" s="52"/>
      <c r="AJ699" s="52"/>
      <c r="AK699" s="52"/>
      <c r="AL699" s="52"/>
    </row>
    <row r="700" spans="4:38" x14ac:dyDescent="0.25">
      <c r="D700" s="56" t="s">
        <v>5242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</row>
    <row r="701" spans="4:38" x14ac:dyDescent="0.25">
      <c r="D701" s="56" t="s">
        <v>5243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</row>
    <row r="702" spans="4:38" x14ac:dyDescent="0.25">
      <c r="D702" s="56" t="s">
        <v>5244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</row>
    <row r="703" spans="4:38" x14ac:dyDescent="0.25">
      <c r="D703" s="56" t="s">
        <v>5245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</row>
    <row r="704" spans="4:38" x14ac:dyDescent="0.25">
      <c r="D704" s="56" t="s">
        <v>5246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</row>
    <row r="705" spans="4:38" x14ac:dyDescent="0.25">
      <c r="D705" s="56" t="s">
        <v>5247</v>
      </c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  <c r="AA705" s="52"/>
      <c r="AB705" s="52"/>
      <c r="AC705" s="52"/>
      <c r="AD705" s="52"/>
      <c r="AE705" s="52"/>
      <c r="AF705" s="52"/>
      <c r="AG705" s="52"/>
      <c r="AH705" s="52"/>
      <c r="AI705" s="52"/>
      <c r="AJ705" s="52"/>
      <c r="AK705" s="52"/>
      <c r="AL705" s="52"/>
    </row>
    <row r="706" spans="4:38" x14ac:dyDescent="0.25">
      <c r="D706" s="56" t="s">
        <v>5248</v>
      </c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  <c r="AA706" s="52"/>
      <c r="AB706" s="52"/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</row>
    <row r="707" spans="4:38" x14ac:dyDescent="0.25">
      <c r="D707" s="56" t="s">
        <v>5249</v>
      </c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  <c r="AA707" s="52"/>
      <c r="AB707" s="52"/>
      <c r="AC707" s="52"/>
      <c r="AD707" s="52"/>
      <c r="AE707" s="52"/>
      <c r="AF707" s="52"/>
      <c r="AG707" s="52"/>
      <c r="AH707" s="52"/>
      <c r="AI707" s="52"/>
      <c r="AJ707" s="52"/>
      <c r="AK707" s="52"/>
      <c r="AL707" s="52"/>
    </row>
    <row r="708" spans="4:38" x14ac:dyDescent="0.25">
      <c r="D708" s="56" t="s">
        <v>5250</v>
      </c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  <c r="AG708" s="52"/>
      <c r="AH708" s="52"/>
      <c r="AI708" s="52"/>
      <c r="AJ708" s="52"/>
      <c r="AK708" s="52"/>
      <c r="AL708" s="52"/>
    </row>
    <row r="709" spans="4:38" x14ac:dyDescent="0.25">
      <c r="D709" s="56" t="s">
        <v>5251</v>
      </c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</row>
    <row r="710" spans="4:38" x14ac:dyDescent="0.25">
      <c r="D710" s="56" t="s">
        <v>5252</v>
      </c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</row>
    <row r="711" spans="4:38" x14ac:dyDescent="0.25">
      <c r="D711" s="56" t="s">
        <v>5253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</row>
    <row r="712" spans="4:38" x14ac:dyDescent="0.25">
      <c r="D712" s="56" t="s">
        <v>5254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</row>
    <row r="713" spans="4:38" x14ac:dyDescent="0.25">
      <c r="D713" s="56" t="s">
        <v>5255</v>
      </c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</row>
    <row r="714" spans="4:38" x14ac:dyDescent="0.25">
      <c r="D714" s="56" t="s">
        <v>5256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</row>
    <row r="715" spans="4:38" x14ac:dyDescent="0.25">
      <c r="D715" s="56" t="s">
        <v>5257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</row>
    <row r="716" spans="4:38" x14ac:dyDescent="0.25">
      <c r="D716" s="56" t="s">
        <v>5258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</row>
    <row r="717" spans="4:38" x14ac:dyDescent="0.25">
      <c r="D717" s="56" t="s">
        <v>278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</row>
    <row r="718" spans="4:38" x14ac:dyDescent="0.25">
      <c r="D718" s="56" t="s">
        <v>5259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</row>
    <row r="719" spans="4:38" x14ac:dyDescent="0.25">
      <c r="D719" s="56" t="s">
        <v>5260</v>
      </c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</row>
    <row r="720" spans="4:38" x14ac:dyDescent="0.25">
      <c r="D720" s="56" t="s">
        <v>5261</v>
      </c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</row>
    <row r="722" spans="4:4" x14ac:dyDescent="0.25">
      <c r="D722" s="285" t="s">
        <v>5196</v>
      </c>
    </row>
    <row r="871" spans="2:4" x14ac:dyDescent="0.25">
      <c r="B871" s="50">
        <v>0</v>
      </c>
      <c r="D871" s="51" t="s">
        <v>474</v>
      </c>
    </row>
    <row r="872" spans="2:4" x14ac:dyDescent="0.25">
      <c r="D872" s="59" t="s">
        <v>304</v>
      </c>
    </row>
    <row r="873" spans="2:4" x14ac:dyDescent="0.25">
      <c r="D873" s="55" t="s">
        <v>5103</v>
      </c>
    </row>
    <row r="875" spans="2:4" x14ac:dyDescent="0.25">
      <c r="D875" s="285" t="s">
        <v>5103</v>
      </c>
    </row>
    <row r="923" spans="4:13" x14ac:dyDescent="0.25">
      <c r="D923" s="285" t="s">
        <v>5104</v>
      </c>
      <c r="E923" s="285" t="s">
        <v>5105</v>
      </c>
    </row>
    <row r="924" spans="4:13" x14ac:dyDescent="0.25">
      <c r="D924" s="285" t="s">
        <v>5106</v>
      </c>
      <c r="M924" s="285" t="str">
        <f t="shared" ref="M924:M955" si="1">"select '" &amp; TRIM(D924) &amp; "' AgreementNumber union all"</f>
        <v>select '0000108/4/04/12/2021' AgreementNumber union all</v>
      </c>
    </row>
    <row r="925" spans="4:13" x14ac:dyDescent="0.25">
      <c r="D925" s="285" t="s">
        <v>5107</v>
      </c>
      <c r="M925" s="285" t="str">
        <f t="shared" si="1"/>
        <v>select '0000109/4/04/12/2021' AgreementNumber union all</v>
      </c>
    </row>
    <row r="926" spans="4:13" x14ac:dyDescent="0.25">
      <c r="D926" s="285" t="s">
        <v>5108</v>
      </c>
      <c r="M926" s="285" t="str">
        <f t="shared" si="1"/>
        <v>select '0000110/4/04/12/2021' AgreementNumber union all</v>
      </c>
    </row>
    <row r="927" spans="4:13" x14ac:dyDescent="0.25">
      <c r="D927" s="285" t="s">
        <v>5109</v>
      </c>
      <c r="M927" s="285" t="str">
        <f t="shared" si="1"/>
        <v>select '0000111/4/04/12/2021' AgreementNumber union all</v>
      </c>
    </row>
    <row r="928" spans="4:13" x14ac:dyDescent="0.25">
      <c r="D928" s="285" t="s">
        <v>5110</v>
      </c>
      <c r="M928" s="285" t="str">
        <f t="shared" si="1"/>
        <v>select '0000112/4/04/12/2021' AgreementNumber union all</v>
      </c>
    </row>
    <row r="929" spans="4:13" x14ac:dyDescent="0.25">
      <c r="D929" s="285" t="s">
        <v>5111</v>
      </c>
      <c r="M929" s="285" t="str">
        <f t="shared" si="1"/>
        <v>select '0000113/4/04/12/2021' AgreementNumber union all</v>
      </c>
    </row>
    <row r="930" spans="4:13" x14ac:dyDescent="0.25">
      <c r="D930" s="285" t="s">
        <v>5112</v>
      </c>
      <c r="M930" s="285" t="str">
        <f t="shared" si="1"/>
        <v>select '0000114/4/04/12/2021' AgreementNumber union all</v>
      </c>
    </row>
    <row r="931" spans="4:13" x14ac:dyDescent="0.25">
      <c r="D931" s="285" t="s">
        <v>5113</v>
      </c>
      <c r="M931" s="285" t="str">
        <f t="shared" si="1"/>
        <v>select '0000115/4/04/12/2021' AgreementNumber union all</v>
      </c>
    </row>
    <row r="932" spans="4:13" x14ac:dyDescent="0.25">
      <c r="D932" s="285" t="s">
        <v>5114</v>
      </c>
      <c r="M932" s="285" t="str">
        <f t="shared" si="1"/>
        <v>select '0000116/4/04/12/2021' AgreementNumber union all</v>
      </c>
    </row>
    <row r="933" spans="4:13" x14ac:dyDescent="0.25">
      <c r="D933" s="285" t="s">
        <v>5115</v>
      </c>
      <c r="M933" s="285" t="str">
        <f t="shared" si="1"/>
        <v>select '0000117/4/04/12/2021' AgreementNumber union all</v>
      </c>
    </row>
    <row r="934" spans="4:13" x14ac:dyDescent="0.25">
      <c r="D934" s="285" t="s">
        <v>5116</v>
      </c>
      <c r="M934" s="285" t="str">
        <f t="shared" si="1"/>
        <v>select '0000118/4/04/12/2021' AgreementNumber union all</v>
      </c>
    </row>
    <row r="935" spans="4:13" x14ac:dyDescent="0.25">
      <c r="D935" s="285" t="s">
        <v>5117</v>
      </c>
      <c r="M935" s="285" t="str">
        <f t="shared" si="1"/>
        <v>select '0000998/4/01/03/2022' AgreementNumber union all</v>
      </c>
    </row>
    <row r="936" spans="4:13" x14ac:dyDescent="0.25">
      <c r="D936" s="285" t="s">
        <v>5118</v>
      </c>
      <c r="M936" s="285" t="str">
        <f t="shared" si="1"/>
        <v>select '0000999/4/01/03/2022' AgreementNumber union all</v>
      </c>
    </row>
    <row r="937" spans="4:13" x14ac:dyDescent="0.25">
      <c r="D937" s="285" t="s">
        <v>5119</v>
      </c>
      <c r="M937" s="285" t="str">
        <f t="shared" si="1"/>
        <v>select '0001000/4/01/03/2022' AgreementNumber union all</v>
      </c>
    </row>
    <row r="938" spans="4:13" x14ac:dyDescent="0.25">
      <c r="D938" s="285" t="s">
        <v>5120</v>
      </c>
      <c r="M938" s="285" t="str">
        <f t="shared" si="1"/>
        <v>select '0001001/4/01/03/2022' AgreementNumber union all</v>
      </c>
    </row>
    <row r="939" spans="4:13" x14ac:dyDescent="0.25">
      <c r="D939" s="285" t="s">
        <v>5121</v>
      </c>
      <c r="M939" s="285" t="str">
        <f t="shared" si="1"/>
        <v>select '0001002/4/01/03/2022' AgreementNumber union all</v>
      </c>
    </row>
    <row r="940" spans="4:13" x14ac:dyDescent="0.25">
      <c r="D940" s="285" t="s">
        <v>5122</v>
      </c>
      <c r="M940" s="285" t="str">
        <f t="shared" si="1"/>
        <v>select '0001003/4/01/03/2022' AgreementNumber union all</v>
      </c>
    </row>
    <row r="941" spans="4:13" x14ac:dyDescent="0.25">
      <c r="D941" s="285" t="s">
        <v>5123</v>
      </c>
      <c r="M941" s="285" t="str">
        <f t="shared" si="1"/>
        <v>select '0001055/4/01/06/2022' AgreementNumber union all</v>
      </c>
    </row>
    <row r="942" spans="4:13" x14ac:dyDescent="0.25">
      <c r="D942" s="285" t="s">
        <v>5124</v>
      </c>
      <c r="M942" s="285" t="str">
        <f t="shared" si="1"/>
        <v>select '0001056/4/01/06/2022' AgreementNumber union all</v>
      </c>
    </row>
    <row r="943" spans="4:13" x14ac:dyDescent="0.25">
      <c r="D943" s="285" t="s">
        <v>3458</v>
      </c>
      <c r="M943" s="285" t="str">
        <f t="shared" si="1"/>
        <v>select '0001060/4/01/06/2022' AgreementNumber union all</v>
      </c>
    </row>
    <row r="944" spans="4:13" x14ac:dyDescent="0.25">
      <c r="D944" s="285" t="s">
        <v>5125</v>
      </c>
      <c r="M944" s="285" t="str">
        <f t="shared" si="1"/>
        <v>select '0001061/4/01/06/2022' AgreementNumber union all</v>
      </c>
    </row>
    <row r="945" spans="4:13" x14ac:dyDescent="0.25">
      <c r="D945" s="285" t="s">
        <v>5126</v>
      </c>
      <c r="M945" s="285" t="str">
        <f t="shared" si="1"/>
        <v>select '0001062/4/01/06/2022' AgreementNumber union all</v>
      </c>
    </row>
    <row r="946" spans="4:13" x14ac:dyDescent="0.25">
      <c r="D946" s="285" t="s">
        <v>5127</v>
      </c>
      <c r="M946" s="285" t="str">
        <f t="shared" si="1"/>
        <v>select '0001063/4/01/06/2022' AgreementNumber union all</v>
      </c>
    </row>
    <row r="947" spans="4:13" x14ac:dyDescent="0.25">
      <c r="D947" s="285" t="s">
        <v>5128</v>
      </c>
      <c r="M947" s="285" t="str">
        <f t="shared" si="1"/>
        <v>select '0001064/4/01/06/2022' AgreementNumber union all</v>
      </c>
    </row>
    <row r="948" spans="4:13" x14ac:dyDescent="0.25">
      <c r="D948" s="285" t="s">
        <v>5129</v>
      </c>
      <c r="M948" s="285" t="str">
        <f t="shared" si="1"/>
        <v>select '0001065/4/01/06/2022' AgreementNumber union all</v>
      </c>
    </row>
    <row r="949" spans="4:13" x14ac:dyDescent="0.25">
      <c r="D949" s="285" t="s">
        <v>5130</v>
      </c>
      <c r="M949" s="285" t="str">
        <f t="shared" si="1"/>
        <v>select '0001066/4/01/06/2022' AgreementNumber union all</v>
      </c>
    </row>
    <row r="950" spans="4:13" x14ac:dyDescent="0.25">
      <c r="D950" s="285" t="s">
        <v>5131</v>
      </c>
      <c r="M950" s="285" t="str">
        <f t="shared" si="1"/>
        <v>select '0001067/4/01/06/2022' AgreementNumber union all</v>
      </c>
    </row>
    <row r="951" spans="4:13" x14ac:dyDescent="0.25">
      <c r="D951" s="285" t="s">
        <v>5132</v>
      </c>
      <c r="M951" s="285" t="str">
        <f t="shared" si="1"/>
        <v>select '0001068/4/01/06/2022' AgreementNumber union all</v>
      </c>
    </row>
    <row r="952" spans="4:13" x14ac:dyDescent="0.25">
      <c r="D952" s="285" t="s">
        <v>5133</v>
      </c>
      <c r="M952" s="285" t="str">
        <f t="shared" si="1"/>
        <v>select '0001118/4/01/09/2022' AgreementNumber union all</v>
      </c>
    </row>
    <row r="953" spans="4:13" x14ac:dyDescent="0.25">
      <c r="D953" s="285" t="s">
        <v>5134</v>
      </c>
      <c r="M953" s="285" t="str">
        <f t="shared" si="1"/>
        <v>select '0001119/4/01/09/2022' AgreementNumber union all</v>
      </c>
    </row>
    <row r="954" spans="4:13" x14ac:dyDescent="0.25">
      <c r="D954" s="285" t="s">
        <v>5135</v>
      </c>
      <c r="M954" s="285" t="str">
        <f t="shared" si="1"/>
        <v>select '0001161/4/01/10/2022' AgreementNumber union all</v>
      </c>
    </row>
    <row r="955" spans="4:13" x14ac:dyDescent="0.25">
      <c r="D955" s="285" t="s">
        <v>5136</v>
      </c>
      <c r="M955" s="285" t="str">
        <f t="shared" si="1"/>
        <v>select '0001163/4/01/10/2022' AgreementNumber union all</v>
      </c>
    </row>
    <row r="957" spans="4:13" x14ac:dyDescent="0.25">
      <c r="D957" s="285" t="s">
        <v>5104</v>
      </c>
      <c r="E957" s="285" t="s">
        <v>5137</v>
      </c>
    </row>
    <row r="958" spans="4:13" x14ac:dyDescent="0.25">
      <c r="D958" s="285" t="s">
        <v>5138</v>
      </c>
      <c r="M958" s="285" t="str">
        <f t="shared" ref="M958:M996" si="2">"select '" &amp; TRIM(D958) &amp; "' AgreementNumber union all"</f>
        <v>select '0000844/4/01/08/2021' AgreementNumber union all</v>
      </c>
    </row>
    <row r="959" spans="4:13" x14ac:dyDescent="0.25">
      <c r="D959" s="285" t="s">
        <v>5139</v>
      </c>
      <c r="M959" s="285" t="str">
        <f t="shared" si="2"/>
        <v>select '0000909/4/01/12/2021' AgreementNumber union all</v>
      </c>
    </row>
    <row r="960" spans="4:13" x14ac:dyDescent="0.25">
      <c r="D960" s="285" t="s">
        <v>5140</v>
      </c>
      <c r="M960" s="285" t="str">
        <f t="shared" si="2"/>
        <v>select '0000910/4/01/12/2021' AgreementNumber union all</v>
      </c>
    </row>
    <row r="961" spans="4:13" x14ac:dyDescent="0.25">
      <c r="D961" s="285" t="s">
        <v>5141</v>
      </c>
      <c r="M961" s="285" t="str">
        <f t="shared" si="2"/>
        <v>select '0000916/4/01/12/2021' AgreementNumber union all</v>
      </c>
    </row>
    <row r="962" spans="4:13" x14ac:dyDescent="0.25">
      <c r="D962" s="285" t="s">
        <v>5142</v>
      </c>
      <c r="M962" s="285" t="str">
        <f t="shared" si="2"/>
        <v>select '0000960/4/01/01/2022' AgreementNumber union all</v>
      </c>
    </row>
    <row r="963" spans="4:13" x14ac:dyDescent="0.25">
      <c r="D963" s="285" t="s">
        <v>5143</v>
      </c>
      <c r="M963" s="285" t="str">
        <f t="shared" si="2"/>
        <v>select '0000961/4/01/01/2022' AgreementNumber union all</v>
      </c>
    </row>
    <row r="964" spans="4:13" x14ac:dyDescent="0.25">
      <c r="D964" s="285" t="s">
        <v>5144</v>
      </c>
      <c r="M964" s="285" t="str">
        <f t="shared" si="2"/>
        <v>select '0000962/4/01/01/2022' AgreementNumber union all</v>
      </c>
    </row>
    <row r="965" spans="4:13" x14ac:dyDescent="0.25">
      <c r="D965" s="285" t="s">
        <v>5145</v>
      </c>
      <c r="M965" s="285" t="str">
        <f t="shared" si="2"/>
        <v>select '0000963/4/01/01/2022' AgreementNumber union all</v>
      </c>
    </row>
    <row r="966" spans="4:13" x14ac:dyDescent="0.25">
      <c r="D966" s="285" t="s">
        <v>5146</v>
      </c>
      <c r="M966" s="285" t="str">
        <f t="shared" si="2"/>
        <v>select '0000964/4/01/01/2022' AgreementNumber union all</v>
      </c>
    </row>
    <row r="967" spans="4:13" x14ac:dyDescent="0.25">
      <c r="D967" s="285" t="s">
        <v>5147</v>
      </c>
      <c r="M967" s="285" t="str">
        <f t="shared" si="2"/>
        <v>select '0000974/4/01/02/2022' AgreementNumber union all</v>
      </c>
    </row>
    <row r="968" spans="4:13" x14ac:dyDescent="0.25">
      <c r="D968" s="285" t="s">
        <v>5148</v>
      </c>
      <c r="M968" s="285" t="str">
        <f t="shared" si="2"/>
        <v>select '0000975/4/01/02/2022' AgreementNumber union all</v>
      </c>
    </row>
    <row r="969" spans="4:13" x14ac:dyDescent="0.25">
      <c r="D969" s="285" t="s">
        <v>5149</v>
      </c>
      <c r="M969" s="285" t="str">
        <f t="shared" si="2"/>
        <v>select '0000995/4/01/03/2022' AgreementNumber union all</v>
      </c>
    </row>
    <row r="970" spans="4:13" x14ac:dyDescent="0.25">
      <c r="D970" s="285" t="s">
        <v>5150</v>
      </c>
      <c r="M970" s="285" t="str">
        <f t="shared" si="2"/>
        <v>select '0001015/4/01/04/2022' AgreementNumber union all</v>
      </c>
    </row>
    <row r="971" spans="4:13" x14ac:dyDescent="0.25">
      <c r="D971" s="285" t="s">
        <v>5151</v>
      </c>
      <c r="M971" s="285" t="str">
        <f t="shared" si="2"/>
        <v>select '0001016/4/01/04/2022' AgreementNumber union all</v>
      </c>
    </row>
    <row r="972" spans="4:13" x14ac:dyDescent="0.25">
      <c r="D972" s="285" t="s">
        <v>5152</v>
      </c>
      <c r="M972" s="285" t="str">
        <f t="shared" si="2"/>
        <v>select '0001017/4/01/04/2022' AgreementNumber union all</v>
      </c>
    </row>
    <row r="973" spans="4:13" x14ac:dyDescent="0.25">
      <c r="D973" s="285" t="s">
        <v>5153</v>
      </c>
      <c r="M973" s="285" t="str">
        <f t="shared" si="2"/>
        <v>select '0001018/4/01/04/2022' AgreementNumber union all</v>
      </c>
    </row>
    <row r="974" spans="4:13" x14ac:dyDescent="0.25">
      <c r="D974" s="285" t="s">
        <v>5154</v>
      </c>
      <c r="M974" s="285" t="str">
        <f t="shared" si="2"/>
        <v>select '0001057/4/01/05/2022' AgreementNumber union all</v>
      </c>
    </row>
    <row r="975" spans="4:13" x14ac:dyDescent="0.25">
      <c r="D975" s="285" t="s">
        <v>5155</v>
      </c>
      <c r="M975" s="285" t="str">
        <f t="shared" si="2"/>
        <v>select '0001124/4/01/07/2022' AgreementNumber union all</v>
      </c>
    </row>
    <row r="976" spans="4:13" x14ac:dyDescent="0.25">
      <c r="D976" s="285" t="s">
        <v>5156</v>
      </c>
      <c r="M976" s="285" t="str">
        <f t="shared" si="2"/>
        <v>select '0001125/4/01/07/2022' AgreementNumber union all</v>
      </c>
    </row>
    <row r="977" spans="4:13" x14ac:dyDescent="0.25">
      <c r="D977" s="285" t="s">
        <v>5157</v>
      </c>
      <c r="M977" s="285" t="str">
        <f t="shared" si="2"/>
        <v>select '0001127/4/01/08/2022' AgreementNumber union all</v>
      </c>
    </row>
    <row r="978" spans="4:13" x14ac:dyDescent="0.25">
      <c r="D978" s="285" t="s">
        <v>5158</v>
      </c>
      <c r="M978" s="285" t="str">
        <f t="shared" si="2"/>
        <v>select '0001128/4/01/08/2022' AgreementNumber union all</v>
      </c>
    </row>
    <row r="979" spans="4:13" x14ac:dyDescent="0.25">
      <c r="D979" s="285" t="s">
        <v>5159</v>
      </c>
      <c r="M979" s="285" t="str">
        <f t="shared" si="2"/>
        <v>select '0001129/4/01/08/2022' AgreementNumber union all</v>
      </c>
    </row>
    <row r="980" spans="4:13" x14ac:dyDescent="0.25">
      <c r="D980" s="285" t="s">
        <v>4646</v>
      </c>
      <c r="M980" s="285" t="str">
        <f t="shared" si="2"/>
        <v>select '0001235/4/01/12/2022' AgreementNumber union all</v>
      </c>
    </row>
    <row r="981" spans="4:13" x14ac:dyDescent="0.25">
      <c r="D981" s="285" t="s">
        <v>5160</v>
      </c>
      <c r="M981" s="285" t="str">
        <f t="shared" si="2"/>
        <v>select '0001236/4/01/12/2022' AgreementNumber union all</v>
      </c>
    </row>
    <row r="982" spans="4:13" x14ac:dyDescent="0.25">
      <c r="D982" s="285" t="s">
        <v>5161</v>
      </c>
      <c r="M982" s="285" t="str">
        <f t="shared" si="2"/>
        <v>select '0001237/4/01/12/2022' AgreementNumber union all</v>
      </c>
    </row>
    <row r="983" spans="4:13" x14ac:dyDescent="0.25">
      <c r="D983" s="285" t="s">
        <v>5162</v>
      </c>
      <c r="M983" s="285" t="str">
        <f t="shared" si="2"/>
        <v>select '0001238/4/01/12/2022' AgreementNumber union all</v>
      </c>
    </row>
    <row r="984" spans="4:13" x14ac:dyDescent="0.25">
      <c r="D984" s="285" t="s">
        <v>5163</v>
      </c>
      <c r="M984" s="285" t="str">
        <f t="shared" si="2"/>
        <v>select '0001239/4/01/12/2022' AgreementNumber union all</v>
      </c>
    </row>
    <row r="985" spans="4:13" x14ac:dyDescent="0.25">
      <c r="D985" s="285" t="s">
        <v>5164</v>
      </c>
      <c r="M985" s="285" t="str">
        <f t="shared" si="2"/>
        <v>select '0001240/4/01/12/2022' AgreementNumber union all</v>
      </c>
    </row>
    <row r="986" spans="4:13" x14ac:dyDescent="0.25">
      <c r="D986" s="285" t="s">
        <v>5165</v>
      </c>
      <c r="M986" s="285" t="str">
        <f t="shared" si="2"/>
        <v>select '0001241/4/01/12/2022' AgreementNumber union all</v>
      </c>
    </row>
    <row r="987" spans="4:13" x14ac:dyDescent="0.25">
      <c r="D987" s="285" t="s">
        <v>5166</v>
      </c>
      <c r="M987" s="285" t="str">
        <f t="shared" si="2"/>
        <v>select '0001242/4/01/12/2022' AgreementNumber union all</v>
      </c>
    </row>
    <row r="988" spans="4:13" x14ac:dyDescent="0.25">
      <c r="D988" s="285" t="s">
        <v>5167</v>
      </c>
      <c r="M988" s="285" t="str">
        <f t="shared" si="2"/>
        <v>select '0001243/4/01/12/2022' AgreementNumber union all</v>
      </c>
    </row>
    <row r="989" spans="4:13" x14ac:dyDescent="0.25">
      <c r="D989" s="285" t="s">
        <v>3182</v>
      </c>
      <c r="M989" s="285" t="str">
        <f t="shared" si="2"/>
        <v>select '0001244/4/01/12/2022' AgreementNumber union all</v>
      </c>
    </row>
    <row r="990" spans="4:13" x14ac:dyDescent="0.25">
      <c r="D990" s="285" t="s">
        <v>3183</v>
      </c>
      <c r="M990" s="285" t="str">
        <f t="shared" si="2"/>
        <v>select '0001245/4/01/12/2022' AgreementNumber union all</v>
      </c>
    </row>
    <row r="991" spans="4:13" x14ac:dyDescent="0.25">
      <c r="D991" s="285" t="s">
        <v>3184</v>
      </c>
      <c r="M991" s="285" t="str">
        <f t="shared" si="2"/>
        <v>select '0001246/4/01/12/2022' AgreementNumber union all</v>
      </c>
    </row>
    <row r="992" spans="4:13" x14ac:dyDescent="0.25">
      <c r="D992" s="285" t="s">
        <v>3185</v>
      </c>
      <c r="M992" s="285" t="str">
        <f t="shared" si="2"/>
        <v>select '0001247/4/01/12/2022' AgreementNumber union all</v>
      </c>
    </row>
    <row r="993" spans="4:13" x14ac:dyDescent="0.25">
      <c r="D993" s="285" t="s">
        <v>3186</v>
      </c>
      <c r="M993" s="285" t="str">
        <f t="shared" si="2"/>
        <v>select '0001248/4/01/12/2022' AgreementNumber union all</v>
      </c>
    </row>
    <row r="994" spans="4:13" x14ac:dyDescent="0.25">
      <c r="D994" s="285" t="s">
        <v>3187</v>
      </c>
      <c r="M994" s="285" t="str">
        <f t="shared" si="2"/>
        <v>select '0001249/4/01/12/2022' AgreementNumber union all</v>
      </c>
    </row>
    <row r="995" spans="4:13" x14ac:dyDescent="0.25">
      <c r="D995" s="285" t="s">
        <v>3188</v>
      </c>
      <c r="M995" s="285" t="str">
        <f t="shared" si="2"/>
        <v>select '0001250/4/01/12/2022' AgreementNumber union all</v>
      </c>
    </row>
    <row r="996" spans="4:13" x14ac:dyDescent="0.25">
      <c r="D996" s="285" t="s">
        <v>3189</v>
      </c>
      <c r="M996" s="285" t="str">
        <f t="shared" si="2"/>
        <v>select '0001251/4/01/12/2022' AgreementNumber union all</v>
      </c>
    </row>
    <row r="998" spans="4:13" x14ac:dyDescent="0.25">
      <c r="D998" s="285" t="s">
        <v>5104</v>
      </c>
      <c r="E998" s="285" t="s">
        <v>1883</v>
      </c>
    </row>
    <row r="999" spans="4:13" x14ac:dyDescent="0.25">
      <c r="D999" s="285" t="s">
        <v>5168</v>
      </c>
      <c r="M999" s="285" t="str">
        <f t="shared" ref="M999:M1015" si="3">"select '" &amp; TRIM(D999) &amp; "' AgreementNumber union all"</f>
        <v>select '0000375/4/08/08/2020' AgreementNumber union all</v>
      </c>
    </row>
    <row r="1000" spans="4:13" x14ac:dyDescent="0.25">
      <c r="D1000" s="285" t="s">
        <v>5169</v>
      </c>
      <c r="M1000" s="285" t="str">
        <f t="shared" si="3"/>
        <v>select '0000376/4/08/08/2020' AgreementNumber union all</v>
      </c>
    </row>
    <row r="1001" spans="4:13" x14ac:dyDescent="0.25">
      <c r="D1001" s="285" t="s">
        <v>5170</v>
      </c>
      <c r="M1001" s="285" t="str">
        <f t="shared" si="3"/>
        <v>select '0000382/4/08/08/2020' AgreementNumber union all</v>
      </c>
    </row>
    <row r="1002" spans="4:13" x14ac:dyDescent="0.25">
      <c r="D1002" s="285" t="s">
        <v>5171</v>
      </c>
      <c r="M1002" s="285" t="str">
        <f t="shared" si="3"/>
        <v>select '0000399/4/08/10/2020' AgreementNumber union all</v>
      </c>
    </row>
    <row r="1003" spans="4:13" x14ac:dyDescent="0.25">
      <c r="D1003" s="285" t="s">
        <v>5172</v>
      </c>
      <c r="M1003" s="285" t="str">
        <f t="shared" si="3"/>
        <v>select '0000408/4/08/11/2020' AgreementNumber union all</v>
      </c>
    </row>
    <row r="1004" spans="4:13" x14ac:dyDescent="0.25">
      <c r="D1004" s="285" t="s">
        <v>5173</v>
      </c>
      <c r="M1004" s="285" t="str">
        <f t="shared" si="3"/>
        <v>select '0000416/4/08/11/2020' AgreementNumber union all</v>
      </c>
    </row>
    <row r="1005" spans="4:13" x14ac:dyDescent="0.25">
      <c r="D1005" s="285" t="s">
        <v>5174</v>
      </c>
      <c r="M1005" s="285" t="str">
        <f t="shared" si="3"/>
        <v>select '0000425/4/08/11/2020' AgreementNumber union all</v>
      </c>
    </row>
    <row r="1006" spans="4:13" x14ac:dyDescent="0.25">
      <c r="D1006" s="285" t="s">
        <v>5175</v>
      </c>
      <c r="M1006" s="285" t="str">
        <f t="shared" si="3"/>
        <v>select '0000426/4/08/11/2020' AgreementNumber union all</v>
      </c>
    </row>
    <row r="1007" spans="4:13" x14ac:dyDescent="0.25">
      <c r="D1007" s="285" t="s">
        <v>5176</v>
      </c>
      <c r="M1007" s="285" t="str">
        <f t="shared" si="3"/>
        <v>select '0000427/4/08/11/2020' AgreementNumber union all</v>
      </c>
    </row>
    <row r="1008" spans="4:13" x14ac:dyDescent="0.25">
      <c r="D1008" s="285" t="s">
        <v>5177</v>
      </c>
      <c r="M1008" s="285" t="str">
        <f t="shared" si="3"/>
        <v>select '0000428/4/08/11/2020' AgreementNumber union all</v>
      </c>
    </row>
    <row r="1009" spans="4:13" x14ac:dyDescent="0.25">
      <c r="D1009" s="285" t="s">
        <v>5178</v>
      </c>
      <c r="M1009" s="285" t="str">
        <f t="shared" si="3"/>
        <v>select '0000429/4/08/11/2020' AgreementNumber union all</v>
      </c>
    </row>
    <row r="1010" spans="4:13" x14ac:dyDescent="0.25">
      <c r="D1010" s="285" t="s">
        <v>5179</v>
      </c>
      <c r="M1010" s="285" t="str">
        <f t="shared" si="3"/>
        <v>select '0000446/4/08/12/2020' AgreementNumber union all</v>
      </c>
    </row>
    <row r="1011" spans="4:13" x14ac:dyDescent="0.25">
      <c r="D1011" s="285" t="s">
        <v>5180</v>
      </c>
      <c r="M1011" s="285" t="str">
        <f t="shared" si="3"/>
        <v>select '0000450/4/08/01/2021' AgreementNumber union all</v>
      </c>
    </row>
    <row r="1012" spans="4:13" x14ac:dyDescent="0.25">
      <c r="D1012" s="285" t="s">
        <v>1499</v>
      </c>
      <c r="M1012" s="285" t="str">
        <f t="shared" si="3"/>
        <v>select '0000461/4/08/02/2021' AgreementNumber union all</v>
      </c>
    </row>
    <row r="1013" spans="4:13" x14ac:dyDescent="0.25">
      <c r="D1013" s="285" t="s">
        <v>5181</v>
      </c>
      <c r="M1013" s="285" t="str">
        <f t="shared" si="3"/>
        <v>select '0000810/4/08/10/2022' AgreementNumber union all</v>
      </c>
    </row>
    <row r="1014" spans="4:13" x14ac:dyDescent="0.25">
      <c r="D1014" s="285" t="s">
        <v>1864</v>
      </c>
      <c r="M1014" s="285" t="str">
        <f t="shared" si="3"/>
        <v>select '0000817/4/08/10/2022' AgreementNumber union all</v>
      </c>
    </row>
    <row r="1015" spans="4:13" x14ac:dyDescent="0.25">
      <c r="D1015" s="285" t="s">
        <v>5182</v>
      </c>
      <c r="M1015" s="285" t="str">
        <f t="shared" si="3"/>
        <v>select '0000818/4/08/10/2022' AgreementNumber union all</v>
      </c>
    </row>
    <row r="1017" spans="4:13" x14ac:dyDescent="0.25">
      <c r="D1017" s="285" t="s">
        <v>5197</v>
      </c>
    </row>
    <row r="1116" spans="2:4" x14ac:dyDescent="0.25">
      <c r="B1116" s="50">
        <v>0</v>
      </c>
      <c r="D1116" s="51" t="s">
        <v>5188</v>
      </c>
    </row>
    <row r="1117" spans="2:4" x14ac:dyDescent="0.25">
      <c r="D1117" s="59" t="s">
        <v>303</v>
      </c>
    </row>
    <row r="1119" spans="2:4" x14ac:dyDescent="0.25">
      <c r="D1119" s="285" t="s">
        <v>36</v>
      </c>
    </row>
    <row r="1120" spans="2:4" x14ac:dyDescent="0.25">
      <c r="D1120" s="54" t="s">
        <v>5189</v>
      </c>
    </row>
    <row r="1122" spans="4:4" x14ac:dyDescent="0.25">
      <c r="D1122" s="285" t="s">
        <v>5183</v>
      </c>
    </row>
    <row r="1148" spans="4:23" x14ac:dyDescent="0.25">
      <c r="D1148" s="285" t="s">
        <v>309</v>
      </c>
    </row>
    <row r="1149" spans="4:23" x14ac:dyDescent="0.25">
      <c r="D1149" s="285" t="s">
        <v>5184</v>
      </c>
      <c r="N1149" s="51" t="s">
        <v>5185</v>
      </c>
    </row>
    <row r="1151" spans="4:23" x14ac:dyDescent="0.25">
      <c r="D1151" s="56" t="s">
        <v>342</v>
      </c>
      <c r="E1151" s="52"/>
      <c r="F1151" s="52"/>
      <c r="G1151" s="52"/>
      <c r="H1151" s="52"/>
      <c r="I1151" s="52"/>
      <c r="J1151" s="52"/>
      <c r="K1151" s="52"/>
      <c r="L1151" s="52"/>
      <c r="M1151" s="52"/>
      <c r="N1151" s="52"/>
      <c r="O1151" s="52"/>
      <c r="P1151" s="52"/>
      <c r="Q1151" s="52"/>
      <c r="R1151" s="52"/>
      <c r="S1151" s="52"/>
      <c r="T1151" s="52"/>
      <c r="U1151" s="52"/>
      <c r="V1151" s="52"/>
      <c r="W1151" s="52"/>
    </row>
    <row r="1152" spans="4:23" x14ac:dyDescent="0.25">
      <c r="D1152" s="56" t="s">
        <v>505</v>
      </c>
      <c r="E1152" s="52"/>
      <c r="F1152" s="52"/>
      <c r="G1152" s="52"/>
      <c r="H1152" s="52"/>
      <c r="I1152" s="52"/>
      <c r="J1152" s="52"/>
      <c r="K1152" s="52"/>
      <c r="L1152" s="52"/>
      <c r="M1152" s="52"/>
      <c r="N1152" s="52"/>
      <c r="O1152" s="52"/>
      <c r="P1152" s="52"/>
      <c r="Q1152" s="52"/>
      <c r="R1152" s="52"/>
      <c r="S1152" s="52"/>
      <c r="T1152" s="52"/>
      <c r="U1152" s="52"/>
      <c r="V1152" s="52"/>
      <c r="W1152" s="52"/>
    </row>
    <row r="1153" spans="4:40" x14ac:dyDescent="0.25">
      <c r="D1153" s="56" t="s">
        <v>257</v>
      </c>
      <c r="E1153" s="52"/>
      <c r="F1153" s="52"/>
      <c r="G1153" s="52"/>
      <c r="H1153" s="52"/>
      <c r="I1153" s="52"/>
      <c r="J1153" s="52"/>
      <c r="K1153" s="52"/>
      <c r="L1153" s="52"/>
      <c r="M1153" s="52"/>
      <c r="N1153" s="52"/>
      <c r="O1153" s="52"/>
      <c r="P1153" s="52"/>
      <c r="Q1153" s="52"/>
      <c r="R1153" s="52"/>
      <c r="S1153" s="52"/>
      <c r="T1153" s="52"/>
      <c r="U1153" s="52"/>
      <c r="V1153" s="52"/>
      <c r="W1153" s="52"/>
    </row>
    <row r="1154" spans="4:40" x14ac:dyDescent="0.25">
      <c r="D1154" s="56" t="s">
        <v>5190</v>
      </c>
      <c r="E1154" s="52"/>
      <c r="F1154" s="52"/>
      <c r="G1154" s="52"/>
      <c r="H1154" s="52"/>
      <c r="I1154" s="52"/>
      <c r="J1154" s="52"/>
      <c r="K1154" s="52"/>
      <c r="L1154" s="52"/>
      <c r="M1154" s="52"/>
      <c r="N1154" s="52"/>
      <c r="O1154" s="52"/>
      <c r="P1154" s="52"/>
      <c r="Q1154" s="52"/>
      <c r="R1154" s="52"/>
      <c r="S1154" s="52"/>
      <c r="T1154" s="52"/>
      <c r="U1154" s="52"/>
      <c r="V1154" s="52"/>
      <c r="W1154" s="52"/>
    </row>
    <row r="1155" spans="4:40" x14ac:dyDescent="0.25">
      <c r="D1155" s="56" t="s">
        <v>5191</v>
      </c>
      <c r="E1155" s="52"/>
      <c r="F1155" s="52"/>
      <c r="G1155" s="52"/>
      <c r="H1155" s="52"/>
      <c r="I1155" s="52"/>
      <c r="J1155" s="52"/>
      <c r="K1155" s="52"/>
      <c r="L1155" s="52"/>
      <c r="M1155" s="52"/>
      <c r="N1155" s="52"/>
      <c r="O1155" s="52"/>
      <c r="P1155" s="52"/>
      <c r="Q1155" s="52"/>
      <c r="R1155" s="52"/>
      <c r="S1155" s="52"/>
      <c r="T1155" s="52"/>
      <c r="U1155" s="52"/>
      <c r="V1155" s="52"/>
      <c r="W1155" s="52"/>
    </row>
    <row r="1157" spans="4:40" x14ac:dyDescent="0.25">
      <c r="D1157" s="57" t="s">
        <v>357</v>
      </c>
      <c r="E1157" s="53"/>
      <c r="F1157" s="53"/>
      <c r="G1157" s="53"/>
      <c r="H1157" s="53"/>
      <c r="I1157" s="53"/>
      <c r="J1157" s="53"/>
      <c r="K1157" s="53"/>
      <c r="L1157" s="53"/>
      <c r="M1157" s="53"/>
      <c r="N1157" s="53"/>
      <c r="O1157" s="53"/>
      <c r="P1157" s="53"/>
      <c r="Q1157" s="53"/>
      <c r="R1157" s="53"/>
      <c r="S1157" s="53"/>
      <c r="T1157" s="53"/>
      <c r="U1157" s="53"/>
      <c r="V1157" s="53"/>
      <c r="W1157" s="53"/>
      <c r="X1157" s="53"/>
      <c r="Y1157" s="53"/>
      <c r="Z1157" s="53"/>
      <c r="AA1157" s="53"/>
      <c r="AB1157" s="53"/>
      <c r="AC1157" s="53"/>
      <c r="AD1157" s="53"/>
      <c r="AE1157" s="53"/>
      <c r="AF1157" s="53"/>
      <c r="AG1157" s="53"/>
      <c r="AH1157" s="53"/>
      <c r="AI1157" s="53"/>
      <c r="AJ1157" s="53"/>
      <c r="AK1157" s="53"/>
      <c r="AL1157" s="53"/>
      <c r="AM1157" s="53"/>
      <c r="AN1157" s="53"/>
    </row>
    <row r="1158" spans="4:40" x14ac:dyDescent="0.25">
      <c r="D1158" s="57" t="s">
        <v>322</v>
      </c>
      <c r="E1158" s="53"/>
      <c r="F1158" s="53"/>
      <c r="G1158" s="53"/>
      <c r="H1158" s="53"/>
      <c r="I1158" s="53"/>
      <c r="J1158" s="53"/>
      <c r="K1158" s="53"/>
      <c r="L1158" s="53"/>
      <c r="M1158" s="53"/>
      <c r="N1158" s="53"/>
      <c r="O1158" s="53"/>
      <c r="P1158" s="53"/>
      <c r="Q1158" s="53"/>
      <c r="R1158" s="53"/>
      <c r="S1158" s="53"/>
      <c r="T1158" s="53"/>
      <c r="U1158" s="53"/>
      <c r="V1158" s="53"/>
      <c r="W1158" s="53"/>
      <c r="X1158" s="53"/>
      <c r="Y1158" s="53"/>
      <c r="Z1158" s="53"/>
      <c r="AA1158" s="53"/>
      <c r="AB1158" s="53"/>
      <c r="AC1158" s="53"/>
      <c r="AD1158" s="53"/>
      <c r="AE1158" s="53"/>
      <c r="AF1158" s="53"/>
      <c r="AG1158" s="53"/>
      <c r="AH1158" s="53"/>
      <c r="AI1158" s="53"/>
      <c r="AJ1158" s="53"/>
      <c r="AK1158" s="53"/>
      <c r="AL1158" s="53"/>
      <c r="AM1158" s="53"/>
      <c r="AN1158" s="53"/>
    </row>
    <row r="1159" spans="4:40" x14ac:dyDescent="0.25">
      <c r="D1159" s="57"/>
      <c r="E1159" s="53"/>
      <c r="F1159" s="53"/>
      <c r="G1159" s="53"/>
      <c r="H1159" s="53"/>
      <c r="I1159" s="53"/>
      <c r="J1159" s="53"/>
      <c r="K1159" s="53"/>
      <c r="L1159" s="53"/>
      <c r="M1159" s="53"/>
      <c r="N1159" s="53"/>
      <c r="O1159" s="53"/>
      <c r="P1159" s="53"/>
      <c r="Q1159" s="53"/>
      <c r="R1159" s="53"/>
      <c r="S1159" s="53"/>
      <c r="T1159" s="53"/>
      <c r="U1159" s="53"/>
      <c r="V1159" s="53"/>
      <c r="W1159" s="53"/>
      <c r="X1159" s="53"/>
      <c r="Y1159" s="53"/>
      <c r="Z1159" s="53"/>
      <c r="AA1159" s="53"/>
      <c r="AB1159" s="53"/>
      <c r="AC1159" s="53"/>
      <c r="AD1159" s="53"/>
      <c r="AE1159" s="53"/>
      <c r="AF1159" s="53"/>
      <c r="AG1159" s="53"/>
      <c r="AH1159" s="53"/>
      <c r="AI1159" s="53"/>
      <c r="AJ1159" s="53"/>
      <c r="AK1159" s="53"/>
      <c r="AL1159" s="53"/>
      <c r="AM1159" s="53"/>
      <c r="AN1159" s="53"/>
    </row>
    <row r="1160" spans="4:40" x14ac:dyDescent="0.25">
      <c r="D1160" s="57" t="s">
        <v>280</v>
      </c>
      <c r="E1160" s="53"/>
      <c r="F1160" s="53"/>
      <c r="G1160" s="53"/>
      <c r="H1160" s="53"/>
      <c r="I1160" s="53"/>
      <c r="J1160" s="53"/>
      <c r="K1160" s="53"/>
      <c r="L1160" s="53"/>
      <c r="M1160" s="53"/>
      <c r="N1160" s="53"/>
      <c r="O1160" s="53"/>
      <c r="P1160" s="53"/>
      <c r="Q1160" s="53"/>
      <c r="R1160" s="53"/>
      <c r="S1160" s="53"/>
      <c r="T1160" s="53"/>
      <c r="U1160" s="53"/>
      <c r="V1160" s="53"/>
      <c r="W1160" s="53"/>
      <c r="X1160" s="53"/>
      <c r="Y1160" s="53"/>
      <c r="Z1160" s="53"/>
      <c r="AA1160" s="53"/>
      <c r="AB1160" s="53"/>
      <c r="AC1160" s="53"/>
      <c r="AD1160" s="53"/>
      <c r="AE1160" s="53"/>
      <c r="AF1160" s="53"/>
      <c r="AG1160" s="53"/>
      <c r="AH1160" s="53"/>
      <c r="AI1160" s="53"/>
      <c r="AJ1160" s="53"/>
      <c r="AK1160" s="53"/>
      <c r="AL1160" s="53"/>
      <c r="AM1160" s="53"/>
      <c r="AN1160" s="53"/>
    </row>
    <row r="1161" spans="4:40" x14ac:dyDescent="0.25">
      <c r="D1161" s="57" t="s">
        <v>282</v>
      </c>
      <c r="E1161" s="53"/>
      <c r="F1161" s="53"/>
      <c r="G1161" s="53"/>
      <c r="H1161" s="53"/>
      <c r="I1161" s="53"/>
      <c r="J1161" s="53"/>
      <c r="K1161" s="53"/>
      <c r="L1161" s="53"/>
      <c r="M1161" s="53"/>
      <c r="N1161" s="53"/>
      <c r="O1161" s="53"/>
      <c r="P1161" s="53"/>
      <c r="Q1161" s="53"/>
      <c r="R1161" s="53"/>
      <c r="S1161" s="53"/>
      <c r="T1161" s="53"/>
      <c r="U1161" s="53"/>
      <c r="V1161" s="53"/>
      <c r="W1161" s="53"/>
      <c r="X1161" s="53"/>
      <c r="Y1161" s="53"/>
      <c r="Z1161" s="53"/>
      <c r="AA1161" s="53"/>
      <c r="AB1161" s="53"/>
      <c r="AC1161" s="53"/>
      <c r="AD1161" s="53"/>
      <c r="AE1161" s="53"/>
      <c r="AF1161" s="53"/>
      <c r="AG1161" s="53"/>
      <c r="AH1161" s="53"/>
      <c r="AI1161" s="53"/>
      <c r="AJ1161" s="53"/>
      <c r="AK1161" s="53"/>
      <c r="AL1161" s="53"/>
      <c r="AM1161" s="53"/>
      <c r="AN1161" s="53"/>
    </row>
    <row r="1162" spans="4:40" x14ac:dyDescent="0.25">
      <c r="D1162" s="57" t="s">
        <v>5192</v>
      </c>
      <c r="E1162" s="53"/>
      <c r="F1162" s="53"/>
      <c r="G1162" s="53"/>
      <c r="H1162" s="53"/>
      <c r="I1162" s="53"/>
      <c r="J1162" s="53"/>
      <c r="K1162" s="53"/>
      <c r="L1162" s="53"/>
      <c r="M1162" s="53"/>
      <c r="N1162" s="53"/>
      <c r="O1162" s="53"/>
      <c r="P1162" s="53"/>
      <c r="Q1162" s="53"/>
      <c r="R1162" s="53"/>
      <c r="S1162" s="53"/>
      <c r="T1162" s="53"/>
      <c r="U1162" s="53"/>
      <c r="V1162" s="53"/>
      <c r="W1162" s="53"/>
      <c r="X1162" s="53"/>
      <c r="Y1162" s="53"/>
      <c r="Z1162" s="53"/>
      <c r="AA1162" s="53"/>
      <c r="AB1162" s="53"/>
      <c r="AC1162" s="53"/>
      <c r="AD1162" s="53"/>
      <c r="AE1162" s="53"/>
      <c r="AF1162" s="53"/>
      <c r="AG1162" s="53"/>
      <c r="AH1162" s="53"/>
      <c r="AI1162" s="53"/>
      <c r="AJ1162" s="53"/>
      <c r="AK1162" s="53"/>
      <c r="AL1162" s="53"/>
      <c r="AM1162" s="53"/>
      <c r="AN1162" s="53"/>
    </row>
    <row r="1163" spans="4:40" x14ac:dyDescent="0.25">
      <c r="D1163" s="57" t="s">
        <v>5193</v>
      </c>
      <c r="E1163" s="53"/>
      <c r="F1163" s="53"/>
      <c r="G1163" s="53"/>
      <c r="H1163" s="53"/>
      <c r="I1163" s="53"/>
      <c r="J1163" s="53"/>
      <c r="K1163" s="53"/>
      <c r="L1163" s="53"/>
      <c r="M1163" s="53"/>
      <c r="N1163" s="53"/>
      <c r="O1163" s="53"/>
      <c r="P1163" s="53"/>
      <c r="Q1163" s="53"/>
      <c r="R1163" s="53"/>
      <c r="S1163" s="53"/>
      <c r="T1163" s="53"/>
      <c r="U1163" s="53"/>
      <c r="V1163" s="53"/>
      <c r="W1163" s="53"/>
      <c r="X1163" s="53"/>
      <c r="Y1163" s="53"/>
      <c r="Z1163" s="53"/>
      <c r="AA1163" s="53"/>
      <c r="AB1163" s="53"/>
      <c r="AC1163" s="53"/>
      <c r="AD1163" s="53"/>
      <c r="AE1163" s="53"/>
      <c r="AF1163" s="53"/>
      <c r="AG1163" s="53"/>
      <c r="AH1163" s="53"/>
      <c r="AI1163" s="53"/>
      <c r="AJ1163" s="53"/>
      <c r="AK1163" s="53"/>
      <c r="AL1163" s="53"/>
      <c r="AM1163" s="53"/>
      <c r="AN1163" s="53"/>
    </row>
    <row r="1164" spans="4:40" x14ac:dyDescent="0.25">
      <c r="D1164" s="57" t="s">
        <v>5194</v>
      </c>
      <c r="E1164" s="53"/>
      <c r="F1164" s="53"/>
      <c r="G1164" s="53"/>
      <c r="H1164" s="53"/>
      <c r="I1164" s="53"/>
      <c r="J1164" s="53"/>
      <c r="K1164" s="53"/>
      <c r="L1164" s="53"/>
      <c r="M1164" s="53"/>
      <c r="N1164" s="53"/>
      <c r="O1164" s="53"/>
      <c r="P1164" s="53"/>
      <c r="Q1164" s="53"/>
      <c r="R1164" s="53"/>
      <c r="S1164" s="53"/>
      <c r="T1164" s="53"/>
      <c r="U1164" s="53"/>
      <c r="V1164" s="53"/>
      <c r="W1164" s="53"/>
      <c r="X1164" s="53"/>
      <c r="Y1164" s="53"/>
      <c r="Z1164" s="53"/>
      <c r="AA1164" s="53"/>
      <c r="AB1164" s="53"/>
      <c r="AC1164" s="53"/>
      <c r="AD1164" s="53"/>
      <c r="AE1164" s="53"/>
      <c r="AF1164" s="53"/>
      <c r="AG1164" s="53"/>
      <c r="AH1164" s="53"/>
      <c r="AI1164" s="53"/>
      <c r="AJ1164" s="53"/>
      <c r="AK1164" s="53"/>
      <c r="AL1164" s="53"/>
      <c r="AM1164" s="53"/>
      <c r="AN1164" s="53"/>
    </row>
    <row r="1165" spans="4:40" x14ac:dyDescent="0.25">
      <c r="D1165" s="57"/>
      <c r="E1165" s="53"/>
      <c r="F1165" s="53"/>
      <c r="G1165" s="53"/>
      <c r="H1165" s="53"/>
      <c r="I1165" s="53"/>
      <c r="J1165" s="53"/>
      <c r="K1165" s="53"/>
      <c r="L1165" s="53"/>
      <c r="M1165" s="53"/>
      <c r="N1165" s="53"/>
      <c r="O1165" s="53"/>
      <c r="P1165" s="53"/>
      <c r="Q1165" s="53"/>
      <c r="R1165" s="53"/>
      <c r="S1165" s="53"/>
      <c r="T1165" s="53"/>
      <c r="U1165" s="53"/>
      <c r="V1165" s="53"/>
      <c r="W1165" s="53"/>
      <c r="X1165" s="53"/>
      <c r="Y1165" s="53"/>
      <c r="Z1165" s="53"/>
      <c r="AA1165" s="53"/>
      <c r="AB1165" s="53"/>
      <c r="AC1165" s="53"/>
      <c r="AD1165" s="53"/>
      <c r="AE1165" s="53"/>
      <c r="AF1165" s="53"/>
      <c r="AG1165" s="53"/>
      <c r="AH1165" s="53"/>
      <c r="AI1165" s="53"/>
      <c r="AJ1165" s="53"/>
      <c r="AK1165" s="53"/>
      <c r="AL1165" s="53"/>
      <c r="AM1165" s="53"/>
      <c r="AN1165" s="53"/>
    </row>
    <row r="1166" spans="4:40" x14ac:dyDescent="0.25">
      <c r="D1166" s="57" t="s">
        <v>263</v>
      </c>
      <c r="E1166" s="53"/>
      <c r="F1166" s="53"/>
      <c r="G1166" s="53"/>
      <c r="H1166" s="53"/>
      <c r="I1166" s="53"/>
      <c r="J1166" s="53"/>
      <c r="K1166" s="53"/>
      <c r="L1166" s="53"/>
      <c r="M1166" s="53"/>
      <c r="N1166" s="53"/>
      <c r="O1166" s="53"/>
      <c r="P1166" s="53"/>
      <c r="Q1166" s="53"/>
      <c r="R1166" s="53"/>
      <c r="S1166" s="53"/>
      <c r="T1166" s="53"/>
      <c r="U1166" s="53"/>
      <c r="V1166" s="53"/>
      <c r="W1166" s="53"/>
      <c r="X1166" s="53"/>
      <c r="Y1166" s="53"/>
      <c r="Z1166" s="53"/>
      <c r="AA1166" s="53"/>
      <c r="AB1166" s="53"/>
      <c r="AC1166" s="53"/>
      <c r="AD1166" s="53"/>
      <c r="AE1166" s="53"/>
      <c r="AF1166" s="53"/>
      <c r="AG1166" s="53"/>
      <c r="AH1166" s="53"/>
      <c r="AI1166" s="53"/>
      <c r="AJ1166" s="53"/>
      <c r="AK1166" s="53"/>
      <c r="AL1166" s="53"/>
      <c r="AM1166" s="53"/>
      <c r="AN1166" s="53"/>
    </row>
    <row r="1167" spans="4:40" x14ac:dyDescent="0.25">
      <c r="D1167" s="57" t="s">
        <v>264</v>
      </c>
      <c r="E1167" s="53"/>
      <c r="F1167" s="53"/>
      <c r="G1167" s="53"/>
      <c r="H1167" s="53"/>
      <c r="I1167" s="53"/>
      <c r="J1167" s="53"/>
      <c r="K1167" s="53"/>
      <c r="L1167" s="53"/>
      <c r="M1167" s="53"/>
      <c r="N1167" s="53"/>
      <c r="O1167" s="53"/>
      <c r="P1167" s="53"/>
      <c r="Q1167" s="53"/>
      <c r="R1167" s="53"/>
      <c r="S1167" s="53"/>
      <c r="T1167" s="53"/>
      <c r="U1167" s="53"/>
      <c r="V1167" s="53"/>
      <c r="W1167" s="53"/>
      <c r="X1167" s="53"/>
      <c r="Y1167" s="53"/>
      <c r="Z1167" s="53"/>
      <c r="AA1167" s="53"/>
      <c r="AB1167" s="53"/>
      <c r="AC1167" s="53"/>
      <c r="AD1167" s="53"/>
      <c r="AE1167" s="53"/>
      <c r="AF1167" s="53"/>
      <c r="AG1167" s="53"/>
      <c r="AH1167" s="53"/>
      <c r="AI1167" s="53"/>
      <c r="AJ1167" s="53"/>
      <c r="AK1167" s="53"/>
      <c r="AL1167" s="53"/>
      <c r="AM1167" s="53"/>
      <c r="AN1167" s="53"/>
    </row>
    <row r="1168" spans="4:40" x14ac:dyDescent="0.25">
      <c r="D1168" s="57" t="s">
        <v>358</v>
      </c>
      <c r="E1168" s="53"/>
      <c r="F1168" s="53"/>
      <c r="G1168" s="53"/>
      <c r="H1168" s="53"/>
      <c r="I1168" s="53"/>
      <c r="J1168" s="53"/>
      <c r="K1168" s="53"/>
      <c r="L1168" s="53"/>
      <c r="M1168" s="53"/>
      <c r="N1168" s="53"/>
      <c r="O1168" s="53"/>
      <c r="P1168" s="53"/>
      <c r="Q1168" s="53"/>
      <c r="R1168" s="53"/>
      <c r="S1168" s="53"/>
      <c r="T1168" s="53"/>
      <c r="U1168" s="53"/>
      <c r="V1168" s="53"/>
      <c r="W1168" s="53"/>
      <c r="X1168" s="53"/>
      <c r="Y1168" s="53"/>
      <c r="Z1168" s="53"/>
      <c r="AA1168" s="53"/>
      <c r="AB1168" s="53"/>
      <c r="AC1168" s="53"/>
      <c r="AD1168" s="53"/>
      <c r="AE1168" s="53"/>
      <c r="AF1168" s="53"/>
      <c r="AG1168" s="53"/>
      <c r="AH1168" s="53"/>
      <c r="AI1168" s="53"/>
      <c r="AJ1168" s="53"/>
      <c r="AK1168" s="53"/>
      <c r="AL1168" s="53"/>
      <c r="AM1168" s="53"/>
      <c r="AN1168" s="53"/>
    </row>
    <row r="1170" spans="4:4" x14ac:dyDescent="0.25">
      <c r="D1170" s="285" t="s">
        <v>5195</v>
      </c>
    </row>
    <row r="1211" spans="2:4" x14ac:dyDescent="0.25">
      <c r="B1211" s="50">
        <v>0</v>
      </c>
      <c r="D1211" s="51" t="s">
        <v>887</v>
      </c>
    </row>
    <row r="1212" spans="2:4" x14ac:dyDescent="0.25">
      <c r="D1212" s="59" t="s">
        <v>304</v>
      </c>
    </row>
    <row r="1213" spans="2:4" x14ac:dyDescent="0.25">
      <c r="D1213" s="55" t="s">
        <v>5220</v>
      </c>
    </row>
    <row r="1215" spans="2:4" x14ac:dyDescent="0.25">
      <c r="D1215" s="285" t="s">
        <v>5220</v>
      </c>
    </row>
    <row r="1255" spans="4:4" x14ac:dyDescent="0.25">
      <c r="D1255" s="285" t="s">
        <v>5221</v>
      </c>
    </row>
    <row r="1294" spans="4:4" x14ac:dyDescent="0.25">
      <c r="D1294" s="285" t="s">
        <v>365</v>
      </c>
    </row>
    <row r="1295" spans="4:4" x14ac:dyDescent="0.25">
      <c r="D1295" s="51" t="s">
        <v>5262</v>
      </c>
    </row>
    <row r="1297" spans="4:26" x14ac:dyDescent="0.25">
      <c r="D1297" s="56" t="s">
        <v>34</v>
      </c>
      <c r="E1297" s="52"/>
      <c r="F1297" s="52"/>
      <c r="G1297" s="52"/>
      <c r="H1297" s="52"/>
      <c r="I1297" s="52"/>
      <c r="J1297" s="52"/>
      <c r="K1297" s="52"/>
      <c r="L1297" s="52"/>
      <c r="M1297" s="52"/>
      <c r="N1297" s="52"/>
      <c r="O1297" s="52"/>
      <c r="P1297" s="52"/>
      <c r="Q1297" s="52"/>
      <c r="R1297" s="52"/>
      <c r="S1297" s="52"/>
      <c r="T1297" s="52"/>
      <c r="U1297" s="52"/>
      <c r="V1297" s="52"/>
      <c r="W1297" s="52"/>
      <c r="X1297" s="52"/>
      <c r="Y1297" s="52"/>
      <c r="Z1297" s="52"/>
    </row>
    <row r="1298" spans="4:26" x14ac:dyDescent="0.25">
      <c r="D1298" s="56" t="s">
        <v>5263</v>
      </c>
      <c r="E1298" s="52"/>
      <c r="F1298" s="52"/>
      <c r="G1298" s="52"/>
      <c r="H1298" s="52"/>
      <c r="I1298" s="52"/>
      <c r="J1298" s="52"/>
      <c r="K1298" s="52"/>
      <c r="L1298" s="52"/>
      <c r="M1298" s="52"/>
      <c r="N1298" s="52"/>
      <c r="O1298" s="52"/>
      <c r="P1298" s="52"/>
      <c r="Q1298" s="52"/>
      <c r="R1298" s="52"/>
      <c r="S1298" s="52"/>
      <c r="T1298" s="52"/>
      <c r="U1298" s="52"/>
      <c r="V1298" s="52"/>
      <c r="W1298" s="52"/>
      <c r="X1298" s="52"/>
      <c r="Y1298" s="52"/>
      <c r="Z1298" s="52"/>
    </row>
    <row r="1299" spans="4:26" x14ac:dyDescent="0.25">
      <c r="D1299" s="56" t="s">
        <v>5264</v>
      </c>
      <c r="E1299" s="52"/>
      <c r="F1299" s="52"/>
      <c r="G1299" s="52"/>
      <c r="H1299" s="52"/>
      <c r="I1299" s="52"/>
      <c r="J1299" s="52"/>
      <c r="K1299" s="52"/>
      <c r="L1299" s="52"/>
      <c r="M1299" s="52"/>
      <c r="N1299" s="52"/>
      <c r="O1299" s="52"/>
      <c r="P1299" s="52"/>
      <c r="Q1299" s="52"/>
      <c r="R1299" s="52"/>
      <c r="S1299" s="52"/>
      <c r="T1299" s="52"/>
      <c r="U1299" s="52"/>
      <c r="V1299" s="52"/>
      <c r="W1299" s="52"/>
      <c r="X1299" s="52"/>
      <c r="Y1299" s="52"/>
      <c r="Z1299" s="52"/>
    </row>
    <row r="1300" spans="4:26" x14ac:dyDescent="0.25">
      <c r="D1300" s="56" t="s">
        <v>923</v>
      </c>
      <c r="E1300" s="52"/>
      <c r="F1300" s="52"/>
      <c r="G1300" s="52"/>
      <c r="H1300" s="52"/>
      <c r="I1300" s="52"/>
      <c r="J1300" s="52"/>
      <c r="K1300" s="52"/>
      <c r="L1300" s="52"/>
      <c r="M1300" s="52"/>
      <c r="N1300" s="52"/>
      <c r="O1300" s="52"/>
      <c r="P1300" s="52"/>
      <c r="Q1300" s="52"/>
      <c r="R1300" s="52"/>
      <c r="S1300" s="52"/>
      <c r="T1300" s="52"/>
      <c r="U1300" s="52"/>
      <c r="V1300" s="52"/>
      <c r="W1300" s="52"/>
      <c r="X1300" s="52"/>
      <c r="Y1300" s="52"/>
      <c r="Z1300" s="52"/>
    </row>
    <row r="1302" spans="4:26" x14ac:dyDescent="0.25">
      <c r="D1302" s="285" t="s">
        <v>5221</v>
      </c>
    </row>
    <row r="1391" spans="2:4" x14ac:dyDescent="0.25">
      <c r="B1391" s="50">
        <v>0</v>
      </c>
      <c r="D1391" s="51" t="s">
        <v>474</v>
      </c>
    </row>
    <row r="1392" spans="2:4" x14ac:dyDescent="0.25">
      <c r="D1392" s="59" t="s">
        <v>303</v>
      </c>
    </row>
    <row r="1393" spans="4:40" x14ac:dyDescent="0.25">
      <c r="D1393" s="55" t="s">
        <v>5279</v>
      </c>
    </row>
    <row r="1395" spans="4:40" x14ac:dyDescent="0.25">
      <c r="D1395" s="285" t="s">
        <v>5279</v>
      </c>
    </row>
    <row r="1408" spans="4:40" x14ac:dyDescent="0.25">
      <c r="AM1408" s="285">
        <v>1</v>
      </c>
      <c r="AN1408" s="285" t="s">
        <v>5280</v>
      </c>
    </row>
    <row r="1409" spans="39:68" x14ac:dyDescent="0.25">
      <c r="AM1409" s="285" t="s">
        <v>5281</v>
      </c>
      <c r="AV1409" s="285" t="str">
        <f t="shared" ref="AV1409:AV1415" si="4">"select '" &amp; TRIM(AM1409) &amp; "' AgreementNumber union all"</f>
        <v>select '0000495/4/10/07/2022' AgreementNumber union all</v>
      </c>
      <c r="BP1409" s="285" t="str">
        <f t="shared" ref="BP1409:BP1415" si="5">"'" &amp; TRIM(AM1409) &amp; "',"</f>
        <v>'0000495/4/10/07/2022',</v>
      </c>
    </row>
    <row r="1410" spans="39:68" x14ac:dyDescent="0.25">
      <c r="AM1410" s="285" t="s">
        <v>5282</v>
      </c>
      <c r="AV1410" s="285" t="str">
        <f t="shared" si="4"/>
        <v>select '0000496/4/10/07/2022' AgreementNumber union all</v>
      </c>
      <c r="BP1410" s="285" t="str">
        <f t="shared" si="5"/>
        <v>'0000496/4/10/07/2022',</v>
      </c>
    </row>
    <row r="1411" spans="39:68" x14ac:dyDescent="0.25">
      <c r="AM1411" s="285" t="s">
        <v>5283</v>
      </c>
      <c r="AV1411" s="285" t="str">
        <f t="shared" si="4"/>
        <v>select '0000497/4/10/07/2022' AgreementNumber union all</v>
      </c>
      <c r="BP1411" s="285" t="str">
        <f t="shared" si="5"/>
        <v>'0000497/4/10/07/2022',</v>
      </c>
    </row>
    <row r="1412" spans="39:68" x14ac:dyDescent="0.25">
      <c r="AM1412" s="285" t="s">
        <v>5284</v>
      </c>
      <c r="AV1412" s="285" t="str">
        <f t="shared" si="4"/>
        <v>select '0000499/4/10/07/2022' AgreementNumber union all</v>
      </c>
      <c r="BP1412" s="285" t="str">
        <f t="shared" si="5"/>
        <v>'0000499/4/10/07/2022',</v>
      </c>
    </row>
    <row r="1413" spans="39:68" x14ac:dyDescent="0.25">
      <c r="AM1413" s="285" t="s">
        <v>5285</v>
      </c>
      <c r="AV1413" s="285" t="str">
        <f t="shared" si="4"/>
        <v>select '0000500/4/10/07/2022' AgreementNumber union all</v>
      </c>
      <c r="BP1413" s="285" t="str">
        <f t="shared" si="5"/>
        <v>'0000500/4/10/07/2022',</v>
      </c>
    </row>
    <row r="1414" spans="39:68" x14ac:dyDescent="0.25">
      <c r="AM1414" s="285" t="s">
        <v>5286</v>
      </c>
      <c r="AV1414" s="285" t="str">
        <f t="shared" si="4"/>
        <v>select '0000501/4/10/07/2022' AgreementNumber union all</v>
      </c>
      <c r="BP1414" s="285" t="str">
        <f t="shared" si="5"/>
        <v>'0000501/4/10/07/2022',</v>
      </c>
    </row>
    <row r="1415" spans="39:68" x14ac:dyDescent="0.25">
      <c r="AM1415" s="285" t="s">
        <v>5287</v>
      </c>
      <c r="AV1415" s="285" t="str">
        <f t="shared" si="4"/>
        <v>select '0000502/4/10/07/2022' AgreementNumber union all</v>
      </c>
      <c r="BP1415" s="285" t="str">
        <f t="shared" si="5"/>
        <v>'0000502/4/10/07/2022',</v>
      </c>
    </row>
    <row r="1416" spans="39:68" x14ac:dyDescent="0.25">
      <c r="AM1416" s="285">
        <v>2</v>
      </c>
      <c r="AN1416" s="285" t="s">
        <v>5288</v>
      </c>
    </row>
    <row r="1417" spans="39:68" x14ac:dyDescent="0.25">
      <c r="AM1417" s="285" t="s">
        <v>5289</v>
      </c>
      <c r="AV1417" s="285" t="str">
        <f>"select '" &amp; TRIM(AM1417) &amp; "' AgreementNumber union all"</f>
        <v>select '0000405/4/08/11/2020' AgreementNumber union all</v>
      </c>
      <c r="BP1417" s="285" t="str">
        <f>"'" &amp; TRIM(AM1417) &amp; "',"</f>
        <v>'0000405/4/08/11/2020',</v>
      </c>
    </row>
    <row r="1418" spans="39:68" x14ac:dyDescent="0.25">
      <c r="AM1418" s="285" t="s">
        <v>5290</v>
      </c>
      <c r="AV1418" s="285" t="str">
        <f>"select '" &amp; TRIM(AM1418) &amp; "' AgreementNumber union all"</f>
        <v>select '0000406/4/08/11/2020' AgreementNumber union all</v>
      </c>
      <c r="BP1418" s="285" t="str">
        <f>"'" &amp; TRIM(AM1418) &amp; "',"</f>
        <v>'0000406/4/08/11/2020',</v>
      </c>
    </row>
    <row r="1419" spans="39:68" x14ac:dyDescent="0.25">
      <c r="AM1419" s="285" t="s">
        <v>5291</v>
      </c>
      <c r="AV1419" s="285" t="str">
        <f>"select '" &amp; TRIM(AM1419) &amp; "' AgreementNumber union all"</f>
        <v>select '0000407/4/08/11/2020' AgreementNumber union all</v>
      </c>
      <c r="BP1419" s="285" t="str">
        <f>"'" &amp; TRIM(AM1419) &amp; "',"</f>
        <v>'0000407/4/08/11/2020',</v>
      </c>
    </row>
    <row r="1420" spans="39:68" x14ac:dyDescent="0.25">
      <c r="AM1420" s="285">
        <v>3</v>
      </c>
      <c r="AN1420" s="285" t="s">
        <v>5292</v>
      </c>
    </row>
    <row r="1421" spans="39:68" x14ac:dyDescent="0.25">
      <c r="AM1421" s="285" t="s">
        <v>5293</v>
      </c>
      <c r="AV1421" s="285" t="str">
        <f>"select '" &amp; TRIM(AM1421) &amp; "' AgreementNumber union all"</f>
        <v>select '0000298/4/08/02/2020' AgreementNumber union all</v>
      </c>
      <c r="BP1421" s="285" t="str">
        <f>"'" &amp; TRIM(AM1421) &amp; "',"</f>
        <v>'0000298/4/08/02/2020',</v>
      </c>
    </row>
    <row r="1422" spans="39:68" x14ac:dyDescent="0.25">
      <c r="AM1422" s="285" t="s">
        <v>5294</v>
      </c>
      <c r="AV1422" s="285" t="str">
        <f>"select '" &amp; TRIM(AM1422) &amp; "' AgreementNumber union all"</f>
        <v>select '0000451/4/08/01/2021' AgreementNumber union all</v>
      </c>
      <c r="BP1422" s="285" t="str">
        <f>"'" &amp; TRIM(AM1422) &amp; "',"</f>
        <v>'0000451/4/08/01/2021',</v>
      </c>
    </row>
    <row r="1423" spans="39:68" x14ac:dyDescent="0.25">
      <c r="AM1423" s="285" t="s">
        <v>5295</v>
      </c>
      <c r="AV1423" s="285" t="str">
        <f>"select '" &amp; TRIM(AM1423) &amp; "' AgreementNumber union all"</f>
        <v>select '0000452/4/08/01/2021' AgreementNumber union all</v>
      </c>
      <c r="BP1423" s="285" t="str">
        <f>"'" &amp; TRIM(AM1423) &amp; "',"</f>
        <v>'0000452/4/08/01/2021',</v>
      </c>
    </row>
    <row r="1424" spans="39:68" x14ac:dyDescent="0.25">
      <c r="AM1424" s="285">
        <v>4</v>
      </c>
      <c r="AN1424" s="285" t="s">
        <v>5296</v>
      </c>
    </row>
    <row r="1425" spans="39:68" x14ac:dyDescent="0.25">
      <c r="AM1425" s="285" t="s">
        <v>5297</v>
      </c>
      <c r="AV1425" s="285" t="str">
        <f t="shared" ref="AV1425:AV1442" si="6">"select '" &amp; TRIM(AM1425) &amp; "' AgreementNumber union all"</f>
        <v>select '0000010/4/34/07/2022' AgreementNumber union all</v>
      </c>
      <c r="BP1425" s="285" t="str">
        <f t="shared" ref="BP1425:BP1442" si="7">"'" &amp; TRIM(AM1425) &amp; "',"</f>
        <v>'0000010/4/34/07/2022',</v>
      </c>
    </row>
    <row r="1426" spans="39:68" x14ac:dyDescent="0.25">
      <c r="AM1426" s="285" t="s">
        <v>5298</v>
      </c>
      <c r="AV1426" s="285" t="str">
        <f t="shared" si="6"/>
        <v>select '0000011/4/34/07/2022' AgreementNumber union all</v>
      </c>
      <c r="BP1426" s="285" t="str">
        <f t="shared" si="7"/>
        <v>'0000011/4/34/07/2022',</v>
      </c>
    </row>
    <row r="1427" spans="39:68" x14ac:dyDescent="0.25">
      <c r="AM1427" s="285" t="s">
        <v>5299</v>
      </c>
      <c r="AV1427" s="285" t="str">
        <f t="shared" si="6"/>
        <v>select '0000013/4/34/07/2022' AgreementNumber union all</v>
      </c>
      <c r="BP1427" s="285" t="str">
        <f t="shared" si="7"/>
        <v>'0000013/4/34/07/2022',</v>
      </c>
    </row>
    <row r="1428" spans="39:68" x14ac:dyDescent="0.25">
      <c r="AM1428" s="285" t="s">
        <v>5300</v>
      </c>
      <c r="AV1428" s="285" t="str">
        <f t="shared" si="6"/>
        <v>select '0000014/4/34/07/2022' AgreementNumber union all</v>
      </c>
      <c r="BP1428" s="285" t="str">
        <f t="shared" si="7"/>
        <v>'0000014/4/34/07/2022',</v>
      </c>
    </row>
    <row r="1429" spans="39:68" x14ac:dyDescent="0.25">
      <c r="AM1429" s="285" t="s">
        <v>5301</v>
      </c>
      <c r="AV1429" s="285" t="str">
        <f t="shared" si="6"/>
        <v>select '0000015/4/34/07/2022' AgreementNumber union all</v>
      </c>
      <c r="BP1429" s="285" t="str">
        <f t="shared" si="7"/>
        <v>'0000015/4/34/07/2022',</v>
      </c>
    </row>
    <row r="1430" spans="39:68" x14ac:dyDescent="0.25">
      <c r="AM1430" s="285" t="s">
        <v>5302</v>
      </c>
      <c r="AV1430" s="285" t="str">
        <f t="shared" si="6"/>
        <v>select '0000016/4/34/08/2022' AgreementNumber union all</v>
      </c>
      <c r="BP1430" s="285" t="str">
        <f t="shared" si="7"/>
        <v>'0000016/4/34/08/2022',</v>
      </c>
    </row>
    <row r="1431" spans="39:68" x14ac:dyDescent="0.25">
      <c r="AM1431" s="285" t="s">
        <v>5303</v>
      </c>
      <c r="AV1431" s="285" t="str">
        <f t="shared" si="6"/>
        <v>select '0000018/4/34/08/2022' AgreementNumber union all</v>
      </c>
      <c r="BP1431" s="285" t="str">
        <f t="shared" si="7"/>
        <v>'0000018/4/34/08/2022',</v>
      </c>
    </row>
    <row r="1432" spans="39:68" x14ac:dyDescent="0.25">
      <c r="AM1432" s="285" t="s">
        <v>5304</v>
      </c>
      <c r="AV1432" s="285" t="str">
        <f t="shared" si="6"/>
        <v>select '0000019/4/34/08/2022' AgreementNumber union all</v>
      </c>
      <c r="BP1432" s="285" t="str">
        <f t="shared" si="7"/>
        <v>'0000019/4/34/08/2022',</v>
      </c>
    </row>
    <row r="1433" spans="39:68" x14ac:dyDescent="0.25">
      <c r="AM1433" s="285" t="s">
        <v>5305</v>
      </c>
      <c r="AV1433" s="285" t="str">
        <f t="shared" si="6"/>
        <v>select '0000020/4/34/07/2022' AgreementNumber union all</v>
      </c>
      <c r="BP1433" s="285" t="str">
        <f t="shared" si="7"/>
        <v>'0000020/4/34/07/2022',</v>
      </c>
    </row>
    <row r="1434" spans="39:68" x14ac:dyDescent="0.25">
      <c r="AM1434" s="285" t="s">
        <v>5306</v>
      </c>
      <c r="AV1434" s="285" t="str">
        <f t="shared" si="6"/>
        <v>select '0000021/4/34/07/2022' AgreementNumber union all</v>
      </c>
      <c r="BP1434" s="285" t="str">
        <f t="shared" si="7"/>
        <v>'0000021/4/34/07/2022',</v>
      </c>
    </row>
    <row r="1435" spans="39:68" x14ac:dyDescent="0.25">
      <c r="AM1435" s="285" t="s">
        <v>5307</v>
      </c>
      <c r="AV1435" s="285" t="str">
        <f t="shared" si="6"/>
        <v>select '0000022/4/34/08/2022' AgreementNumber union all</v>
      </c>
      <c r="BP1435" s="285" t="str">
        <f t="shared" si="7"/>
        <v>'0000022/4/34/08/2022',</v>
      </c>
    </row>
    <row r="1436" spans="39:68" x14ac:dyDescent="0.25">
      <c r="AM1436" s="285" t="s">
        <v>5308</v>
      </c>
      <c r="AV1436" s="285" t="str">
        <f t="shared" si="6"/>
        <v>select '0000023/4/34/08/2022' AgreementNumber union all</v>
      </c>
      <c r="BP1436" s="285" t="str">
        <f t="shared" si="7"/>
        <v>'0000023/4/34/08/2022',</v>
      </c>
    </row>
    <row r="1437" spans="39:68" x14ac:dyDescent="0.25">
      <c r="AM1437" s="285" t="s">
        <v>5309</v>
      </c>
      <c r="AV1437" s="285" t="str">
        <f t="shared" si="6"/>
        <v>select '0000024/4/34/07/2022' AgreementNumber union all</v>
      </c>
      <c r="BP1437" s="285" t="str">
        <f t="shared" si="7"/>
        <v>'0000024/4/34/07/2022',</v>
      </c>
    </row>
    <row r="1438" spans="39:68" x14ac:dyDescent="0.25">
      <c r="AM1438" s="285" t="s">
        <v>5310</v>
      </c>
      <c r="AV1438" s="285" t="str">
        <f t="shared" si="6"/>
        <v>select '0000025/4/34/08/2022' AgreementNumber union all</v>
      </c>
      <c r="BP1438" s="285" t="str">
        <f t="shared" si="7"/>
        <v>'0000025/4/34/08/2022',</v>
      </c>
    </row>
    <row r="1439" spans="39:68" x14ac:dyDescent="0.25">
      <c r="AM1439" s="285" t="s">
        <v>5311</v>
      </c>
      <c r="AV1439" s="285" t="str">
        <f t="shared" si="6"/>
        <v>select '0000479/4/10/06/2022' AgreementNumber union all</v>
      </c>
      <c r="BP1439" s="285" t="str">
        <f t="shared" si="7"/>
        <v>'0000479/4/10/06/2022',</v>
      </c>
    </row>
    <row r="1440" spans="39:68" x14ac:dyDescent="0.25">
      <c r="AM1440" s="285" t="s">
        <v>5312</v>
      </c>
      <c r="AV1440" s="285" t="str">
        <f t="shared" si="6"/>
        <v>select '0000482/4/10/06/2022' AgreementNumber union all</v>
      </c>
      <c r="BP1440" s="285" t="str">
        <f t="shared" si="7"/>
        <v>'0000482/4/10/06/2022',</v>
      </c>
    </row>
    <row r="1441" spans="4:68" x14ac:dyDescent="0.25">
      <c r="AM1441" s="285" t="s">
        <v>5313</v>
      </c>
      <c r="AV1441" s="285" t="str">
        <f t="shared" si="6"/>
        <v>select '0000511/4/10/06/2022' AgreementNumber union all</v>
      </c>
      <c r="BP1441" s="285" t="str">
        <f t="shared" si="7"/>
        <v>'0000511/4/10/06/2022',</v>
      </c>
    </row>
    <row r="1442" spans="4:68" x14ac:dyDescent="0.25">
      <c r="AM1442" s="285" t="s">
        <v>5314</v>
      </c>
      <c r="AV1442" s="285" t="str">
        <f t="shared" si="6"/>
        <v>select '0000523/4/10/06/2022' AgreementNumber union all</v>
      </c>
      <c r="BP1442" s="285" t="str">
        <f t="shared" si="7"/>
        <v>'0000523/4/10/06/2022',</v>
      </c>
    </row>
    <row r="1443" spans="4:68" x14ac:dyDescent="0.25">
      <c r="D1443" s="285" t="s">
        <v>5315</v>
      </c>
    </row>
    <row r="1489" spans="4:38" x14ac:dyDescent="0.25">
      <c r="D1489" s="56" t="s">
        <v>537</v>
      </c>
      <c r="E1489" s="52"/>
      <c r="F1489" s="52"/>
      <c r="G1489" s="52"/>
      <c r="H1489" s="52"/>
      <c r="I1489" s="52"/>
      <c r="J1489" s="52"/>
      <c r="K1489" s="52"/>
      <c r="L1489" s="52"/>
      <c r="M1489" s="52"/>
      <c r="N1489" s="52"/>
      <c r="O1489" s="52"/>
      <c r="P1489" s="52"/>
      <c r="Q1489" s="52"/>
      <c r="R1489" s="52"/>
      <c r="S1489" s="52"/>
      <c r="T1489" s="52"/>
      <c r="U1489" s="52"/>
      <c r="V1489" s="52"/>
      <c r="W1489" s="52"/>
      <c r="X1489" s="52"/>
      <c r="Y1489" s="52"/>
      <c r="Z1489" s="52"/>
      <c r="AA1489" s="52"/>
      <c r="AB1489" s="52"/>
      <c r="AC1489" s="52"/>
      <c r="AD1489" s="52"/>
      <c r="AE1489" s="52"/>
      <c r="AF1489" s="52"/>
      <c r="AG1489" s="52"/>
      <c r="AH1489" s="52"/>
      <c r="AI1489" s="52"/>
      <c r="AJ1489" s="52"/>
      <c r="AK1489" s="52"/>
      <c r="AL1489" s="52"/>
    </row>
    <row r="1490" spans="4:38" x14ac:dyDescent="0.25">
      <c r="D1490" s="56" t="s">
        <v>5332</v>
      </c>
      <c r="E1490" s="52"/>
      <c r="F1490" s="52"/>
      <c r="G1490" s="52"/>
      <c r="H1490" s="52"/>
      <c r="I1490" s="52"/>
      <c r="J1490" s="52"/>
      <c r="K1490" s="52"/>
      <c r="L1490" s="52"/>
      <c r="M1490" s="52"/>
      <c r="N1490" s="52"/>
      <c r="O1490" s="52"/>
      <c r="P1490" s="52"/>
      <c r="Q1490" s="52"/>
      <c r="R1490" s="52"/>
      <c r="S1490" s="52"/>
      <c r="T1490" s="52"/>
      <c r="U1490" s="52"/>
      <c r="V1490" s="52"/>
      <c r="W1490" s="52"/>
      <c r="X1490" s="52"/>
      <c r="Y1490" s="52"/>
      <c r="Z1490" s="52"/>
      <c r="AA1490" s="52"/>
      <c r="AB1490" s="52"/>
      <c r="AC1490" s="52"/>
      <c r="AD1490" s="52"/>
      <c r="AE1490" s="52"/>
      <c r="AF1490" s="52"/>
      <c r="AG1490" s="52"/>
      <c r="AH1490" s="52"/>
      <c r="AI1490" s="52"/>
      <c r="AJ1490" s="52"/>
      <c r="AK1490" s="52"/>
      <c r="AL1490" s="52"/>
    </row>
    <row r="1491" spans="4:38" x14ac:dyDescent="0.25">
      <c r="D1491" s="56" t="s">
        <v>777</v>
      </c>
      <c r="E1491" s="52"/>
      <c r="F1491" s="52"/>
      <c r="G1491" s="52"/>
      <c r="H1491" s="52"/>
      <c r="I1491" s="52"/>
      <c r="J1491" s="52"/>
      <c r="K1491" s="52"/>
      <c r="L1491" s="52"/>
      <c r="M1491" s="52"/>
      <c r="N1491" s="52"/>
      <c r="O1491" s="52"/>
      <c r="P1491" s="52"/>
      <c r="Q1491" s="52"/>
      <c r="R1491" s="52"/>
      <c r="S1491" s="52"/>
      <c r="T1491" s="52"/>
      <c r="U1491" s="52"/>
      <c r="V1491" s="52"/>
      <c r="W1491" s="52"/>
      <c r="X1491" s="52"/>
      <c r="Y1491" s="52"/>
      <c r="Z1491" s="52"/>
      <c r="AA1491" s="52"/>
      <c r="AB1491" s="52"/>
      <c r="AC1491" s="52"/>
      <c r="AD1491" s="52"/>
      <c r="AE1491" s="52"/>
      <c r="AF1491" s="52"/>
      <c r="AG1491" s="52"/>
      <c r="AH1491" s="52"/>
      <c r="AI1491" s="52"/>
      <c r="AJ1491" s="52"/>
      <c r="AK1491" s="52"/>
      <c r="AL1491" s="52"/>
    </row>
    <row r="1492" spans="4:38" x14ac:dyDescent="0.25">
      <c r="D1492" s="56" t="s">
        <v>5223</v>
      </c>
      <c r="E1492" s="52"/>
      <c r="F1492" s="52"/>
      <c r="G1492" s="52"/>
      <c r="H1492" s="52"/>
      <c r="I1492" s="52"/>
      <c r="J1492" s="52"/>
      <c r="K1492" s="52"/>
      <c r="L1492" s="52"/>
      <c r="M1492" s="52"/>
      <c r="N1492" s="52"/>
      <c r="O1492" s="52"/>
      <c r="P1492" s="52"/>
      <c r="Q1492" s="52"/>
      <c r="R1492" s="52"/>
      <c r="S1492" s="52"/>
      <c r="T1492" s="52"/>
      <c r="U1492" s="52"/>
      <c r="V1492" s="52"/>
      <c r="W1492" s="52"/>
      <c r="X1492" s="52"/>
      <c r="Y1492" s="52"/>
      <c r="Z1492" s="52"/>
      <c r="AA1492" s="52"/>
      <c r="AB1492" s="52"/>
      <c r="AC1492" s="52"/>
      <c r="AD1492" s="52"/>
      <c r="AE1492" s="52"/>
      <c r="AF1492" s="52"/>
      <c r="AG1492" s="52"/>
      <c r="AH1492" s="52"/>
      <c r="AI1492" s="52"/>
      <c r="AJ1492" s="52"/>
      <c r="AK1492" s="52"/>
      <c r="AL1492" s="52"/>
    </row>
    <row r="1493" spans="4:38" x14ac:dyDescent="0.25">
      <c r="D1493" s="56" t="s">
        <v>5224</v>
      </c>
      <c r="E1493" s="52"/>
      <c r="F1493" s="52"/>
      <c r="G1493" s="52"/>
      <c r="H1493" s="52"/>
      <c r="I1493" s="52"/>
      <c r="J1493" s="52"/>
      <c r="K1493" s="52"/>
      <c r="L1493" s="52"/>
      <c r="M1493" s="52"/>
      <c r="N1493" s="52"/>
      <c r="O1493" s="52"/>
      <c r="P1493" s="52"/>
      <c r="Q1493" s="52"/>
      <c r="R1493" s="52"/>
      <c r="S1493" s="52"/>
      <c r="T1493" s="52"/>
      <c r="U1493" s="52"/>
      <c r="V1493" s="52"/>
      <c r="W1493" s="52"/>
      <c r="X1493" s="52"/>
      <c r="Y1493" s="52"/>
      <c r="Z1493" s="52"/>
      <c r="AA1493" s="52"/>
      <c r="AB1493" s="52"/>
      <c r="AC1493" s="52"/>
      <c r="AD1493" s="52"/>
      <c r="AE1493" s="52"/>
      <c r="AF1493" s="52"/>
      <c r="AG1493" s="52"/>
      <c r="AH1493" s="52"/>
      <c r="AI1493" s="52"/>
      <c r="AJ1493" s="52"/>
      <c r="AK1493" s="52"/>
      <c r="AL1493" s="52"/>
    </row>
    <row r="1494" spans="4:38" x14ac:dyDescent="0.25">
      <c r="D1494" s="56" t="s">
        <v>5225</v>
      </c>
      <c r="E1494" s="52"/>
      <c r="F1494" s="52"/>
      <c r="G1494" s="52"/>
      <c r="H1494" s="52"/>
      <c r="I1494" s="52"/>
      <c r="J1494" s="52"/>
      <c r="K1494" s="52"/>
      <c r="L1494" s="52"/>
      <c r="M1494" s="52"/>
      <c r="N1494" s="52"/>
      <c r="O1494" s="52"/>
      <c r="P1494" s="52"/>
      <c r="Q1494" s="52"/>
      <c r="R1494" s="52"/>
      <c r="S1494" s="52"/>
      <c r="T1494" s="52"/>
      <c r="U1494" s="52"/>
      <c r="V1494" s="52"/>
      <c r="W1494" s="52"/>
      <c r="X1494" s="52"/>
      <c r="Y1494" s="52"/>
      <c r="Z1494" s="52"/>
      <c r="AA1494" s="52"/>
      <c r="AB1494" s="52"/>
      <c r="AC1494" s="52"/>
      <c r="AD1494" s="52"/>
      <c r="AE1494" s="52"/>
      <c r="AF1494" s="52"/>
      <c r="AG1494" s="52"/>
      <c r="AH1494" s="52"/>
      <c r="AI1494" s="52"/>
      <c r="AJ1494" s="52"/>
      <c r="AK1494" s="52"/>
      <c r="AL1494" s="52"/>
    </row>
    <row r="1495" spans="4:38" x14ac:dyDescent="0.25">
      <c r="D1495" s="56" t="s">
        <v>5226</v>
      </c>
      <c r="E1495" s="52"/>
      <c r="F1495" s="52"/>
      <c r="G1495" s="52"/>
      <c r="H1495" s="52"/>
      <c r="I1495" s="52"/>
      <c r="J1495" s="52"/>
      <c r="K1495" s="52"/>
      <c r="L1495" s="52"/>
      <c r="M1495" s="52"/>
      <c r="N1495" s="52"/>
      <c r="O1495" s="52"/>
      <c r="P1495" s="52"/>
      <c r="Q1495" s="52"/>
      <c r="R1495" s="52"/>
      <c r="S1495" s="52"/>
      <c r="T1495" s="52"/>
      <c r="U1495" s="52"/>
      <c r="V1495" s="52"/>
      <c r="W1495" s="52"/>
      <c r="X1495" s="52"/>
      <c r="Y1495" s="52"/>
      <c r="Z1495" s="52"/>
      <c r="AA1495" s="52"/>
      <c r="AB1495" s="52"/>
      <c r="AC1495" s="52"/>
      <c r="AD1495" s="52"/>
      <c r="AE1495" s="52"/>
      <c r="AF1495" s="52"/>
      <c r="AG1495" s="52"/>
      <c r="AH1495" s="52"/>
      <c r="AI1495" s="52"/>
      <c r="AJ1495" s="52"/>
      <c r="AK1495" s="52"/>
      <c r="AL1495" s="52"/>
    </row>
    <row r="1496" spans="4:38" x14ac:dyDescent="0.25">
      <c r="D1496" s="56" t="s">
        <v>957</v>
      </c>
      <c r="E1496" s="52"/>
      <c r="F1496" s="52"/>
      <c r="G1496" s="52"/>
      <c r="H1496" s="52"/>
      <c r="I1496" s="52"/>
      <c r="J1496" s="52"/>
      <c r="K1496" s="52"/>
      <c r="L1496" s="52"/>
      <c r="M1496" s="52"/>
      <c r="N1496" s="52"/>
      <c r="O1496" s="52"/>
      <c r="P1496" s="52"/>
      <c r="Q1496" s="52"/>
      <c r="R1496" s="52"/>
      <c r="S1496" s="52"/>
      <c r="T1496" s="52"/>
      <c r="U1496" s="52"/>
      <c r="V1496" s="52"/>
      <c r="W1496" s="52"/>
      <c r="X1496" s="52"/>
      <c r="Y1496" s="52"/>
      <c r="Z1496" s="52"/>
      <c r="AA1496" s="52"/>
      <c r="AB1496" s="52"/>
      <c r="AC1496" s="52"/>
      <c r="AD1496" s="52"/>
      <c r="AE1496" s="52"/>
      <c r="AF1496" s="52"/>
      <c r="AG1496" s="52"/>
      <c r="AH1496" s="52"/>
      <c r="AI1496" s="52"/>
      <c r="AJ1496" s="52"/>
      <c r="AK1496" s="52"/>
      <c r="AL1496" s="52"/>
    </row>
    <row r="1497" spans="4:38" x14ac:dyDescent="0.25">
      <c r="D1497" s="56" t="s">
        <v>5227</v>
      </c>
      <c r="E1497" s="52"/>
      <c r="F1497" s="52"/>
      <c r="G1497" s="52"/>
      <c r="H1497" s="52"/>
      <c r="I1497" s="52"/>
      <c r="J1497" s="52"/>
      <c r="K1497" s="52"/>
      <c r="L1497" s="52"/>
      <c r="M1497" s="52"/>
      <c r="N1497" s="52"/>
      <c r="O1497" s="52"/>
      <c r="P1497" s="52"/>
      <c r="Q1497" s="52"/>
      <c r="R1497" s="52"/>
      <c r="S1497" s="52"/>
      <c r="T1497" s="52"/>
      <c r="U1497" s="52"/>
      <c r="V1497" s="52"/>
      <c r="W1497" s="52"/>
      <c r="X1497" s="52"/>
      <c r="Y1497" s="52"/>
      <c r="Z1497" s="52"/>
      <c r="AA1497" s="52"/>
      <c r="AB1497" s="52"/>
      <c r="AC1497" s="52"/>
      <c r="AD1497" s="52"/>
      <c r="AE1497" s="52"/>
      <c r="AF1497" s="52"/>
      <c r="AG1497" s="52"/>
      <c r="AH1497" s="52"/>
      <c r="AI1497" s="52"/>
      <c r="AJ1497" s="52"/>
      <c r="AK1497" s="52"/>
      <c r="AL1497" s="52"/>
    </row>
    <row r="1498" spans="4:38" x14ac:dyDescent="0.25">
      <c r="D1498" s="56" t="s">
        <v>5228</v>
      </c>
      <c r="E1498" s="52"/>
      <c r="F1498" s="52"/>
      <c r="G1498" s="52"/>
      <c r="H1498" s="52"/>
      <c r="I1498" s="52"/>
      <c r="J1498" s="52"/>
      <c r="K1498" s="52"/>
      <c r="L1498" s="52"/>
      <c r="M1498" s="52"/>
      <c r="N1498" s="52"/>
      <c r="O1498" s="52"/>
      <c r="P1498" s="52"/>
      <c r="Q1498" s="52"/>
      <c r="R1498" s="52"/>
      <c r="S1498" s="52"/>
      <c r="T1498" s="52"/>
      <c r="U1498" s="52"/>
      <c r="V1498" s="52"/>
      <c r="W1498" s="52"/>
      <c r="X1498" s="52"/>
      <c r="Y1498" s="52"/>
      <c r="Z1498" s="52"/>
      <c r="AA1498" s="52"/>
      <c r="AB1498" s="52"/>
      <c r="AC1498" s="52"/>
      <c r="AD1498" s="52"/>
      <c r="AE1498" s="52"/>
      <c r="AF1498" s="52"/>
      <c r="AG1498" s="52"/>
      <c r="AH1498" s="52"/>
      <c r="AI1498" s="52"/>
      <c r="AJ1498" s="52"/>
      <c r="AK1498" s="52"/>
      <c r="AL1498" s="52"/>
    </row>
    <row r="1499" spans="4:38" x14ac:dyDescent="0.25">
      <c r="D1499" s="56" t="s">
        <v>5229</v>
      </c>
      <c r="E1499" s="52"/>
      <c r="F1499" s="52"/>
      <c r="G1499" s="52"/>
      <c r="H1499" s="52"/>
      <c r="I1499" s="52"/>
      <c r="J1499" s="52"/>
      <c r="K1499" s="52"/>
      <c r="L1499" s="52"/>
      <c r="M1499" s="52"/>
      <c r="N1499" s="52"/>
      <c r="O1499" s="52"/>
      <c r="P1499" s="52"/>
      <c r="Q1499" s="52"/>
      <c r="R1499" s="52"/>
      <c r="S1499" s="52"/>
      <c r="T1499" s="52"/>
      <c r="U1499" s="52"/>
      <c r="V1499" s="52"/>
      <c r="W1499" s="52"/>
      <c r="X1499" s="52"/>
      <c r="Y1499" s="52"/>
      <c r="Z1499" s="52"/>
      <c r="AA1499" s="52"/>
      <c r="AB1499" s="52"/>
      <c r="AC1499" s="52"/>
      <c r="AD1499" s="52"/>
      <c r="AE1499" s="52"/>
      <c r="AF1499" s="52"/>
      <c r="AG1499" s="52"/>
      <c r="AH1499" s="52"/>
      <c r="AI1499" s="52"/>
      <c r="AJ1499" s="52"/>
      <c r="AK1499" s="52"/>
      <c r="AL1499" s="52"/>
    </row>
    <row r="1500" spans="4:38" x14ac:dyDescent="0.25">
      <c r="D1500" s="56" t="s">
        <v>5230</v>
      </c>
      <c r="E1500" s="52"/>
      <c r="F1500" s="52"/>
      <c r="G1500" s="52"/>
      <c r="H1500" s="52"/>
      <c r="I1500" s="52"/>
      <c r="J1500" s="52"/>
      <c r="K1500" s="52"/>
      <c r="L1500" s="52"/>
      <c r="M1500" s="52"/>
      <c r="N1500" s="52"/>
      <c r="O1500" s="52"/>
      <c r="P1500" s="52"/>
      <c r="Q1500" s="52"/>
      <c r="R1500" s="52"/>
      <c r="S1500" s="52"/>
      <c r="T1500" s="52"/>
      <c r="U1500" s="52"/>
      <c r="V1500" s="52"/>
      <c r="W1500" s="52"/>
      <c r="X1500" s="52"/>
      <c r="Y1500" s="52"/>
      <c r="Z1500" s="52"/>
      <c r="AA1500" s="52"/>
      <c r="AB1500" s="52"/>
      <c r="AC1500" s="52"/>
      <c r="AD1500" s="52"/>
      <c r="AE1500" s="52"/>
      <c r="AF1500" s="52"/>
      <c r="AG1500" s="52"/>
      <c r="AH1500" s="52"/>
      <c r="AI1500" s="52"/>
      <c r="AJ1500" s="52"/>
      <c r="AK1500" s="52"/>
      <c r="AL1500" s="52"/>
    </row>
    <row r="1501" spans="4:38" x14ac:dyDescent="0.25">
      <c r="D1501" s="56" t="s">
        <v>524</v>
      </c>
      <c r="E1501" s="52"/>
      <c r="F1501" s="52"/>
      <c r="G1501" s="52"/>
      <c r="H1501" s="52"/>
      <c r="I1501" s="52"/>
      <c r="J1501" s="52"/>
      <c r="K1501" s="52"/>
      <c r="L1501" s="52"/>
      <c r="M1501" s="52"/>
      <c r="N1501" s="52"/>
      <c r="O1501" s="52"/>
      <c r="P1501" s="52"/>
      <c r="Q1501" s="52"/>
      <c r="R1501" s="52"/>
      <c r="S1501" s="52"/>
      <c r="T1501" s="52"/>
      <c r="U1501" s="52"/>
      <c r="V1501" s="52"/>
      <c r="W1501" s="52"/>
      <c r="X1501" s="52"/>
      <c r="Y1501" s="52"/>
      <c r="Z1501" s="52"/>
      <c r="AA1501" s="52"/>
      <c r="AB1501" s="52"/>
      <c r="AC1501" s="52"/>
      <c r="AD1501" s="52"/>
      <c r="AE1501" s="52"/>
      <c r="AF1501" s="52"/>
      <c r="AG1501" s="52"/>
      <c r="AH1501" s="52"/>
      <c r="AI1501" s="52"/>
      <c r="AJ1501" s="52"/>
      <c r="AK1501" s="52"/>
      <c r="AL1501" s="52"/>
    </row>
    <row r="1502" spans="4:38" x14ac:dyDescent="0.25">
      <c r="D1502" s="56" t="s">
        <v>257</v>
      </c>
      <c r="E1502" s="52"/>
      <c r="F1502" s="52"/>
      <c r="G1502" s="52"/>
      <c r="H1502" s="52"/>
      <c r="I1502" s="52"/>
      <c r="J1502" s="52"/>
      <c r="K1502" s="52"/>
      <c r="L1502" s="52"/>
      <c r="M1502" s="52"/>
      <c r="N1502" s="52"/>
      <c r="O1502" s="52"/>
      <c r="P1502" s="52"/>
      <c r="Q1502" s="52"/>
      <c r="R1502" s="52"/>
      <c r="S1502" s="52"/>
      <c r="T1502" s="52"/>
      <c r="U1502" s="52"/>
      <c r="V1502" s="52"/>
      <c r="W1502" s="52"/>
      <c r="X1502" s="52"/>
      <c r="Y1502" s="52"/>
      <c r="Z1502" s="52"/>
      <c r="AA1502" s="52"/>
      <c r="AB1502" s="52"/>
      <c r="AC1502" s="52"/>
      <c r="AD1502" s="52"/>
      <c r="AE1502" s="52"/>
      <c r="AF1502" s="52"/>
      <c r="AG1502" s="52"/>
      <c r="AH1502" s="52"/>
      <c r="AI1502" s="52"/>
      <c r="AJ1502" s="52"/>
      <c r="AK1502" s="52"/>
      <c r="AL1502" s="52"/>
    </row>
    <row r="1503" spans="4:38" x14ac:dyDescent="0.25">
      <c r="D1503" s="56" t="s">
        <v>3708</v>
      </c>
      <c r="E1503" s="52"/>
      <c r="F1503" s="52"/>
      <c r="G1503" s="52"/>
      <c r="H1503" s="52"/>
      <c r="I1503" s="52"/>
      <c r="J1503" s="52"/>
      <c r="K1503" s="52"/>
      <c r="L1503" s="52"/>
      <c r="M1503" s="52"/>
      <c r="N1503" s="52"/>
      <c r="O1503" s="52"/>
      <c r="P1503" s="52"/>
      <c r="Q1503" s="52"/>
      <c r="R1503" s="52"/>
      <c r="S1503" s="52"/>
      <c r="T1503" s="52"/>
      <c r="U1503" s="52"/>
      <c r="V1503" s="52"/>
      <c r="W1503" s="52"/>
      <c r="X1503" s="52"/>
      <c r="Y1503" s="52"/>
      <c r="Z1503" s="52"/>
      <c r="AA1503" s="52"/>
      <c r="AB1503" s="52"/>
      <c r="AC1503" s="52"/>
      <c r="AD1503" s="52"/>
      <c r="AE1503" s="52"/>
      <c r="AF1503" s="52"/>
      <c r="AG1503" s="52"/>
      <c r="AH1503" s="52"/>
      <c r="AI1503" s="52"/>
      <c r="AJ1503" s="52"/>
      <c r="AK1503" s="52"/>
      <c r="AL1503" s="52"/>
    </row>
    <row r="1504" spans="4:38" x14ac:dyDescent="0.25">
      <c r="D1504" s="56" t="s">
        <v>279</v>
      </c>
      <c r="E1504" s="52"/>
      <c r="F1504" s="52"/>
      <c r="G1504" s="52"/>
      <c r="H1504" s="52"/>
      <c r="I1504" s="52"/>
      <c r="J1504" s="52"/>
      <c r="K1504" s="52"/>
      <c r="L1504" s="52"/>
      <c r="M1504" s="52"/>
      <c r="N1504" s="52"/>
      <c r="O1504" s="52"/>
      <c r="P1504" s="52"/>
      <c r="Q1504" s="52"/>
      <c r="R1504" s="52"/>
      <c r="S1504" s="52"/>
      <c r="T1504" s="52"/>
      <c r="U1504" s="52"/>
      <c r="V1504" s="52"/>
      <c r="W1504" s="52"/>
      <c r="X1504" s="52"/>
      <c r="Y1504" s="52"/>
      <c r="Z1504" s="52"/>
      <c r="AA1504" s="52"/>
      <c r="AB1504" s="52"/>
      <c r="AC1504" s="52"/>
      <c r="AD1504" s="52"/>
      <c r="AE1504" s="52"/>
      <c r="AF1504" s="52"/>
      <c r="AG1504" s="52"/>
      <c r="AH1504" s="52"/>
      <c r="AI1504" s="52"/>
      <c r="AJ1504" s="52"/>
      <c r="AK1504" s="52"/>
      <c r="AL1504" s="52"/>
    </row>
    <row r="1505" spans="4:38" x14ac:dyDescent="0.25">
      <c r="D1505" s="56" t="s">
        <v>3709</v>
      </c>
      <c r="E1505" s="52"/>
      <c r="F1505" s="52"/>
      <c r="G1505" s="52"/>
      <c r="H1505" s="52"/>
      <c r="I1505" s="52"/>
      <c r="J1505" s="52"/>
      <c r="K1505" s="52"/>
      <c r="L1505" s="52"/>
      <c r="M1505" s="52"/>
      <c r="N1505" s="52"/>
      <c r="O1505" s="52"/>
      <c r="P1505" s="52"/>
      <c r="Q1505" s="52"/>
      <c r="R1505" s="52"/>
      <c r="S1505" s="52"/>
      <c r="T1505" s="52"/>
      <c r="U1505" s="52"/>
      <c r="V1505" s="52"/>
      <c r="W1505" s="52"/>
      <c r="X1505" s="52"/>
      <c r="Y1505" s="52"/>
      <c r="Z1505" s="52"/>
      <c r="AA1505" s="52"/>
      <c r="AB1505" s="52"/>
      <c r="AC1505" s="52"/>
      <c r="AD1505" s="52"/>
      <c r="AE1505" s="52"/>
      <c r="AF1505" s="52"/>
      <c r="AG1505" s="52"/>
      <c r="AH1505" s="52"/>
      <c r="AI1505" s="52"/>
      <c r="AJ1505" s="52"/>
      <c r="AK1505" s="52"/>
      <c r="AL1505" s="52"/>
    </row>
    <row r="1506" spans="4:38" x14ac:dyDescent="0.25">
      <c r="D1506" s="56" t="s">
        <v>355</v>
      </c>
      <c r="E1506" s="52"/>
      <c r="F1506" s="52"/>
      <c r="G1506" s="52"/>
      <c r="H1506" s="52"/>
      <c r="I1506" s="52"/>
      <c r="J1506" s="52"/>
      <c r="K1506" s="52"/>
      <c r="L1506" s="52"/>
      <c r="M1506" s="52"/>
      <c r="N1506" s="52"/>
      <c r="O1506" s="52"/>
      <c r="P1506" s="52"/>
      <c r="Q1506" s="52"/>
      <c r="R1506" s="52"/>
      <c r="S1506" s="52"/>
      <c r="T1506" s="52"/>
      <c r="U1506" s="52"/>
      <c r="V1506" s="52"/>
      <c r="W1506" s="52"/>
      <c r="X1506" s="52"/>
      <c r="Y1506" s="52"/>
      <c r="Z1506" s="52"/>
      <c r="AA1506" s="52"/>
      <c r="AB1506" s="52"/>
      <c r="AC1506" s="52"/>
      <c r="AD1506" s="52"/>
      <c r="AE1506" s="52"/>
      <c r="AF1506" s="52"/>
      <c r="AG1506" s="52"/>
      <c r="AH1506" s="52"/>
      <c r="AI1506" s="52"/>
      <c r="AJ1506" s="52"/>
      <c r="AK1506" s="52"/>
      <c r="AL1506" s="52"/>
    </row>
    <row r="1507" spans="4:38" x14ac:dyDescent="0.25">
      <c r="D1507" s="56" t="s">
        <v>3710</v>
      </c>
      <c r="E1507" s="52"/>
      <c r="F1507" s="52"/>
      <c r="G1507" s="52"/>
      <c r="H1507" s="52"/>
      <c r="I1507" s="52"/>
      <c r="J1507" s="52"/>
      <c r="K1507" s="52"/>
      <c r="L1507" s="52"/>
      <c r="M1507" s="52"/>
      <c r="N1507" s="52"/>
      <c r="O1507" s="52"/>
      <c r="P1507" s="52"/>
      <c r="Q1507" s="52"/>
      <c r="R1507" s="52"/>
      <c r="S1507" s="52"/>
      <c r="T1507" s="52"/>
      <c r="U1507" s="52"/>
      <c r="V1507" s="52"/>
      <c r="W1507" s="52"/>
      <c r="X1507" s="52"/>
      <c r="Y1507" s="52"/>
      <c r="Z1507" s="52"/>
      <c r="AA1507" s="52"/>
      <c r="AB1507" s="52"/>
      <c r="AC1507" s="52"/>
      <c r="AD1507" s="52"/>
      <c r="AE1507" s="52"/>
      <c r="AF1507" s="52"/>
      <c r="AG1507" s="52"/>
      <c r="AH1507" s="52"/>
      <c r="AI1507" s="52"/>
      <c r="AJ1507" s="52"/>
      <c r="AK1507" s="52"/>
      <c r="AL1507" s="52"/>
    </row>
    <row r="1508" spans="4:38" x14ac:dyDescent="0.25">
      <c r="D1508" s="56" t="s">
        <v>359</v>
      </c>
      <c r="E1508" s="52"/>
      <c r="F1508" s="52"/>
      <c r="G1508" s="52"/>
      <c r="H1508" s="52"/>
      <c r="I1508" s="52"/>
      <c r="J1508" s="52"/>
      <c r="K1508" s="52"/>
      <c r="L1508" s="52"/>
      <c r="M1508" s="52"/>
      <c r="N1508" s="52"/>
      <c r="O1508" s="52"/>
      <c r="P1508" s="52"/>
      <c r="Q1508" s="52"/>
      <c r="R1508" s="52"/>
      <c r="S1508" s="52"/>
      <c r="T1508" s="52"/>
      <c r="U1508" s="52"/>
      <c r="V1508" s="52"/>
      <c r="W1508" s="52"/>
      <c r="X1508" s="52"/>
      <c r="Y1508" s="52"/>
      <c r="Z1508" s="52"/>
      <c r="AA1508" s="52"/>
      <c r="AB1508" s="52"/>
      <c r="AC1508" s="52"/>
      <c r="AD1508" s="52"/>
      <c r="AE1508" s="52"/>
      <c r="AF1508" s="52"/>
      <c r="AG1508" s="52"/>
      <c r="AH1508" s="52"/>
      <c r="AI1508" s="52"/>
      <c r="AJ1508" s="52"/>
      <c r="AK1508" s="52"/>
      <c r="AL1508" s="52"/>
    </row>
    <row r="1509" spans="4:38" x14ac:dyDescent="0.25">
      <c r="D1509" s="56" t="s">
        <v>5231</v>
      </c>
      <c r="E1509" s="52"/>
      <c r="F1509" s="52"/>
      <c r="G1509" s="52"/>
      <c r="H1509" s="52"/>
      <c r="I1509" s="52"/>
      <c r="J1509" s="52"/>
      <c r="K1509" s="52"/>
      <c r="L1509" s="52"/>
      <c r="M1509" s="52"/>
      <c r="N1509" s="52"/>
      <c r="O1509" s="52"/>
      <c r="P1509" s="52"/>
      <c r="Q1509" s="52"/>
      <c r="R1509" s="52"/>
      <c r="S1509" s="52"/>
      <c r="T1509" s="52"/>
      <c r="U1509" s="52"/>
      <c r="V1509" s="52"/>
      <c r="W1509" s="52"/>
      <c r="X1509" s="52"/>
      <c r="Y1509" s="52"/>
      <c r="Z1509" s="52"/>
      <c r="AA1509" s="52"/>
      <c r="AB1509" s="52"/>
      <c r="AC1509" s="52"/>
      <c r="AD1509" s="52"/>
      <c r="AE1509" s="52"/>
      <c r="AF1509" s="52"/>
      <c r="AG1509" s="52"/>
      <c r="AH1509" s="52"/>
      <c r="AI1509" s="52"/>
      <c r="AJ1509" s="52"/>
      <c r="AK1509" s="52"/>
      <c r="AL1509" s="52"/>
    </row>
    <row r="1510" spans="4:38" x14ac:dyDescent="0.25">
      <c r="D1510" s="56" t="s">
        <v>5232</v>
      </c>
      <c r="E1510" s="52"/>
      <c r="F1510" s="52"/>
      <c r="G1510" s="52"/>
      <c r="H1510" s="52"/>
      <c r="I1510" s="52"/>
      <c r="J1510" s="52"/>
      <c r="K1510" s="52"/>
      <c r="L1510" s="52"/>
      <c r="M1510" s="52"/>
      <c r="N1510" s="52"/>
      <c r="O1510" s="52"/>
      <c r="P1510" s="52"/>
      <c r="Q1510" s="52"/>
      <c r="R1510" s="52"/>
      <c r="S1510" s="52"/>
      <c r="T1510" s="52"/>
      <c r="U1510" s="52"/>
      <c r="V1510" s="52"/>
      <c r="W1510" s="52"/>
      <c r="X1510" s="52"/>
      <c r="Y1510" s="52"/>
      <c r="Z1510" s="52"/>
      <c r="AA1510" s="52"/>
      <c r="AB1510" s="52"/>
      <c r="AC1510" s="52"/>
      <c r="AD1510" s="52"/>
      <c r="AE1510" s="52"/>
      <c r="AF1510" s="52"/>
      <c r="AG1510" s="52"/>
      <c r="AH1510" s="52"/>
      <c r="AI1510" s="52"/>
      <c r="AJ1510" s="52"/>
      <c r="AK1510" s="52"/>
      <c r="AL1510" s="52"/>
    </row>
    <row r="1511" spans="4:38" x14ac:dyDescent="0.25">
      <c r="D1511" s="56" t="s">
        <v>5333</v>
      </c>
      <c r="E1511" s="52"/>
      <c r="F1511" s="52"/>
      <c r="G1511" s="52"/>
      <c r="H1511" s="52"/>
      <c r="I1511" s="52"/>
      <c r="J1511" s="52"/>
      <c r="K1511" s="52"/>
      <c r="L1511" s="52"/>
      <c r="M1511" s="52"/>
      <c r="N1511" s="52"/>
      <c r="O1511" s="52"/>
      <c r="P1511" s="52"/>
      <c r="Q1511" s="52"/>
      <c r="R1511" s="52"/>
      <c r="S1511" s="52"/>
      <c r="T1511" s="52"/>
      <c r="U1511" s="52"/>
      <c r="V1511" s="52"/>
      <c r="W1511" s="52"/>
      <c r="X1511" s="52"/>
      <c r="Y1511" s="52"/>
      <c r="Z1511" s="52"/>
      <c r="AA1511" s="52"/>
      <c r="AB1511" s="52"/>
      <c r="AC1511" s="52"/>
      <c r="AD1511" s="52"/>
      <c r="AE1511" s="52"/>
      <c r="AF1511" s="52"/>
      <c r="AG1511" s="52"/>
      <c r="AH1511" s="52"/>
      <c r="AI1511" s="52"/>
      <c r="AJ1511" s="52"/>
      <c r="AK1511" s="52"/>
      <c r="AL1511" s="52"/>
    </row>
    <row r="1512" spans="4:38" x14ac:dyDescent="0.25">
      <c r="D1512" s="56" t="s">
        <v>5334</v>
      </c>
      <c r="E1512" s="52"/>
      <c r="F1512" s="52"/>
      <c r="G1512" s="52"/>
      <c r="H1512" s="52"/>
      <c r="I1512" s="52"/>
      <c r="J1512" s="52"/>
      <c r="K1512" s="52"/>
      <c r="L1512" s="52"/>
      <c r="M1512" s="52"/>
      <c r="N1512" s="52"/>
      <c r="O1512" s="52"/>
      <c r="P1512" s="52"/>
      <c r="Q1512" s="52"/>
      <c r="R1512" s="52"/>
      <c r="S1512" s="52"/>
      <c r="T1512" s="52"/>
      <c r="U1512" s="52"/>
      <c r="V1512" s="52"/>
      <c r="W1512" s="52"/>
      <c r="X1512" s="52"/>
      <c r="Y1512" s="52"/>
      <c r="Z1512" s="52"/>
      <c r="AA1512" s="52"/>
      <c r="AB1512" s="52"/>
      <c r="AC1512" s="52"/>
      <c r="AD1512" s="52"/>
      <c r="AE1512" s="52"/>
      <c r="AF1512" s="52"/>
      <c r="AG1512" s="52"/>
      <c r="AH1512" s="52"/>
      <c r="AI1512" s="52"/>
      <c r="AJ1512" s="52"/>
      <c r="AK1512" s="52"/>
      <c r="AL1512" s="52"/>
    </row>
    <row r="1513" spans="4:38" x14ac:dyDescent="0.25">
      <c r="D1513" s="56" t="s">
        <v>258</v>
      </c>
      <c r="E1513" s="52"/>
      <c r="F1513" s="52"/>
      <c r="G1513" s="52"/>
      <c r="H1513" s="52"/>
      <c r="I1513" s="52"/>
      <c r="J1513" s="52"/>
      <c r="K1513" s="52"/>
      <c r="L1513" s="52"/>
      <c r="M1513" s="52"/>
      <c r="N1513" s="52"/>
      <c r="O1513" s="52"/>
      <c r="P1513" s="52"/>
      <c r="Q1513" s="52"/>
      <c r="R1513" s="52"/>
      <c r="S1513" s="52"/>
      <c r="T1513" s="52"/>
      <c r="U1513" s="52"/>
      <c r="V1513" s="52"/>
      <c r="W1513" s="52"/>
      <c r="X1513" s="52"/>
      <c r="Y1513" s="52"/>
      <c r="Z1513" s="52"/>
      <c r="AA1513" s="52"/>
      <c r="AB1513" s="52"/>
      <c r="AC1513" s="52"/>
      <c r="AD1513" s="52"/>
      <c r="AE1513" s="52"/>
      <c r="AF1513" s="52"/>
      <c r="AG1513" s="52"/>
      <c r="AH1513" s="52"/>
      <c r="AI1513" s="52"/>
      <c r="AJ1513" s="52"/>
      <c r="AK1513" s="52"/>
      <c r="AL1513" s="52"/>
    </row>
    <row r="1514" spans="4:38" x14ac:dyDescent="0.25">
      <c r="D1514" s="56" t="s">
        <v>3156</v>
      </c>
      <c r="E1514" s="52"/>
      <c r="F1514" s="52"/>
      <c r="G1514" s="52"/>
      <c r="H1514" s="52"/>
      <c r="I1514" s="52"/>
      <c r="J1514" s="52"/>
      <c r="K1514" s="52"/>
      <c r="L1514" s="52"/>
      <c r="M1514" s="52"/>
      <c r="N1514" s="52"/>
      <c r="O1514" s="52"/>
      <c r="P1514" s="52"/>
      <c r="Q1514" s="52"/>
      <c r="R1514" s="52"/>
      <c r="S1514" s="52"/>
      <c r="T1514" s="52"/>
      <c r="U1514" s="52"/>
      <c r="V1514" s="52"/>
      <c r="W1514" s="52"/>
      <c r="X1514" s="52"/>
      <c r="Y1514" s="52"/>
      <c r="Z1514" s="52"/>
      <c r="AA1514" s="52"/>
      <c r="AB1514" s="52"/>
      <c r="AC1514" s="52"/>
      <c r="AD1514" s="52"/>
      <c r="AE1514" s="52"/>
      <c r="AF1514" s="52"/>
      <c r="AG1514" s="52"/>
      <c r="AH1514" s="52"/>
      <c r="AI1514" s="52"/>
      <c r="AJ1514" s="52"/>
      <c r="AK1514" s="52"/>
      <c r="AL1514" s="52"/>
    </row>
    <row r="1515" spans="4:38" x14ac:dyDescent="0.25">
      <c r="D1515" s="56" t="s">
        <v>5335</v>
      </c>
      <c r="E1515" s="52"/>
      <c r="F1515" s="52"/>
      <c r="G1515" s="52"/>
      <c r="H1515" s="52"/>
      <c r="I1515" s="52"/>
      <c r="J1515" s="52"/>
      <c r="K1515" s="52"/>
      <c r="L1515" s="52"/>
      <c r="M1515" s="52"/>
      <c r="N1515" s="52"/>
      <c r="O1515" s="52"/>
      <c r="P1515" s="52"/>
      <c r="Q1515" s="52"/>
      <c r="R1515" s="52"/>
      <c r="S1515" s="52"/>
      <c r="T1515" s="52"/>
      <c r="U1515" s="52"/>
      <c r="V1515" s="52"/>
      <c r="W1515" s="52"/>
      <c r="X1515" s="52"/>
      <c r="Y1515" s="52"/>
      <c r="Z1515" s="52"/>
      <c r="AA1515" s="52"/>
      <c r="AB1515" s="52"/>
      <c r="AC1515" s="52"/>
      <c r="AD1515" s="52"/>
      <c r="AE1515" s="52"/>
      <c r="AF1515" s="52"/>
      <c r="AG1515" s="52"/>
      <c r="AH1515" s="52"/>
      <c r="AI1515" s="52"/>
      <c r="AJ1515" s="52"/>
      <c r="AK1515" s="52"/>
      <c r="AL1515" s="52"/>
    </row>
    <row r="1516" spans="4:38" x14ac:dyDescent="0.25">
      <c r="D1516" s="56" t="s">
        <v>5336</v>
      </c>
      <c r="E1516" s="52"/>
      <c r="F1516" s="52"/>
      <c r="G1516" s="52"/>
      <c r="H1516" s="52"/>
      <c r="I1516" s="52"/>
      <c r="J1516" s="52"/>
      <c r="K1516" s="52"/>
      <c r="L1516" s="52"/>
      <c r="M1516" s="52"/>
      <c r="N1516" s="52"/>
      <c r="O1516" s="52"/>
      <c r="P1516" s="52"/>
      <c r="Q1516" s="52"/>
      <c r="R1516" s="52"/>
      <c r="S1516" s="52"/>
      <c r="T1516" s="52"/>
      <c r="U1516" s="52"/>
      <c r="V1516" s="52"/>
      <c r="W1516" s="52"/>
      <c r="X1516" s="52"/>
      <c r="Y1516" s="52"/>
      <c r="Z1516" s="52"/>
      <c r="AA1516" s="52"/>
      <c r="AB1516" s="52"/>
      <c r="AC1516" s="52"/>
      <c r="AD1516" s="52"/>
      <c r="AE1516" s="52"/>
      <c r="AF1516" s="52"/>
      <c r="AG1516" s="52"/>
      <c r="AH1516" s="52"/>
      <c r="AI1516" s="52"/>
      <c r="AJ1516" s="52"/>
      <c r="AK1516" s="52"/>
      <c r="AL1516" s="52"/>
    </row>
    <row r="1517" spans="4:38" x14ac:dyDescent="0.25">
      <c r="D1517" s="56" t="s">
        <v>3155</v>
      </c>
      <c r="E1517" s="52"/>
      <c r="F1517" s="52"/>
      <c r="G1517" s="52"/>
      <c r="H1517" s="52"/>
      <c r="I1517" s="52"/>
      <c r="J1517" s="52"/>
      <c r="K1517" s="52"/>
      <c r="L1517" s="52"/>
      <c r="M1517" s="52"/>
      <c r="N1517" s="52"/>
      <c r="O1517" s="52"/>
      <c r="P1517" s="52"/>
      <c r="Q1517" s="52"/>
      <c r="R1517" s="52"/>
      <c r="S1517" s="52"/>
      <c r="T1517" s="52"/>
      <c r="U1517" s="52"/>
      <c r="V1517" s="52"/>
      <c r="W1517" s="52"/>
      <c r="X1517" s="52"/>
      <c r="Y1517" s="52"/>
      <c r="Z1517" s="52"/>
      <c r="AA1517" s="52"/>
      <c r="AB1517" s="52"/>
      <c r="AC1517" s="52"/>
      <c r="AD1517" s="52"/>
      <c r="AE1517" s="52"/>
      <c r="AF1517" s="52"/>
      <c r="AG1517" s="52"/>
      <c r="AH1517" s="52"/>
      <c r="AI1517" s="52"/>
      <c r="AJ1517" s="52"/>
      <c r="AK1517" s="52"/>
      <c r="AL1517" s="52"/>
    </row>
    <row r="1518" spans="4:38" x14ac:dyDescent="0.25">
      <c r="D1518" s="56" t="s">
        <v>3154</v>
      </c>
      <c r="E1518" s="52"/>
      <c r="F1518" s="52"/>
      <c r="G1518" s="52"/>
      <c r="H1518" s="52"/>
      <c r="I1518" s="52"/>
      <c r="J1518" s="52"/>
      <c r="K1518" s="52"/>
      <c r="L1518" s="52"/>
      <c r="M1518" s="52"/>
      <c r="N1518" s="52"/>
      <c r="O1518" s="52"/>
      <c r="P1518" s="52"/>
      <c r="Q1518" s="52"/>
      <c r="R1518" s="52"/>
      <c r="S1518" s="52"/>
      <c r="T1518" s="52"/>
      <c r="U1518" s="52"/>
      <c r="V1518" s="52"/>
      <c r="W1518" s="52"/>
      <c r="X1518" s="52"/>
      <c r="Y1518" s="52"/>
      <c r="Z1518" s="52"/>
      <c r="AA1518" s="52"/>
      <c r="AB1518" s="52"/>
      <c r="AC1518" s="52"/>
      <c r="AD1518" s="52"/>
      <c r="AE1518" s="52"/>
      <c r="AF1518" s="52"/>
      <c r="AG1518" s="52"/>
      <c r="AH1518" s="52"/>
      <c r="AI1518" s="52"/>
      <c r="AJ1518" s="52"/>
      <c r="AK1518" s="52"/>
      <c r="AL1518" s="52"/>
    </row>
    <row r="1519" spans="4:38" x14ac:dyDescent="0.25">
      <c r="D1519" s="56" t="s">
        <v>5337</v>
      </c>
      <c r="E1519" s="52"/>
      <c r="F1519" s="52"/>
      <c r="G1519" s="52"/>
      <c r="H1519" s="52"/>
      <c r="I1519" s="52"/>
      <c r="J1519" s="52"/>
      <c r="K1519" s="52"/>
      <c r="L1519" s="52"/>
      <c r="M1519" s="52"/>
      <c r="N1519" s="52"/>
      <c r="O1519" s="52"/>
      <c r="P1519" s="52"/>
      <c r="Q1519" s="52"/>
      <c r="R1519" s="52"/>
      <c r="S1519" s="52"/>
      <c r="T1519" s="52"/>
      <c r="U1519" s="52"/>
      <c r="V1519" s="52"/>
      <c r="W1519" s="52"/>
      <c r="X1519" s="52"/>
      <c r="Y1519" s="52"/>
      <c r="Z1519" s="52"/>
      <c r="AA1519" s="52"/>
      <c r="AB1519" s="52"/>
      <c r="AC1519" s="52"/>
      <c r="AD1519" s="52"/>
      <c r="AE1519" s="52"/>
      <c r="AF1519" s="52"/>
      <c r="AG1519" s="52"/>
      <c r="AH1519" s="52"/>
      <c r="AI1519" s="52"/>
      <c r="AJ1519" s="52"/>
      <c r="AK1519" s="52"/>
      <c r="AL1519" s="52"/>
    </row>
    <row r="1520" spans="4:38" x14ac:dyDescent="0.25">
      <c r="D1520" s="56" t="s">
        <v>3157</v>
      </c>
      <c r="E1520" s="52"/>
      <c r="F1520" s="52"/>
      <c r="G1520" s="52"/>
      <c r="H1520" s="52"/>
      <c r="I1520" s="52"/>
      <c r="J1520" s="52"/>
      <c r="K1520" s="52"/>
      <c r="L1520" s="52"/>
      <c r="M1520" s="52"/>
      <c r="N1520" s="52"/>
      <c r="O1520" s="52"/>
      <c r="P1520" s="52"/>
      <c r="Q1520" s="52"/>
      <c r="R1520" s="52"/>
      <c r="S1520" s="52"/>
      <c r="T1520" s="52"/>
      <c r="U1520" s="52"/>
      <c r="V1520" s="52"/>
      <c r="W1520" s="52"/>
      <c r="X1520" s="52"/>
      <c r="Y1520" s="52"/>
      <c r="Z1520" s="52"/>
      <c r="AA1520" s="52"/>
      <c r="AB1520" s="52"/>
      <c r="AC1520" s="52"/>
      <c r="AD1520" s="52"/>
      <c r="AE1520" s="52"/>
      <c r="AF1520" s="52"/>
      <c r="AG1520" s="52"/>
      <c r="AH1520" s="52"/>
      <c r="AI1520" s="52"/>
      <c r="AJ1520" s="52"/>
      <c r="AK1520" s="52"/>
      <c r="AL1520" s="52"/>
    </row>
    <row r="1521" spans="4:38" x14ac:dyDescent="0.25">
      <c r="D1521" s="56"/>
      <c r="E1521" s="52"/>
      <c r="F1521" s="52"/>
      <c r="G1521" s="52"/>
      <c r="H1521" s="52"/>
      <c r="I1521" s="52"/>
      <c r="J1521" s="52"/>
      <c r="K1521" s="52"/>
      <c r="L1521" s="52"/>
      <c r="M1521" s="52"/>
      <c r="N1521" s="52"/>
      <c r="O1521" s="52"/>
      <c r="P1521" s="52"/>
      <c r="Q1521" s="52"/>
      <c r="R1521" s="52"/>
      <c r="S1521" s="52"/>
      <c r="T1521" s="52"/>
      <c r="U1521" s="52"/>
      <c r="V1521" s="52"/>
      <c r="W1521" s="52"/>
      <c r="X1521" s="52"/>
      <c r="Y1521" s="52"/>
      <c r="Z1521" s="52"/>
      <c r="AA1521" s="52"/>
      <c r="AB1521" s="52"/>
      <c r="AC1521" s="52"/>
      <c r="AD1521" s="52"/>
      <c r="AE1521" s="52"/>
      <c r="AF1521" s="52"/>
      <c r="AG1521" s="52"/>
      <c r="AH1521" s="52"/>
      <c r="AI1521" s="52"/>
      <c r="AJ1521" s="52"/>
      <c r="AK1521" s="52"/>
      <c r="AL1521" s="52"/>
    </row>
    <row r="1522" spans="4:38" x14ac:dyDescent="0.25">
      <c r="D1522" s="56" t="s">
        <v>5338</v>
      </c>
      <c r="E1522" s="52"/>
      <c r="F1522" s="52"/>
      <c r="G1522" s="52"/>
      <c r="H1522" s="52"/>
      <c r="I1522" s="52"/>
      <c r="J1522" s="52"/>
      <c r="K1522" s="52"/>
      <c r="L1522" s="52"/>
      <c r="M1522" s="52"/>
      <c r="N1522" s="52"/>
      <c r="O1522" s="52"/>
      <c r="P1522" s="52"/>
      <c r="Q1522" s="52"/>
      <c r="R1522" s="52"/>
      <c r="S1522" s="52"/>
      <c r="T1522" s="52"/>
      <c r="U1522" s="52"/>
      <c r="V1522" s="52"/>
      <c r="W1522" s="52"/>
      <c r="X1522" s="52"/>
      <c r="Y1522" s="52"/>
      <c r="Z1522" s="52"/>
      <c r="AA1522" s="52"/>
      <c r="AB1522" s="52"/>
      <c r="AC1522" s="52"/>
      <c r="AD1522" s="52"/>
      <c r="AE1522" s="52"/>
      <c r="AF1522" s="52"/>
      <c r="AG1522" s="52"/>
      <c r="AH1522" s="52"/>
      <c r="AI1522" s="52"/>
      <c r="AJ1522" s="52"/>
      <c r="AK1522" s="52"/>
      <c r="AL1522" s="52"/>
    </row>
    <row r="1523" spans="4:38" x14ac:dyDescent="0.25">
      <c r="D1523" s="56" t="s">
        <v>5339</v>
      </c>
      <c r="E1523" s="52"/>
      <c r="F1523" s="52"/>
      <c r="G1523" s="52"/>
      <c r="H1523" s="52"/>
      <c r="I1523" s="52"/>
      <c r="J1523" s="52"/>
      <c r="K1523" s="52"/>
      <c r="L1523" s="52"/>
      <c r="M1523" s="52"/>
      <c r="N1523" s="52"/>
      <c r="O1523" s="52"/>
      <c r="P1523" s="52"/>
      <c r="Q1523" s="52"/>
      <c r="R1523" s="52"/>
      <c r="S1523" s="52"/>
      <c r="T1523" s="52"/>
      <c r="U1523" s="52"/>
      <c r="V1523" s="52"/>
      <c r="W1523" s="52"/>
      <c r="X1523" s="52"/>
      <c r="Y1523" s="52"/>
      <c r="Z1523" s="52"/>
      <c r="AA1523" s="52"/>
      <c r="AB1523" s="52"/>
      <c r="AC1523" s="52"/>
      <c r="AD1523" s="52"/>
      <c r="AE1523" s="52"/>
      <c r="AF1523" s="52"/>
      <c r="AG1523" s="52"/>
      <c r="AH1523" s="52"/>
      <c r="AI1523" s="52"/>
      <c r="AJ1523" s="52"/>
      <c r="AK1523" s="52"/>
      <c r="AL1523" s="52"/>
    </row>
    <row r="1524" spans="4:38" x14ac:dyDescent="0.25">
      <c r="D1524" s="56" t="s">
        <v>5340</v>
      </c>
      <c r="E1524" s="52"/>
      <c r="F1524" s="52"/>
      <c r="G1524" s="52"/>
      <c r="H1524" s="52"/>
      <c r="I1524" s="52"/>
      <c r="J1524" s="52"/>
      <c r="K1524" s="52"/>
      <c r="L1524" s="52"/>
      <c r="M1524" s="52"/>
      <c r="N1524" s="52"/>
      <c r="O1524" s="52"/>
      <c r="P1524" s="52"/>
      <c r="Q1524" s="52"/>
      <c r="R1524" s="52"/>
      <c r="S1524" s="52"/>
      <c r="T1524" s="52"/>
      <c r="U1524" s="52"/>
      <c r="V1524" s="52"/>
      <c r="W1524" s="52"/>
      <c r="X1524" s="52"/>
      <c r="Y1524" s="52"/>
      <c r="Z1524" s="52"/>
      <c r="AA1524" s="52"/>
      <c r="AB1524" s="52"/>
      <c r="AC1524" s="52"/>
      <c r="AD1524" s="52"/>
      <c r="AE1524" s="52"/>
      <c r="AF1524" s="52"/>
      <c r="AG1524" s="52"/>
      <c r="AH1524" s="52"/>
      <c r="AI1524" s="52"/>
      <c r="AJ1524" s="52"/>
      <c r="AK1524" s="52"/>
      <c r="AL1524" s="52"/>
    </row>
    <row r="1525" spans="4:38" x14ac:dyDescent="0.25">
      <c r="D1525" s="56"/>
      <c r="E1525" s="52"/>
      <c r="F1525" s="52"/>
      <c r="G1525" s="52"/>
      <c r="H1525" s="52"/>
      <c r="I1525" s="52"/>
      <c r="J1525" s="52"/>
      <c r="K1525" s="52"/>
      <c r="L1525" s="52"/>
      <c r="M1525" s="52"/>
      <c r="N1525" s="52"/>
      <c r="O1525" s="52"/>
      <c r="P1525" s="52"/>
      <c r="Q1525" s="52"/>
      <c r="R1525" s="52"/>
      <c r="S1525" s="52"/>
      <c r="T1525" s="52"/>
      <c r="U1525" s="52"/>
      <c r="V1525" s="52"/>
      <c r="W1525" s="52"/>
      <c r="X1525" s="52"/>
      <c r="Y1525" s="52"/>
      <c r="Z1525" s="52"/>
      <c r="AA1525" s="52"/>
      <c r="AB1525" s="52"/>
      <c r="AC1525" s="52"/>
      <c r="AD1525" s="52"/>
      <c r="AE1525" s="52"/>
      <c r="AF1525" s="52"/>
      <c r="AG1525" s="52"/>
      <c r="AH1525" s="52"/>
      <c r="AI1525" s="52"/>
      <c r="AJ1525" s="52"/>
      <c r="AK1525" s="52"/>
      <c r="AL1525" s="52"/>
    </row>
    <row r="1526" spans="4:38" x14ac:dyDescent="0.25">
      <c r="D1526" s="56" t="s">
        <v>5341</v>
      </c>
      <c r="E1526" s="52"/>
      <c r="F1526" s="52"/>
      <c r="G1526" s="52"/>
      <c r="H1526" s="52"/>
      <c r="I1526" s="52"/>
      <c r="J1526" s="52"/>
      <c r="K1526" s="52"/>
      <c r="L1526" s="52"/>
      <c r="M1526" s="52"/>
      <c r="N1526" s="52"/>
      <c r="O1526" s="52"/>
      <c r="P1526" s="52"/>
      <c r="Q1526" s="52"/>
      <c r="R1526" s="52"/>
      <c r="S1526" s="52"/>
      <c r="T1526" s="52"/>
      <c r="U1526" s="52"/>
      <c r="V1526" s="52"/>
      <c r="W1526" s="52"/>
      <c r="X1526" s="52"/>
      <c r="Y1526" s="52"/>
      <c r="Z1526" s="52"/>
      <c r="AA1526" s="52"/>
      <c r="AB1526" s="52"/>
      <c r="AC1526" s="52"/>
      <c r="AD1526" s="52"/>
      <c r="AE1526" s="52"/>
      <c r="AF1526" s="52"/>
      <c r="AG1526" s="52"/>
      <c r="AH1526" s="52"/>
      <c r="AI1526" s="52"/>
      <c r="AJ1526" s="52"/>
      <c r="AK1526" s="52"/>
      <c r="AL1526" s="52"/>
    </row>
    <row r="1527" spans="4:38" x14ac:dyDescent="0.25">
      <c r="D1527" s="56" t="s">
        <v>5342</v>
      </c>
      <c r="E1527" s="52"/>
      <c r="F1527" s="52"/>
      <c r="G1527" s="52"/>
      <c r="H1527" s="52"/>
      <c r="I1527" s="52"/>
      <c r="J1527" s="52"/>
      <c r="K1527" s="52"/>
      <c r="L1527" s="52"/>
      <c r="M1527" s="52"/>
      <c r="N1527" s="52"/>
      <c r="O1527" s="52"/>
      <c r="P1527" s="52"/>
      <c r="Q1527" s="52"/>
      <c r="R1527" s="52"/>
      <c r="S1527" s="52"/>
      <c r="T1527" s="52"/>
      <c r="U1527" s="52"/>
      <c r="V1527" s="52"/>
      <c r="W1527" s="52"/>
      <c r="X1527" s="52"/>
      <c r="Y1527" s="52"/>
      <c r="Z1527" s="52"/>
      <c r="AA1527" s="52"/>
      <c r="AB1527" s="52"/>
      <c r="AC1527" s="52"/>
      <c r="AD1527" s="52"/>
      <c r="AE1527" s="52"/>
      <c r="AF1527" s="52"/>
      <c r="AG1527" s="52"/>
      <c r="AH1527" s="52"/>
      <c r="AI1527" s="52"/>
      <c r="AJ1527" s="52"/>
      <c r="AK1527" s="52"/>
      <c r="AL1527" s="52"/>
    </row>
    <row r="1528" spans="4:38" x14ac:dyDescent="0.25">
      <c r="D1528" s="56" t="s">
        <v>5343</v>
      </c>
      <c r="E1528" s="52"/>
      <c r="F1528" s="52"/>
      <c r="G1528" s="52"/>
      <c r="H1528" s="52"/>
      <c r="I1528" s="52"/>
      <c r="J1528" s="52"/>
      <c r="K1528" s="52"/>
      <c r="L1528" s="52"/>
      <c r="M1528" s="52"/>
      <c r="N1528" s="52"/>
      <c r="O1528" s="52"/>
      <c r="P1528" s="52"/>
      <c r="Q1528" s="52"/>
      <c r="R1528" s="52"/>
      <c r="S1528" s="52"/>
      <c r="T1528" s="52"/>
      <c r="U1528" s="52"/>
      <c r="V1528" s="52"/>
      <c r="W1528" s="52"/>
      <c r="X1528" s="52"/>
      <c r="Y1528" s="52"/>
      <c r="Z1528" s="52"/>
      <c r="AA1528" s="52"/>
      <c r="AB1528" s="52"/>
      <c r="AC1528" s="52"/>
      <c r="AD1528" s="52"/>
      <c r="AE1528" s="52"/>
      <c r="AF1528" s="52"/>
      <c r="AG1528" s="52"/>
      <c r="AH1528" s="52"/>
      <c r="AI1528" s="52"/>
      <c r="AJ1528" s="52"/>
      <c r="AK1528" s="52"/>
      <c r="AL1528" s="52"/>
    </row>
    <row r="1529" spans="4:38" x14ac:dyDescent="0.25">
      <c r="D1529" s="56"/>
      <c r="E1529" s="52"/>
      <c r="F1529" s="52"/>
      <c r="G1529" s="52"/>
      <c r="H1529" s="52"/>
      <c r="I1529" s="52"/>
      <c r="J1529" s="52"/>
      <c r="K1529" s="52"/>
      <c r="L1529" s="52"/>
      <c r="M1529" s="52"/>
      <c r="N1529" s="52"/>
      <c r="O1529" s="52"/>
      <c r="P1529" s="52"/>
      <c r="Q1529" s="52"/>
      <c r="R1529" s="52"/>
      <c r="S1529" s="52"/>
      <c r="T1529" s="52"/>
      <c r="U1529" s="52"/>
      <c r="V1529" s="52"/>
      <c r="W1529" s="52"/>
      <c r="X1529" s="52"/>
      <c r="Y1529" s="52"/>
      <c r="Z1529" s="52"/>
      <c r="AA1529" s="52"/>
      <c r="AB1529" s="52"/>
      <c r="AC1529" s="52"/>
      <c r="AD1529" s="52"/>
      <c r="AE1529" s="52"/>
      <c r="AF1529" s="52"/>
      <c r="AG1529" s="52"/>
      <c r="AH1529" s="52"/>
      <c r="AI1529" s="52"/>
      <c r="AJ1529" s="52"/>
      <c r="AK1529" s="52"/>
      <c r="AL1529" s="52"/>
    </row>
    <row r="1530" spans="4:38" x14ac:dyDescent="0.25">
      <c r="D1530" s="56" t="s">
        <v>5344</v>
      </c>
      <c r="E1530" s="52"/>
      <c r="F1530" s="52"/>
      <c r="G1530" s="52"/>
      <c r="H1530" s="52"/>
      <c r="I1530" s="52"/>
      <c r="J1530" s="52"/>
      <c r="K1530" s="52"/>
      <c r="L1530" s="52"/>
      <c r="M1530" s="52"/>
      <c r="N1530" s="52"/>
      <c r="O1530" s="52"/>
      <c r="P1530" s="52"/>
      <c r="Q1530" s="52"/>
      <c r="R1530" s="52"/>
      <c r="S1530" s="52"/>
      <c r="T1530" s="52"/>
      <c r="U1530" s="52"/>
      <c r="V1530" s="52"/>
      <c r="W1530" s="52"/>
      <c r="X1530" s="52"/>
      <c r="Y1530" s="52"/>
      <c r="Z1530" s="52"/>
      <c r="AA1530" s="52"/>
      <c r="AB1530" s="52"/>
      <c r="AC1530" s="52"/>
      <c r="AD1530" s="52"/>
      <c r="AE1530" s="52"/>
      <c r="AF1530" s="52"/>
      <c r="AG1530" s="52"/>
      <c r="AH1530" s="52"/>
      <c r="AI1530" s="52"/>
      <c r="AJ1530" s="52"/>
      <c r="AK1530" s="52"/>
      <c r="AL1530" s="52"/>
    </row>
    <row r="1531" spans="4:38" x14ac:dyDescent="0.25">
      <c r="D1531" s="56" t="s">
        <v>5345</v>
      </c>
      <c r="E1531" s="52"/>
      <c r="F1531" s="52"/>
      <c r="G1531" s="52"/>
      <c r="H1531" s="52"/>
      <c r="I1531" s="52"/>
      <c r="J1531" s="52"/>
      <c r="K1531" s="52"/>
      <c r="L1531" s="52"/>
      <c r="M1531" s="52"/>
      <c r="N1531" s="52"/>
      <c r="O1531" s="52"/>
      <c r="P1531" s="52"/>
      <c r="Q1531" s="52"/>
      <c r="R1531" s="52"/>
      <c r="S1531" s="52"/>
      <c r="T1531" s="52"/>
      <c r="U1531" s="52"/>
      <c r="V1531" s="52"/>
      <c r="W1531" s="52"/>
      <c r="X1531" s="52"/>
      <c r="Y1531" s="52"/>
      <c r="Z1531" s="52"/>
      <c r="AA1531" s="52"/>
      <c r="AB1531" s="52"/>
      <c r="AC1531" s="52"/>
      <c r="AD1531" s="52"/>
      <c r="AE1531" s="52"/>
      <c r="AF1531" s="52"/>
      <c r="AG1531" s="52"/>
      <c r="AH1531" s="52"/>
      <c r="AI1531" s="52"/>
      <c r="AJ1531" s="52"/>
      <c r="AK1531" s="52"/>
      <c r="AL1531" s="52"/>
    </row>
    <row r="1532" spans="4:38" x14ac:dyDescent="0.25">
      <c r="D1532" s="56" t="s">
        <v>5346</v>
      </c>
      <c r="E1532" s="52"/>
      <c r="F1532" s="52"/>
      <c r="G1532" s="52"/>
      <c r="H1532" s="52"/>
      <c r="I1532" s="52"/>
      <c r="J1532" s="52"/>
      <c r="K1532" s="52"/>
      <c r="L1532" s="52"/>
      <c r="M1532" s="52"/>
      <c r="N1532" s="52"/>
      <c r="O1532" s="52"/>
      <c r="P1532" s="52"/>
      <c r="Q1532" s="52"/>
      <c r="R1532" s="52"/>
      <c r="S1532" s="52"/>
      <c r="T1532" s="52"/>
      <c r="U1532" s="52"/>
      <c r="V1532" s="52"/>
      <c r="W1532" s="52"/>
      <c r="X1532" s="52"/>
      <c r="Y1532" s="52"/>
      <c r="Z1532" s="52"/>
      <c r="AA1532" s="52"/>
      <c r="AB1532" s="52"/>
      <c r="AC1532" s="52"/>
      <c r="AD1532" s="52"/>
      <c r="AE1532" s="52"/>
      <c r="AF1532" s="52"/>
      <c r="AG1532" s="52"/>
      <c r="AH1532" s="52"/>
      <c r="AI1532" s="52"/>
      <c r="AJ1532" s="52"/>
      <c r="AK1532" s="52"/>
      <c r="AL1532" s="52"/>
    </row>
    <row r="1533" spans="4:38" x14ac:dyDescent="0.25">
      <c r="D1533" s="56" t="s">
        <v>5347</v>
      </c>
      <c r="E1533" s="52"/>
      <c r="F1533" s="52"/>
      <c r="G1533" s="52"/>
      <c r="H1533" s="52"/>
      <c r="I1533" s="52"/>
      <c r="J1533" s="52"/>
      <c r="K1533" s="52"/>
      <c r="L1533" s="52"/>
      <c r="M1533" s="52"/>
      <c r="N1533" s="52"/>
      <c r="O1533" s="52"/>
      <c r="P1533" s="52"/>
      <c r="Q1533" s="52"/>
      <c r="R1533" s="52"/>
      <c r="S1533" s="52"/>
      <c r="T1533" s="52"/>
      <c r="U1533" s="52"/>
      <c r="V1533" s="52"/>
      <c r="W1533" s="52"/>
      <c r="X1533" s="52"/>
      <c r="Y1533" s="52"/>
      <c r="Z1533" s="52"/>
      <c r="AA1533" s="52"/>
      <c r="AB1533" s="52"/>
      <c r="AC1533" s="52"/>
      <c r="AD1533" s="52"/>
      <c r="AE1533" s="52"/>
      <c r="AF1533" s="52"/>
      <c r="AG1533" s="52"/>
      <c r="AH1533" s="52"/>
      <c r="AI1533" s="52"/>
      <c r="AJ1533" s="52"/>
      <c r="AK1533" s="52"/>
      <c r="AL1533" s="52"/>
    </row>
    <row r="1534" spans="4:38" x14ac:dyDescent="0.25">
      <c r="D1534" s="56" t="s">
        <v>5348</v>
      </c>
      <c r="E1534" s="52"/>
      <c r="F1534" s="52"/>
      <c r="G1534" s="52"/>
      <c r="H1534" s="52"/>
      <c r="I1534" s="52"/>
      <c r="J1534" s="52"/>
      <c r="K1534" s="52"/>
      <c r="L1534" s="52"/>
      <c r="M1534" s="52"/>
      <c r="N1534" s="52"/>
      <c r="O1534" s="52"/>
      <c r="P1534" s="52"/>
      <c r="Q1534" s="52"/>
      <c r="R1534" s="52"/>
      <c r="S1534" s="52"/>
      <c r="T1534" s="52"/>
      <c r="U1534" s="52"/>
      <c r="V1534" s="52"/>
      <c r="W1534" s="52"/>
      <c r="X1534" s="52"/>
      <c r="Y1534" s="52"/>
      <c r="Z1534" s="52"/>
      <c r="AA1534" s="52"/>
      <c r="AB1534" s="52"/>
      <c r="AC1534" s="52"/>
      <c r="AD1534" s="52"/>
      <c r="AE1534" s="52"/>
      <c r="AF1534" s="52"/>
      <c r="AG1534" s="52"/>
      <c r="AH1534" s="52"/>
      <c r="AI1534" s="52"/>
      <c r="AJ1534" s="52"/>
      <c r="AK1534" s="52"/>
      <c r="AL1534" s="52"/>
    </row>
    <row r="1535" spans="4:38" x14ac:dyDescent="0.25">
      <c r="D1535" s="56" t="s">
        <v>5349</v>
      </c>
      <c r="E1535" s="52"/>
      <c r="F1535" s="52"/>
      <c r="G1535" s="52"/>
      <c r="H1535" s="52"/>
      <c r="I1535" s="52"/>
      <c r="J1535" s="52"/>
      <c r="K1535" s="52"/>
      <c r="L1535" s="52"/>
      <c r="M1535" s="52"/>
      <c r="N1535" s="52"/>
      <c r="O1535" s="52"/>
      <c r="P1535" s="52"/>
      <c r="Q1535" s="52"/>
      <c r="R1535" s="52"/>
      <c r="S1535" s="52"/>
      <c r="T1535" s="52"/>
      <c r="U1535" s="52"/>
      <c r="V1535" s="52"/>
      <c r="W1535" s="52"/>
      <c r="X1535" s="52"/>
      <c r="Y1535" s="52"/>
      <c r="Z1535" s="52"/>
      <c r="AA1535" s="52"/>
      <c r="AB1535" s="52"/>
      <c r="AC1535" s="52"/>
      <c r="AD1535" s="52"/>
      <c r="AE1535" s="52"/>
      <c r="AF1535" s="52"/>
      <c r="AG1535" s="52"/>
      <c r="AH1535" s="52"/>
      <c r="AI1535" s="52"/>
      <c r="AJ1535" s="52"/>
      <c r="AK1535" s="52"/>
      <c r="AL1535" s="52"/>
    </row>
    <row r="1536" spans="4:38" x14ac:dyDescent="0.25">
      <c r="D1536" s="56" t="s">
        <v>5350</v>
      </c>
      <c r="E1536" s="52"/>
      <c r="F1536" s="52"/>
      <c r="G1536" s="52"/>
      <c r="H1536" s="52"/>
      <c r="I1536" s="52"/>
      <c r="J1536" s="52"/>
      <c r="K1536" s="52"/>
      <c r="L1536" s="52"/>
      <c r="M1536" s="52"/>
      <c r="N1536" s="52"/>
      <c r="O1536" s="52"/>
      <c r="P1536" s="52"/>
      <c r="Q1536" s="52"/>
      <c r="R1536" s="52"/>
      <c r="S1536" s="52"/>
      <c r="T1536" s="52"/>
      <c r="U1536" s="52"/>
      <c r="V1536" s="52"/>
      <c r="W1536" s="52"/>
      <c r="X1536" s="52"/>
      <c r="Y1536" s="52"/>
      <c r="Z1536" s="52"/>
      <c r="AA1536" s="52"/>
      <c r="AB1536" s="52"/>
      <c r="AC1536" s="52"/>
      <c r="AD1536" s="52"/>
      <c r="AE1536" s="52"/>
      <c r="AF1536" s="52"/>
      <c r="AG1536" s="52"/>
      <c r="AH1536" s="52"/>
      <c r="AI1536" s="52"/>
      <c r="AJ1536" s="52"/>
      <c r="AK1536" s="52"/>
      <c r="AL1536" s="52"/>
    </row>
    <row r="1537" spans="4:38" x14ac:dyDescent="0.25">
      <c r="D1537" s="56" t="s">
        <v>5351</v>
      </c>
      <c r="E1537" s="52"/>
      <c r="F1537" s="52"/>
      <c r="G1537" s="52"/>
      <c r="H1537" s="52"/>
      <c r="I1537" s="52"/>
      <c r="J1537" s="52"/>
      <c r="K1537" s="52"/>
      <c r="L1537" s="52"/>
      <c r="M1537" s="52"/>
      <c r="N1537" s="52"/>
      <c r="O1537" s="52"/>
      <c r="P1537" s="52"/>
      <c r="Q1537" s="52"/>
      <c r="R1537" s="52"/>
      <c r="S1537" s="52"/>
      <c r="T1537" s="52"/>
      <c r="U1537" s="52"/>
      <c r="V1537" s="52"/>
      <c r="W1537" s="52"/>
      <c r="X1537" s="52"/>
      <c r="Y1537" s="52"/>
      <c r="Z1537" s="52"/>
      <c r="AA1537" s="52"/>
      <c r="AB1537" s="52"/>
      <c r="AC1537" s="52"/>
      <c r="AD1537" s="52"/>
      <c r="AE1537" s="52"/>
      <c r="AF1537" s="52"/>
      <c r="AG1537" s="52"/>
      <c r="AH1537" s="52"/>
      <c r="AI1537" s="52"/>
      <c r="AJ1537" s="52"/>
      <c r="AK1537" s="52"/>
      <c r="AL1537" s="52"/>
    </row>
    <row r="1538" spans="4:38" x14ac:dyDescent="0.25">
      <c r="D1538" s="56" t="s">
        <v>5352</v>
      </c>
      <c r="E1538" s="52"/>
      <c r="F1538" s="52"/>
      <c r="G1538" s="52"/>
      <c r="H1538" s="52"/>
      <c r="I1538" s="52"/>
      <c r="J1538" s="52"/>
      <c r="K1538" s="52"/>
      <c r="L1538" s="52"/>
      <c r="M1538" s="52"/>
      <c r="N1538" s="52"/>
      <c r="O1538" s="52"/>
      <c r="P1538" s="52"/>
      <c r="Q1538" s="52"/>
      <c r="R1538" s="52"/>
      <c r="S1538" s="52"/>
      <c r="T1538" s="52"/>
      <c r="U1538" s="52"/>
      <c r="V1538" s="52"/>
      <c r="W1538" s="52"/>
      <c r="X1538" s="52"/>
      <c r="Y1538" s="52"/>
      <c r="Z1538" s="52"/>
      <c r="AA1538" s="52"/>
      <c r="AB1538" s="52"/>
      <c r="AC1538" s="52"/>
      <c r="AD1538" s="52"/>
      <c r="AE1538" s="52"/>
      <c r="AF1538" s="52"/>
      <c r="AG1538" s="52"/>
      <c r="AH1538" s="52"/>
      <c r="AI1538" s="52"/>
      <c r="AJ1538" s="52"/>
      <c r="AK1538" s="52"/>
      <c r="AL1538" s="52"/>
    </row>
    <row r="1539" spans="4:38" x14ac:dyDescent="0.25">
      <c r="D1539" s="56" t="s">
        <v>5353</v>
      </c>
      <c r="E1539" s="52"/>
      <c r="F1539" s="52"/>
      <c r="G1539" s="52"/>
      <c r="H1539" s="52"/>
      <c r="I1539" s="52"/>
      <c r="J1539" s="52"/>
      <c r="K1539" s="52"/>
      <c r="L1539" s="52"/>
      <c r="M1539" s="52"/>
      <c r="N1539" s="52"/>
      <c r="O1539" s="52"/>
      <c r="P1539" s="52"/>
      <c r="Q1539" s="52"/>
      <c r="R1539" s="52"/>
      <c r="S1539" s="52"/>
      <c r="T1539" s="52"/>
      <c r="U1539" s="52"/>
      <c r="V1539" s="52"/>
      <c r="W1539" s="52"/>
      <c r="X1539" s="52"/>
      <c r="Y1539" s="52"/>
      <c r="Z1539" s="52"/>
      <c r="AA1539" s="52"/>
      <c r="AB1539" s="52"/>
      <c r="AC1539" s="52"/>
      <c r="AD1539" s="52"/>
      <c r="AE1539" s="52"/>
      <c r="AF1539" s="52"/>
      <c r="AG1539" s="52"/>
      <c r="AH1539" s="52"/>
      <c r="AI1539" s="52"/>
      <c r="AJ1539" s="52"/>
      <c r="AK1539" s="52"/>
      <c r="AL1539" s="52"/>
    </row>
    <row r="1540" spans="4:38" x14ac:dyDescent="0.25">
      <c r="D1540" s="56" t="s">
        <v>5354</v>
      </c>
      <c r="E1540" s="52"/>
      <c r="F1540" s="52"/>
      <c r="G1540" s="52"/>
      <c r="H1540" s="52"/>
      <c r="I1540" s="52"/>
      <c r="J1540" s="52"/>
      <c r="K1540" s="52"/>
      <c r="L1540" s="52"/>
      <c r="M1540" s="52"/>
      <c r="N1540" s="52"/>
      <c r="O1540" s="52"/>
      <c r="P1540" s="52"/>
      <c r="Q1540" s="52"/>
      <c r="R1540" s="52"/>
      <c r="S1540" s="52"/>
      <c r="T1540" s="52"/>
      <c r="U1540" s="52"/>
      <c r="V1540" s="52"/>
      <c r="W1540" s="52"/>
      <c r="X1540" s="52"/>
      <c r="Y1540" s="52"/>
      <c r="Z1540" s="52"/>
      <c r="AA1540" s="52"/>
      <c r="AB1540" s="52"/>
      <c r="AC1540" s="52"/>
      <c r="AD1540" s="52"/>
      <c r="AE1540" s="52"/>
      <c r="AF1540" s="52"/>
      <c r="AG1540" s="52"/>
      <c r="AH1540" s="52"/>
      <c r="AI1540" s="52"/>
      <c r="AJ1540" s="52"/>
      <c r="AK1540" s="52"/>
      <c r="AL1540" s="52"/>
    </row>
    <row r="1541" spans="4:38" x14ac:dyDescent="0.25">
      <c r="D1541" s="56" t="s">
        <v>5355</v>
      </c>
      <c r="E1541" s="52"/>
      <c r="F1541" s="52"/>
      <c r="G1541" s="52"/>
      <c r="H1541" s="52"/>
      <c r="I1541" s="52"/>
      <c r="J1541" s="52"/>
      <c r="K1541" s="52"/>
      <c r="L1541" s="52"/>
      <c r="M1541" s="52"/>
      <c r="N1541" s="52"/>
      <c r="O1541" s="52"/>
      <c r="P1541" s="52"/>
      <c r="Q1541" s="52"/>
      <c r="R1541" s="52"/>
      <c r="S1541" s="52"/>
      <c r="T1541" s="52"/>
      <c r="U1541" s="52"/>
      <c r="V1541" s="52"/>
      <c r="W1541" s="52"/>
      <c r="X1541" s="52"/>
      <c r="Y1541" s="52"/>
      <c r="Z1541" s="52"/>
      <c r="AA1541" s="52"/>
      <c r="AB1541" s="52"/>
      <c r="AC1541" s="52"/>
      <c r="AD1541" s="52"/>
      <c r="AE1541" s="52"/>
      <c r="AF1541" s="52"/>
      <c r="AG1541" s="52"/>
      <c r="AH1541" s="52"/>
      <c r="AI1541" s="52"/>
      <c r="AJ1541" s="52"/>
      <c r="AK1541" s="52"/>
      <c r="AL1541" s="52"/>
    </row>
    <row r="1542" spans="4:38" x14ac:dyDescent="0.25">
      <c r="D1542" s="56" t="s">
        <v>5356</v>
      </c>
      <c r="E1542" s="52"/>
      <c r="F1542" s="52"/>
      <c r="G1542" s="52"/>
      <c r="H1542" s="52"/>
      <c r="I1542" s="52"/>
      <c r="J1542" s="52"/>
      <c r="K1542" s="52"/>
      <c r="L1542" s="52"/>
      <c r="M1542" s="52"/>
      <c r="N1542" s="52"/>
      <c r="O1542" s="52"/>
      <c r="P1542" s="52"/>
      <c r="Q1542" s="52"/>
      <c r="R1542" s="52"/>
      <c r="S1542" s="52"/>
      <c r="T1542" s="52"/>
      <c r="U1542" s="52"/>
      <c r="V1542" s="52"/>
      <c r="W1542" s="52"/>
      <c r="X1542" s="52"/>
      <c r="Y1542" s="52"/>
      <c r="Z1542" s="52"/>
      <c r="AA1542" s="52"/>
      <c r="AB1542" s="52"/>
      <c r="AC1542" s="52"/>
      <c r="AD1542" s="52"/>
      <c r="AE1542" s="52"/>
      <c r="AF1542" s="52"/>
      <c r="AG1542" s="52"/>
      <c r="AH1542" s="52"/>
      <c r="AI1542" s="52"/>
      <c r="AJ1542" s="52"/>
      <c r="AK1542" s="52"/>
      <c r="AL1542" s="52"/>
    </row>
    <row r="1543" spans="4:38" x14ac:dyDescent="0.25">
      <c r="D1543" s="56" t="s">
        <v>5357</v>
      </c>
      <c r="E1543" s="52"/>
      <c r="F1543" s="52"/>
      <c r="G1543" s="52"/>
      <c r="H1543" s="52"/>
      <c r="I1543" s="52"/>
      <c r="J1543" s="52"/>
      <c r="K1543" s="52"/>
      <c r="L1543" s="52"/>
      <c r="M1543" s="52"/>
      <c r="N1543" s="52"/>
      <c r="O1543" s="52"/>
      <c r="P1543" s="52"/>
      <c r="Q1543" s="52"/>
      <c r="R1543" s="52"/>
      <c r="S1543" s="52"/>
      <c r="T1543" s="52"/>
      <c r="U1543" s="52"/>
      <c r="V1543" s="52"/>
      <c r="W1543" s="52"/>
      <c r="X1543" s="52"/>
      <c r="Y1543" s="52"/>
      <c r="Z1543" s="52"/>
      <c r="AA1543" s="52"/>
      <c r="AB1543" s="52"/>
      <c r="AC1543" s="52"/>
      <c r="AD1543" s="52"/>
      <c r="AE1543" s="52"/>
      <c r="AF1543" s="52"/>
      <c r="AG1543" s="52"/>
      <c r="AH1543" s="52"/>
      <c r="AI1543" s="52"/>
      <c r="AJ1543" s="52"/>
      <c r="AK1543" s="52"/>
      <c r="AL1543" s="52"/>
    </row>
    <row r="1544" spans="4:38" x14ac:dyDescent="0.25">
      <c r="D1544" s="56" t="s">
        <v>5358</v>
      </c>
      <c r="E1544" s="52"/>
      <c r="F1544" s="52"/>
      <c r="G1544" s="52"/>
      <c r="H1544" s="52"/>
      <c r="I1544" s="52"/>
      <c r="J1544" s="52"/>
      <c r="K1544" s="52"/>
      <c r="L1544" s="52"/>
      <c r="M1544" s="52"/>
      <c r="N1544" s="52"/>
      <c r="O1544" s="52"/>
      <c r="P1544" s="52"/>
      <c r="Q1544" s="52"/>
      <c r="R1544" s="52"/>
      <c r="S1544" s="52"/>
      <c r="T1544" s="52"/>
      <c r="U1544" s="52"/>
      <c r="V1544" s="52"/>
      <c r="W1544" s="52"/>
      <c r="X1544" s="52"/>
      <c r="Y1544" s="52"/>
      <c r="Z1544" s="52"/>
      <c r="AA1544" s="52"/>
      <c r="AB1544" s="52"/>
      <c r="AC1544" s="52"/>
      <c r="AD1544" s="52"/>
      <c r="AE1544" s="52"/>
      <c r="AF1544" s="52"/>
      <c r="AG1544" s="52"/>
      <c r="AH1544" s="52"/>
      <c r="AI1544" s="52"/>
      <c r="AJ1544" s="52"/>
      <c r="AK1544" s="52"/>
      <c r="AL1544" s="52"/>
    </row>
    <row r="1545" spans="4:38" x14ac:dyDescent="0.25">
      <c r="D1545" s="56" t="s">
        <v>5359</v>
      </c>
      <c r="E1545" s="52"/>
      <c r="F1545" s="52"/>
      <c r="G1545" s="52"/>
      <c r="H1545" s="52"/>
      <c r="I1545" s="52"/>
      <c r="J1545" s="52"/>
      <c r="K1545" s="52"/>
      <c r="L1545" s="52"/>
      <c r="M1545" s="52"/>
      <c r="N1545" s="52"/>
      <c r="O1545" s="52"/>
      <c r="P1545" s="52"/>
      <c r="Q1545" s="52"/>
      <c r="R1545" s="52"/>
      <c r="S1545" s="52"/>
      <c r="T1545" s="52"/>
      <c r="U1545" s="52"/>
      <c r="V1545" s="52"/>
      <c r="W1545" s="52"/>
      <c r="X1545" s="52"/>
      <c r="Y1545" s="52"/>
      <c r="Z1545" s="52"/>
      <c r="AA1545" s="52"/>
      <c r="AB1545" s="52"/>
      <c r="AC1545" s="52"/>
      <c r="AD1545" s="52"/>
      <c r="AE1545" s="52"/>
      <c r="AF1545" s="52"/>
      <c r="AG1545" s="52"/>
      <c r="AH1545" s="52"/>
      <c r="AI1545" s="52"/>
      <c r="AJ1545" s="52"/>
      <c r="AK1545" s="52"/>
      <c r="AL1545" s="52"/>
    </row>
    <row r="1546" spans="4:38" x14ac:dyDescent="0.25">
      <c r="D1546" s="56" t="s">
        <v>5360</v>
      </c>
      <c r="E1546" s="52"/>
      <c r="F1546" s="52"/>
      <c r="G1546" s="52"/>
      <c r="H1546" s="52"/>
      <c r="I1546" s="52"/>
      <c r="J1546" s="52"/>
      <c r="K1546" s="52"/>
      <c r="L1546" s="52"/>
      <c r="M1546" s="52"/>
      <c r="N1546" s="52"/>
      <c r="O1546" s="52"/>
      <c r="P1546" s="52"/>
      <c r="Q1546" s="52"/>
      <c r="R1546" s="52"/>
      <c r="S1546" s="52"/>
      <c r="T1546" s="52"/>
      <c r="U1546" s="52"/>
      <c r="V1546" s="52"/>
      <c r="W1546" s="52"/>
      <c r="X1546" s="52"/>
      <c r="Y1546" s="52"/>
      <c r="Z1546" s="52"/>
      <c r="AA1546" s="52"/>
      <c r="AB1546" s="52"/>
      <c r="AC1546" s="52"/>
      <c r="AD1546" s="52"/>
      <c r="AE1546" s="52"/>
      <c r="AF1546" s="52"/>
      <c r="AG1546" s="52"/>
      <c r="AH1546" s="52"/>
      <c r="AI1546" s="52"/>
      <c r="AJ1546" s="52"/>
      <c r="AK1546" s="52"/>
      <c r="AL1546" s="52"/>
    </row>
    <row r="1547" spans="4:38" x14ac:dyDescent="0.25">
      <c r="D1547" s="56" t="s">
        <v>5361</v>
      </c>
      <c r="E1547" s="52"/>
      <c r="F1547" s="52"/>
      <c r="G1547" s="52"/>
      <c r="H1547" s="52"/>
      <c r="I1547" s="52"/>
      <c r="J1547" s="52"/>
      <c r="K1547" s="52"/>
      <c r="L1547" s="52"/>
      <c r="M1547" s="52"/>
      <c r="N1547" s="52"/>
      <c r="O1547" s="52"/>
      <c r="P1547" s="52"/>
      <c r="Q1547" s="52"/>
      <c r="R1547" s="52"/>
      <c r="S1547" s="52"/>
      <c r="T1547" s="52"/>
      <c r="U1547" s="52"/>
      <c r="V1547" s="52"/>
      <c r="W1547" s="52"/>
      <c r="X1547" s="52"/>
      <c r="Y1547" s="52"/>
      <c r="Z1547" s="52"/>
      <c r="AA1547" s="52"/>
      <c r="AB1547" s="52"/>
      <c r="AC1547" s="52"/>
      <c r="AD1547" s="52"/>
      <c r="AE1547" s="52"/>
      <c r="AF1547" s="52"/>
      <c r="AG1547" s="52"/>
      <c r="AH1547" s="52"/>
      <c r="AI1547" s="52"/>
      <c r="AJ1547" s="52"/>
      <c r="AK1547" s="52"/>
      <c r="AL1547" s="52"/>
    </row>
    <row r="1548" spans="4:38" x14ac:dyDescent="0.25">
      <c r="D1548" s="56" t="s">
        <v>278</v>
      </c>
      <c r="E1548" s="52"/>
      <c r="F1548" s="52"/>
      <c r="G1548" s="52"/>
      <c r="H1548" s="52"/>
      <c r="I1548" s="52"/>
      <c r="J1548" s="52"/>
      <c r="K1548" s="52"/>
      <c r="L1548" s="52"/>
      <c r="M1548" s="52"/>
      <c r="N1548" s="52"/>
      <c r="O1548" s="52"/>
      <c r="P1548" s="52"/>
      <c r="Q1548" s="52"/>
      <c r="R1548" s="52"/>
      <c r="S1548" s="52"/>
      <c r="T1548" s="52"/>
      <c r="U1548" s="52"/>
      <c r="V1548" s="52"/>
      <c r="W1548" s="52"/>
      <c r="X1548" s="52"/>
      <c r="Y1548" s="52"/>
      <c r="Z1548" s="52"/>
      <c r="AA1548" s="52"/>
      <c r="AB1548" s="52"/>
      <c r="AC1548" s="52"/>
      <c r="AD1548" s="52"/>
      <c r="AE1548" s="52"/>
      <c r="AF1548" s="52"/>
      <c r="AG1548" s="52"/>
      <c r="AH1548" s="52"/>
      <c r="AI1548" s="52"/>
      <c r="AJ1548" s="52"/>
      <c r="AK1548" s="52"/>
      <c r="AL1548" s="52"/>
    </row>
    <row r="1549" spans="4:38" x14ac:dyDescent="0.25">
      <c r="D1549" s="56" t="s">
        <v>5259</v>
      </c>
      <c r="E1549" s="52"/>
      <c r="F1549" s="52"/>
      <c r="G1549" s="52"/>
      <c r="H1549" s="52"/>
      <c r="I1549" s="52"/>
      <c r="J1549" s="52"/>
      <c r="K1549" s="52"/>
      <c r="L1549" s="52"/>
      <c r="M1549" s="52"/>
      <c r="N1549" s="52"/>
      <c r="O1549" s="52"/>
      <c r="P1549" s="52"/>
      <c r="Q1549" s="52"/>
      <c r="R1549" s="52"/>
      <c r="S1549" s="52"/>
      <c r="T1549" s="52"/>
      <c r="U1549" s="52"/>
      <c r="V1549" s="52"/>
      <c r="W1549" s="52"/>
      <c r="X1549" s="52"/>
      <c r="Y1549" s="52"/>
      <c r="Z1549" s="52"/>
      <c r="AA1549" s="52"/>
      <c r="AB1549" s="52"/>
      <c r="AC1549" s="52"/>
      <c r="AD1549" s="52"/>
      <c r="AE1549" s="52"/>
      <c r="AF1549" s="52"/>
      <c r="AG1549" s="52"/>
      <c r="AH1549" s="52"/>
      <c r="AI1549" s="52"/>
      <c r="AJ1549" s="52"/>
      <c r="AK1549" s="52"/>
      <c r="AL1549" s="52"/>
    </row>
    <row r="1550" spans="4:38" x14ac:dyDescent="0.25">
      <c r="D1550" s="56" t="s">
        <v>5260</v>
      </c>
      <c r="E1550" s="52"/>
      <c r="F1550" s="52"/>
      <c r="G1550" s="52"/>
      <c r="H1550" s="52"/>
      <c r="I1550" s="52"/>
      <c r="J1550" s="52"/>
      <c r="K1550" s="52"/>
      <c r="L1550" s="52"/>
      <c r="M1550" s="52"/>
      <c r="N1550" s="52"/>
      <c r="O1550" s="52"/>
      <c r="P1550" s="52"/>
      <c r="Q1550" s="52"/>
      <c r="R1550" s="52"/>
      <c r="S1550" s="52"/>
      <c r="T1550" s="52"/>
      <c r="U1550" s="52"/>
      <c r="V1550" s="52"/>
      <c r="W1550" s="52"/>
      <c r="X1550" s="52"/>
      <c r="Y1550" s="52"/>
      <c r="Z1550" s="52"/>
      <c r="AA1550" s="52"/>
      <c r="AB1550" s="52"/>
      <c r="AC1550" s="52"/>
      <c r="AD1550" s="52"/>
      <c r="AE1550" s="52"/>
      <c r="AF1550" s="52"/>
      <c r="AG1550" s="52"/>
      <c r="AH1550" s="52"/>
      <c r="AI1550" s="52"/>
      <c r="AJ1550" s="52"/>
      <c r="AK1550" s="52"/>
      <c r="AL1550" s="52"/>
    </row>
    <row r="1551" spans="4:38" x14ac:dyDescent="0.25">
      <c r="D1551" s="56" t="s">
        <v>5362</v>
      </c>
      <c r="E1551" s="52"/>
      <c r="F1551" s="52"/>
      <c r="G1551" s="52"/>
      <c r="H1551" s="52"/>
      <c r="I1551" s="52"/>
      <c r="J1551" s="52"/>
      <c r="K1551" s="52"/>
      <c r="L1551" s="52"/>
      <c r="M1551" s="52"/>
      <c r="N1551" s="52"/>
      <c r="O1551" s="52"/>
      <c r="P1551" s="52"/>
      <c r="Q1551" s="52"/>
      <c r="R1551" s="52"/>
      <c r="S1551" s="52"/>
      <c r="T1551" s="52"/>
      <c r="U1551" s="52"/>
      <c r="V1551" s="52"/>
      <c r="W1551" s="52"/>
      <c r="X1551" s="52"/>
      <c r="Y1551" s="52"/>
      <c r="Z1551" s="52"/>
      <c r="AA1551" s="52"/>
      <c r="AB1551" s="52"/>
      <c r="AC1551" s="52"/>
      <c r="AD1551" s="52"/>
      <c r="AE1551" s="52"/>
      <c r="AF1551" s="52"/>
      <c r="AG1551" s="52"/>
      <c r="AH1551" s="52"/>
      <c r="AI1551" s="52"/>
      <c r="AJ1551" s="52"/>
      <c r="AK1551" s="52"/>
      <c r="AL1551" s="52"/>
    </row>
    <row r="1553" spans="4:4" x14ac:dyDescent="0.25">
      <c r="D1553" s="285" t="s">
        <v>5315</v>
      </c>
    </row>
    <row r="1615" spans="2:4" x14ac:dyDescent="0.25">
      <c r="B1615" s="48">
        <v>0</v>
      </c>
      <c r="D1615" s="51" t="s">
        <v>5329</v>
      </c>
    </row>
    <row r="1616" spans="2:4" x14ac:dyDescent="0.25">
      <c r="D1616" s="59" t="s">
        <v>305</v>
      </c>
    </row>
    <row r="1617" spans="4:4" x14ac:dyDescent="0.25">
      <c r="D1617" s="55" t="s">
        <v>35</v>
      </c>
    </row>
    <row r="1692" spans="2:4" x14ac:dyDescent="0.25">
      <c r="B1692" s="50">
        <v>0</v>
      </c>
      <c r="D1692" s="51" t="s">
        <v>474</v>
      </c>
    </row>
    <row r="1693" spans="2:4" x14ac:dyDescent="0.25">
      <c r="D1693" s="59" t="s">
        <v>304</v>
      </c>
    </row>
    <row r="1694" spans="2:4" x14ac:dyDescent="0.25">
      <c r="D1694" s="55" t="s">
        <v>5325</v>
      </c>
    </row>
    <row r="1696" spans="2:4" x14ac:dyDescent="0.25">
      <c r="D1696" s="285" t="s">
        <v>5325</v>
      </c>
    </row>
    <row r="1743" spans="4:4" x14ac:dyDescent="0.25">
      <c r="D1743" s="285" t="s">
        <v>5326</v>
      </c>
    </row>
    <row r="1774" spans="4:4" x14ac:dyDescent="0.25">
      <c r="D1774" s="285" t="s">
        <v>365</v>
      </c>
    </row>
    <row r="1775" spans="4:4" x14ac:dyDescent="0.25">
      <c r="D1775" s="51" t="s">
        <v>5330</v>
      </c>
    </row>
    <row r="1777" spans="4:38" x14ac:dyDescent="0.25">
      <c r="D1777" s="57" t="s">
        <v>537</v>
      </c>
      <c r="E1777" s="53"/>
      <c r="F1777" s="53"/>
      <c r="G1777" s="53"/>
      <c r="H1777" s="53"/>
      <c r="I1777" s="53"/>
      <c r="J1777" s="53"/>
      <c r="K1777" s="53"/>
      <c r="L1777" s="53"/>
      <c r="M1777" s="53"/>
      <c r="N1777" s="53"/>
      <c r="O1777" s="53"/>
      <c r="P1777" s="53"/>
      <c r="Q1777" s="53"/>
      <c r="R1777" s="53"/>
      <c r="S1777" s="53"/>
      <c r="T1777" s="53"/>
      <c r="U1777" s="53"/>
      <c r="V1777" s="53"/>
      <c r="W1777" s="53"/>
      <c r="X1777" s="53"/>
      <c r="Y1777" s="53"/>
      <c r="Z1777" s="53"/>
      <c r="AA1777" s="53"/>
      <c r="AB1777" s="53"/>
      <c r="AC1777" s="53"/>
      <c r="AD1777" s="53"/>
      <c r="AE1777" s="53"/>
      <c r="AF1777" s="53"/>
      <c r="AG1777" s="53"/>
      <c r="AH1777" s="53"/>
      <c r="AI1777" s="53"/>
      <c r="AJ1777" s="53"/>
      <c r="AK1777" s="53"/>
      <c r="AL1777" s="53"/>
    </row>
    <row r="1778" spans="4:38" x14ac:dyDescent="0.25">
      <c r="D1778" s="57" t="s">
        <v>354</v>
      </c>
      <c r="E1778" s="53"/>
      <c r="F1778" s="53"/>
      <c r="G1778" s="53"/>
      <c r="H1778" s="53"/>
      <c r="I1778" s="53"/>
      <c r="J1778" s="53"/>
      <c r="K1778" s="53"/>
      <c r="L1778" s="53"/>
      <c r="M1778" s="53"/>
      <c r="N1778" s="53"/>
      <c r="O1778" s="53"/>
      <c r="P1778" s="53"/>
      <c r="Q1778" s="53"/>
      <c r="R1778" s="53"/>
      <c r="S1778" s="53"/>
      <c r="T1778" s="53"/>
      <c r="U1778" s="53"/>
      <c r="V1778" s="53"/>
      <c r="W1778" s="53"/>
      <c r="X1778" s="53"/>
      <c r="Y1778" s="53"/>
      <c r="Z1778" s="53"/>
      <c r="AA1778" s="53"/>
      <c r="AB1778" s="53"/>
      <c r="AC1778" s="53"/>
      <c r="AD1778" s="53"/>
      <c r="AE1778" s="53"/>
      <c r="AF1778" s="53"/>
      <c r="AG1778" s="53"/>
      <c r="AH1778" s="53"/>
      <c r="AI1778" s="53"/>
      <c r="AJ1778" s="53"/>
      <c r="AK1778" s="53"/>
      <c r="AL1778" s="53"/>
    </row>
    <row r="1779" spans="4:38" x14ac:dyDescent="0.25">
      <c r="D1779" s="57" t="s">
        <v>5223</v>
      </c>
      <c r="E1779" s="53"/>
      <c r="F1779" s="53"/>
      <c r="G1779" s="53"/>
      <c r="H1779" s="53"/>
      <c r="I1779" s="53"/>
      <c r="J1779" s="53"/>
      <c r="K1779" s="53"/>
      <c r="L1779" s="53"/>
      <c r="M1779" s="53"/>
      <c r="N1779" s="53"/>
      <c r="O1779" s="53"/>
      <c r="P1779" s="53"/>
      <c r="Q1779" s="53"/>
      <c r="R1779" s="53"/>
      <c r="S1779" s="53"/>
      <c r="T1779" s="53"/>
      <c r="U1779" s="53"/>
      <c r="V1779" s="53"/>
      <c r="W1779" s="53"/>
      <c r="X1779" s="53"/>
      <c r="Y1779" s="53"/>
      <c r="Z1779" s="53"/>
      <c r="AA1779" s="53"/>
      <c r="AB1779" s="53"/>
      <c r="AC1779" s="53"/>
      <c r="AD1779" s="53"/>
      <c r="AE1779" s="53"/>
      <c r="AF1779" s="53"/>
      <c r="AG1779" s="53"/>
      <c r="AH1779" s="53"/>
      <c r="AI1779" s="53"/>
      <c r="AJ1779" s="53"/>
      <c r="AK1779" s="53"/>
      <c r="AL1779" s="53"/>
    </row>
    <row r="1780" spans="4:38" x14ac:dyDescent="0.25">
      <c r="D1780" s="57" t="s">
        <v>5224</v>
      </c>
      <c r="E1780" s="53"/>
      <c r="F1780" s="53"/>
      <c r="G1780" s="53"/>
      <c r="H1780" s="53"/>
      <c r="I1780" s="53"/>
      <c r="J1780" s="53"/>
      <c r="K1780" s="53"/>
      <c r="L1780" s="53"/>
      <c r="M1780" s="53"/>
      <c r="N1780" s="53"/>
      <c r="O1780" s="53"/>
      <c r="P1780" s="53"/>
      <c r="Q1780" s="53"/>
      <c r="R1780" s="53"/>
      <c r="S1780" s="53"/>
      <c r="T1780" s="53"/>
      <c r="U1780" s="53"/>
      <c r="V1780" s="53"/>
      <c r="W1780" s="53"/>
      <c r="X1780" s="53"/>
      <c r="Y1780" s="53"/>
      <c r="Z1780" s="53"/>
      <c r="AA1780" s="53"/>
      <c r="AB1780" s="53"/>
      <c r="AC1780" s="53"/>
      <c r="AD1780" s="53"/>
      <c r="AE1780" s="53"/>
      <c r="AF1780" s="53"/>
      <c r="AG1780" s="53"/>
      <c r="AH1780" s="53"/>
      <c r="AI1780" s="53"/>
      <c r="AJ1780" s="53"/>
      <c r="AK1780" s="53"/>
      <c r="AL1780" s="53"/>
    </row>
    <row r="1781" spans="4:38" x14ac:dyDescent="0.25">
      <c r="D1781" s="57" t="s">
        <v>5225</v>
      </c>
      <c r="E1781" s="53"/>
      <c r="F1781" s="53"/>
      <c r="G1781" s="53"/>
      <c r="H1781" s="53"/>
      <c r="I1781" s="53"/>
      <c r="J1781" s="53"/>
      <c r="K1781" s="53"/>
      <c r="L1781" s="53"/>
      <c r="M1781" s="53"/>
      <c r="N1781" s="53"/>
      <c r="O1781" s="53"/>
      <c r="P1781" s="53"/>
      <c r="Q1781" s="53"/>
      <c r="R1781" s="53"/>
      <c r="S1781" s="53"/>
      <c r="T1781" s="53"/>
      <c r="U1781" s="53"/>
      <c r="V1781" s="53"/>
      <c r="W1781" s="53"/>
      <c r="X1781" s="53"/>
      <c r="Y1781" s="53"/>
      <c r="Z1781" s="53"/>
      <c r="AA1781" s="53"/>
      <c r="AB1781" s="53"/>
      <c r="AC1781" s="53"/>
      <c r="AD1781" s="53"/>
      <c r="AE1781" s="53"/>
      <c r="AF1781" s="53"/>
      <c r="AG1781" s="53"/>
      <c r="AH1781" s="53"/>
      <c r="AI1781" s="53"/>
      <c r="AJ1781" s="53"/>
      <c r="AK1781" s="53"/>
      <c r="AL1781" s="53"/>
    </row>
    <row r="1782" spans="4:38" x14ac:dyDescent="0.25">
      <c r="D1782" s="57" t="s">
        <v>5226</v>
      </c>
      <c r="E1782" s="53"/>
      <c r="F1782" s="53"/>
      <c r="G1782" s="53"/>
      <c r="H1782" s="53"/>
      <c r="I1782" s="53"/>
      <c r="J1782" s="53"/>
      <c r="K1782" s="53"/>
      <c r="L1782" s="53"/>
      <c r="M1782" s="53"/>
      <c r="N1782" s="53"/>
      <c r="O1782" s="53"/>
      <c r="P1782" s="53"/>
      <c r="Q1782" s="53"/>
      <c r="R1782" s="53"/>
      <c r="S1782" s="53"/>
      <c r="T1782" s="53"/>
      <c r="U1782" s="53"/>
      <c r="V1782" s="53"/>
      <c r="W1782" s="53"/>
      <c r="X1782" s="53"/>
      <c r="Y1782" s="53"/>
      <c r="Z1782" s="53"/>
      <c r="AA1782" s="53"/>
      <c r="AB1782" s="53"/>
      <c r="AC1782" s="53"/>
      <c r="AD1782" s="53"/>
      <c r="AE1782" s="53"/>
      <c r="AF1782" s="53"/>
      <c r="AG1782" s="53"/>
      <c r="AH1782" s="53"/>
      <c r="AI1782" s="53"/>
      <c r="AJ1782" s="53"/>
      <c r="AK1782" s="53"/>
      <c r="AL1782" s="53"/>
    </row>
    <row r="1783" spans="4:38" x14ac:dyDescent="0.25">
      <c r="D1783" s="57" t="s">
        <v>957</v>
      </c>
      <c r="E1783" s="53"/>
      <c r="F1783" s="53"/>
      <c r="G1783" s="53"/>
      <c r="H1783" s="53"/>
      <c r="I1783" s="53"/>
      <c r="J1783" s="53"/>
      <c r="K1783" s="53"/>
      <c r="L1783" s="53"/>
      <c r="M1783" s="53"/>
      <c r="N1783" s="53"/>
      <c r="O1783" s="53"/>
      <c r="P1783" s="53"/>
      <c r="Q1783" s="53"/>
      <c r="R1783" s="53"/>
      <c r="S1783" s="53"/>
      <c r="T1783" s="53"/>
      <c r="U1783" s="53"/>
      <c r="V1783" s="53"/>
      <c r="W1783" s="53"/>
      <c r="X1783" s="53"/>
      <c r="Y1783" s="53"/>
      <c r="Z1783" s="53"/>
      <c r="AA1783" s="53"/>
      <c r="AB1783" s="53"/>
      <c r="AC1783" s="53"/>
      <c r="AD1783" s="53"/>
      <c r="AE1783" s="53"/>
      <c r="AF1783" s="53"/>
      <c r="AG1783" s="53"/>
      <c r="AH1783" s="53"/>
      <c r="AI1783" s="53"/>
      <c r="AJ1783" s="53"/>
      <c r="AK1783" s="53"/>
      <c r="AL1783" s="53"/>
    </row>
    <row r="1784" spans="4:38" x14ac:dyDescent="0.25">
      <c r="D1784" s="57" t="s">
        <v>5227</v>
      </c>
      <c r="E1784" s="53"/>
      <c r="F1784" s="53"/>
      <c r="G1784" s="53"/>
      <c r="H1784" s="53"/>
      <c r="I1784" s="53"/>
      <c r="J1784" s="53"/>
      <c r="K1784" s="53"/>
      <c r="L1784" s="53"/>
      <c r="M1784" s="53"/>
      <c r="N1784" s="53"/>
      <c r="O1784" s="53"/>
      <c r="P1784" s="53"/>
      <c r="Q1784" s="53"/>
      <c r="R1784" s="53"/>
      <c r="S1784" s="53"/>
      <c r="T1784" s="53"/>
      <c r="U1784" s="53"/>
      <c r="V1784" s="53"/>
      <c r="W1784" s="53"/>
      <c r="X1784" s="53"/>
      <c r="Y1784" s="53"/>
      <c r="Z1784" s="53"/>
      <c r="AA1784" s="53"/>
      <c r="AB1784" s="53"/>
      <c r="AC1784" s="53"/>
      <c r="AD1784" s="53"/>
      <c r="AE1784" s="53"/>
      <c r="AF1784" s="53"/>
      <c r="AG1784" s="53"/>
      <c r="AH1784" s="53"/>
      <c r="AI1784" s="53"/>
      <c r="AJ1784" s="53"/>
      <c r="AK1784" s="53"/>
      <c r="AL1784" s="53"/>
    </row>
    <row r="1785" spans="4:38" x14ac:dyDescent="0.25">
      <c r="D1785" s="57" t="s">
        <v>5228</v>
      </c>
      <c r="E1785" s="53"/>
      <c r="F1785" s="53"/>
      <c r="G1785" s="53"/>
      <c r="H1785" s="53"/>
      <c r="I1785" s="53"/>
      <c r="J1785" s="53"/>
      <c r="K1785" s="53"/>
      <c r="L1785" s="53"/>
      <c r="M1785" s="53"/>
      <c r="N1785" s="53"/>
      <c r="O1785" s="53"/>
      <c r="P1785" s="53"/>
      <c r="Q1785" s="53"/>
      <c r="R1785" s="53"/>
      <c r="S1785" s="53"/>
      <c r="T1785" s="53"/>
      <c r="U1785" s="53"/>
      <c r="V1785" s="53"/>
      <c r="W1785" s="53"/>
      <c r="X1785" s="53"/>
      <c r="Y1785" s="53"/>
      <c r="Z1785" s="53"/>
      <c r="AA1785" s="53"/>
      <c r="AB1785" s="53"/>
      <c r="AC1785" s="53"/>
      <c r="AD1785" s="53"/>
      <c r="AE1785" s="53"/>
      <c r="AF1785" s="53"/>
      <c r="AG1785" s="53"/>
      <c r="AH1785" s="53"/>
      <c r="AI1785" s="53"/>
      <c r="AJ1785" s="53"/>
      <c r="AK1785" s="53"/>
      <c r="AL1785" s="53"/>
    </row>
    <row r="1786" spans="4:38" x14ac:dyDescent="0.25">
      <c r="D1786" s="57" t="s">
        <v>5229</v>
      </c>
      <c r="E1786" s="53"/>
      <c r="F1786" s="53"/>
      <c r="G1786" s="53"/>
      <c r="H1786" s="53"/>
      <c r="I1786" s="53"/>
      <c r="J1786" s="53"/>
      <c r="K1786" s="53"/>
      <c r="L1786" s="53"/>
      <c r="M1786" s="53"/>
      <c r="N1786" s="53"/>
      <c r="O1786" s="53"/>
      <c r="P1786" s="53"/>
      <c r="Q1786" s="53"/>
      <c r="R1786" s="53"/>
      <c r="S1786" s="53"/>
      <c r="T1786" s="53"/>
      <c r="U1786" s="53"/>
      <c r="V1786" s="53"/>
      <c r="W1786" s="53"/>
      <c r="X1786" s="53"/>
      <c r="Y1786" s="53"/>
      <c r="Z1786" s="53"/>
      <c r="AA1786" s="53"/>
      <c r="AB1786" s="53"/>
      <c r="AC1786" s="53"/>
      <c r="AD1786" s="53"/>
      <c r="AE1786" s="53"/>
      <c r="AF1786" s="53"/>
      <c r="AG1786" s="53"/>
      <c r="AH1786" s="53"/>
      <c r="AI1786" s="53"/>
      <c r="AJ1786" s="53"/>
      <c r="AK1786" s="53"/>
      <c r="AL1786" s="53"/>
    </row>
    <row r="1787" spans="4:38" x14ac:dyDescent="0.25">
      <c r="D1787" s="57" t="s">
        <v>5230</v>
      </c>
      <c r="E1787" s="53"/>
      <c r="F1787" s="53"/>
      <c r="G1787" s="53"/>
      <c r="H1787" s="53"/>
      <c r="I1787" s="53"/>
      <c r="J1787" s="53"/>
      <c r="K1787" s="53"/>
      <c r="L1787" s="53"/>
      <c r="M1787" s="53"/>
      <c r="N1787" s="53"/>
      <c r="O1787" s="53"/>
      <c r="P1787" s="53"/>
      <c r="Q1787" s="53"/>
      <c r="R1787" s="53"/>
      <c r="S1787" s="53"/>
      <c r="T1787" s="53"/>
      <c r="U1787" s="53"/>
      <c r="V1787" s="53"/>
      <c r="W1787" s="53"/>
      <c r="X1787" s="53"/>
      <c r="Y1787" s="53"/>
      <c r="Z1787" s="53"/>
      <c r="AA1787" s="53"/>
      <c r="AB1787" s="53"/>
      <c r="AC1787" s="53"/>
      <c r="AD1787" s="53"/>
      <c r="AE1787" s="53"/>
      <c r="AF1787" s="53"/>
      <c r="AG1787" s="53"/>
      <c r="AH1787" s="53"/>
      <c r="AI1787" s="53"/>
      <c r="AJ1787" s="53"/>
      <c r="AK1787" s="53"/>
      <c r="AL1787" s="53"/>
    </row>
    <row r="1788" spans="4:38" x14ac:dyDescent="0.25">
      <c r="D1788" s="57" t="s">
        <v>524</v>
      </c>
      <c r="E1788" s="53"/>
      <c r="F1788" s="53"/>
      <c r="G1788" s="53"/>
      <c r="H1788" s="53"/>
      <c r="I1788" s="53"/>
      <c r="J1788" s="53"/>
      <c r="K1788" s="53"/>
      <c r="L1788" s="53"/>
      <c r="M1788" s="53"/>
      <c r="N1788" s="53"/>
      <c r="O1788" s="53"/>
      <c r="P1788" s="53"/>
      <c r="Q1788" s="53"/>
      <c r="R1788" s="53"/>
      <c r="S1788" s="53"/>
      <c r="T1788" s="53"/>
      <c r="U1788" s="53"/>
      <c r="V1788" s="53"/>
      <c r="W1788" s="53"/>
      <c r="X1788" s="53"/>
      <c r="Y1788" s="53"/>
      <c r="Z1788" s="53"/>
      <c r="AA1788" s="53"/>
      <c r="AB1788" s="53"/>
      <c r="AC1788" s="53"/>
      <c r="AD1788" s="53"/>
      <c r="AE1788" s="53"/>
      <c r="AF1788" s="53"/>
      <c r="AG1788" s="53"/>
      <c r="AH1788" s="53"/>
      <c r="AI1788" s="53"/>
      <c r="AJ1788" s="53"/>
      <c r="AK1788" s="53"/>
      <c r="AL1788" s="53"/>
    </row>
    <row r="1789" spans="4:38" x14ac:dyDescent="0.25">
      <c r="D1789" s="57" t="s">
        <v>257</v>
      </c>
      <c r="E1789" s="53"/>
      <c r="F1789" s="53"/>
      <c r="G1789" s="53"/>
      <c r="H1789" s="53"/>
      <c r="I1789" s="53"/>
      <c r="J1789" s="53"/>
      <c r="K1789" s="53"/>
      <c r="L1789" s="53"/>
      <c r="M1789" s="53"/>
      <c r="N1789" s="53"/>
      <c r="O1789" s="53"/>
      <c r="P1789" s="53"/>
      <c r="Q1789" s="53"/>
      <c r="R1789" s="53"/>
      <c r="S1789" s="53"/>
      <c r="T1789" s="53"/>
      <c r="U1789" s="53"/>
      <c r="V1789" s="53"/>
      <c r="W1789" s="53"/>
      <c r="X1789" s="53"/>
      <c r="Y1789" s="53"/>
      <c r="Z1789" s="53"/>
      <c r="AA1789" s="53"/>
      <c r="AB1789" s="53"/>
      <c r="AC1789" s="53"/>
      <c r="AD1789" s="53"/>
      <c r="AE1789" s="53"/>
      <c r="AF1789" s="53"/>
      <c r="AG1789" s="53"/>
      <c r="AH1789" s="53"/>
      <c r="AI1789" s="53"/>
      <c r="AJ1789" s="53"/>
      <c r="AK1789" s="53"/>
      <c r="AL1789" s="53"/>
    </row>
    <row r="1790" spans="4:38" x14ac:dyDescent="0.25">
      <c r="D1790" s="57" t="s">
        <v>3708</v>
      </c>
      <c r="E1790" s="53"/>
      <c r="F1790" s="53"/>
      <c r="G1790" s="53"/>
      <c r="H1790" s="53"/>
      <c r="I1790" s="53"/>
      <c r="J1790" s="53"/>
      <c r="K1790" s="53"/>
      <c r="L1790" s="53"/>
      <c r="M1790" s="53"/>
      <c r="N1790" s="53"/>
      <c r="O1790" s="53"/>
      <c r="P1790" s="53"/>
      <c r="Q1790" s="53"/>
      <c r="R1790" s="53"/>
      <c r="S1790" s="53"/>
      <c r="T1790" s="53"/>
      <c r="U1790" s="53"/>
      <c r="V1790" s="53"/>
      <c r="W1790" s="53"/>
      <c r="X1790" s="53"/>
      <c r="Y1790" s="53"/>
      <c r="Z1790" s="53"/>
      <c r="AA1790" s="53"/>
      <c r="AB1790" s="53"/>
      <c r="AC1790" s="53"/>
      <c r="AD1790" s="53"/>
      <c r="AE1790" s="53"/>
      <c r="AF1790" s="53"/>
      <c r="AG1790" s="53"/>
      <c r="AH1790" s="53"/>
      <c r="AI1790" s="53"/>
      <c r="AJ1790" s="53"/>
      <c r="AK1790" s="53"/>
      <c r="AL1790" s="53"/>
    </row>
    <row r="1791" spans="4:38" x14ac:dyDescent="0.25">
      <c r="D1791" s="57" t="s">
        <v>279</v>
      </c>
      <c r="E1791" s="53"/>
      <c r="F1791" s="53"/>
      <c r="G1791" s="53"/>
      <c r="H1791" s="53"/>
      <c r="I1791" s="53"/>
      <c r="J1791" s="53"/>
      <c r="K1791" s="53"/>
      <c r="L1791" s="53"/>
      <c r="M1791" s="53"/>
      <c r="N1791" s="53"/>
      <c r="O1791" s="53"/>
      <c r="P1791" s="53"/>
      <c r="Q1791" s="53"/>
      <c r="R1791" s="53"/>
      <c r="S1791" s="53"/>
      <c r="T1791" s="53"/>
      <c r="U1791" s="53"/>
      <c r="V1791" s="53"/>
      <c r="W1791" s="53"/>
      <c r="X1791" s="53"/>
      <c r="Y1791" s="53"/>
      <c r="Z1791" s="53"/>
      <c r="AA1791" s="53"/>
      <c r="AB1791" s="53"/>
      <c r="AC1791" s="53"/>
      <c r="AD1791" s="53"/>
      <c r="AE1791" s="53"/>
      <c r="AF1791" s="53"/>
      <c r="AG1791" s="53"/>
      <c r="AH1791" s="53"/>
      <c r="AI1791" s="53"/>
      <c r="AJ1791" s="53"/>
      <c r="AK1791" s="53"/>
      <c r="AL1791" s="53"/>
    </row>
    <row r="1792" spans="4:38" x14ac:dyDescent="0.25">
      <c r="D1792" s="57" t="s">
        <v>3709</v>
      </c>
      <c r="E1792" s="53"/>
      <c r="F1792" s="53"/>
      <c r="G1792" s="53"/>
      <c r="H1792" s="53"/>
      <c r="I1792" s="53"/>
      <c r="J1792" s="53"/>
      <c r="K1792" s="53"/>
      <c r="L1792" s="53"/>
      <c r="M1792" s="53"/>
      <c r="N1792" s="53"/>
      <c r="O1792" s="53"/>
      <c r="P1792" s="53"/>
      <c r="Q1792" s="53"/>
      <c r="R1792" s="53"/>
      <c r="S1792" s="53"/>
      <c r="T1792" s="53"/>
      <c r="U1792" s="53"/>
      <c r="V1792" s="53"/>
      <c r="W1792" s="53"/>
      <c r="X1792" s="53"/>
      <c r="Y1792" s="53"/>
      <c r="Z1792" s="53"/>
      <c r="AA1792" s="53"/>
      <c r="AB1792" s="53"/>
      <c r="AC1792" s="53"/>
      <c r="AD1792" s="53"/>
      <c r="AE1792" s="53"/>
      <c r="AF1792" s="53"/>
      <c r="AG1792" s="53"/>
      <c r="AH1792" s="53"/>
      <c r="AI1792" s="53"/>
      <c r="AJ1792" s="53"/>
      <c r="AK1792" s="53"/>
      <c r="AL1792" s="53"/>
    </row>
    <row r="1793" spans="4:38" x14ac:dyDescent="0.25">
      <c r="D1793" s="57" t="s">
        <v>355</v>
      </c>
      <c r="E1793" s="53"/>
      <c r="F1793" s="53"/>
      <c r="G1793" s="53"/>
      <c r="H1793" s="53"/>
      <c r="I1793" s="53"/>
      <c r="J1793" s="53"/>
      <c r="K1793" s="53"/>
      <c r="L1793" s="53"/>
      <c r="M1793" s="53"/>
      <c r="N1793" s="53"/>
      <c r="O1793" s="53"/>
      <c r="P1793" s="53"/>
      <c r="Q1793" s="53"/>
      <c r="R1793" s="53"/>
      <c r="S1793" s="53"/>
      <c r="T1793" s="53"/>
      <c r="U1793" s="53"/>
      <c r="V1793" s="53"/>
      <c r="W1793" s="53"/>
      <c r="X1793" s="53"/>
      <c r="Y1793" s="53"/>
      <c r="Z1793" s="53"/>
      <c r="AA1793" s="53"/>
      <c r="AB1793" s="53"/>
      <c r="AC1793" s="53"/>
      <c r="AD1793" s="53"/>
      <c r="AE1793" s="53"/>
      <c r="AF1793" s="53"/>
      <c r="AG1793" s="53"/>
      <c r="AH1793" s="53"/>
      <c r="AI1793" s="53"/>
      <c r="AJ1793" s="53"/>
      <c r="AK1793" s="53"/>
      <c r="AL1793" s="53"/>
    </row>
    <row r="1794" spans="4:38" x14ac:dyDescent="0.25">
      <c r="D1794" s="57" t="s">
        <v>3710</v>
      </c>
      <c r="E1794" s="53"/>
      <c r="F1794" s="53"/>
      <c r="G1794" s="53"/>
      <c r="H1794" s="53"/>
      <c r="I1794" s="53"/>
      <c r="J1794" s="53"/>
      <c r="K1794" s="53"/>
      <c r="L1794" s="53"/>
      <c r="M1794" s="53"/>
      <c r="N1794" s="53"/>
      <c r="O1794" s="53"/>
      <c r="P1794" s="53"/>
      <c r="Q1794" s="53"/>
      <c r="R1794" s="53"/>
      <c r="S1794" s="53"/>
      <c r="T1794" s="53"/>
      <c r="U1794" s="53"/>
      <c r="V1794" s="53"/>
      <c r="W1794" s="53"/>
      <c r="X1794" s="53"/>
      <c r="Y1794" s="53"/>
      <c r="Z1794" s="53"/>
      <c r="AA1794" s="53"/>
      <c r="AB1794" s="53"/>
      <c r="AC1794" s="53"/>
      <c r="AD1794" s="53"/>
      <c r="AE1794" s="53"/>
      <c r="AF1794" s="53"/>
      <c r="AG1794" s="53"/>
      <c r="AH1794" s="53"/>
      <c r="AI1794" s="53"/>
      <c r="AJ1794" s="53"/>
      <c r="AK1794" s="53"/>
      <c r="AL1794" s="53"/>
    </row>
    <row r="1795" spans="4:38" x14ac:dyDescent="0.25">
      <c r="D1795" s="57" t="s">
        <v>359</v>
      </c>
      <c r="E1795" s="53"/>
      <c r="F1795" s="53"/>
      <c r="G1795" s="53"/>
      <c r="H1795" s="53"/>
      <c r="I1795" s="53"/>
      <c r="J1795" s="53"/>
      <c r="K1795" s="53"/>
      <c r="L1795" s="53"/>
      <c r="M1795" s="53"/>
      <c r="N1795" s="53"/>
      <c r="O1795" s="53"/>
      <c r="P1795" s="53"/>
      <c r="Q1795" s="53"/>
      <c r="R1795" s="53"/>
      <c r="S1795" s="53"/>
      <c r="T1795" s="53"/>
      <c r="U1795" s="53"/>
      <c r="V1795" s="53"/>
      <c r="W1795" s="53"/>
      <c r="X1795" s="53"/>
      <c r="Y1795" s="53"/>
      <c r="Z1795" s="53"/>
      <c r="AA1795" s="53"/>
      <c r="AB1795" s="53"/>
      <c r="AC1795" s="53"/>
      <c r="AD1795" s="53"/>
      <c r="AE1795" s="53"/>
      <c r="AF1795" s="53"/>
      <c r="AG1795" s="53"/>
      <c r="AH1795" s="53"/>
      <c r="AI1795" s="53"/>
      <c r="AJ1795" s="53"/>
      <c r="AK1795" s="53"/>
      <c r="AL1795" s="53"/>
    </row>
    <row r="1796" spans="4:38" x14ac:dyDescent="0.25">
      <c r="D1796" s="57" t="s">
        <v>5231</v>
      </c>
      <c r="E1796" s="53"/>
      <c r="F1796" s="53"/>
      <c r="G1796" s="53"/>
      <c r="H1796" s="53"/>
      <c r="I1796" s="53"/>
      <c r="J1796" s="53"/>
      <c r="K1796" s="53"/>
      <c r="L1796" s="53"/>
      <c r="M1796" s="53"/>
      <c r="N1796" s="53"/>
      <c r="O1796" s="53"/>
      <c r="P1796" s="53"/>
      <c r="Q1796" s="53"/>
      <c r="R1796" s="53"/>
      <c r="S1796" s="53"/>
      <c r="T1796" s="53"/>
      <c r="U1796" s="53"/>
      <c r="V1796" s="53"/>
      <c r="W1796" s="53"/>
      <c r="X1796" s="53"/>
      <c r="Y1796" s="53"/>
      <c r="Z1796" s="53"/>
      <c r="AA1796" s="53"/>
      <c r="AB1796" s="53"/>
      <c r="AC1796" s="53"/>
      <c r="AD1796" s="53"/>
      <c r="AE1796" s="53"/>
      <c r="AF1796" s="53"/>
      <c r="AG1796" s="53"/>
      <c r="AH1796" s="53"/>
      <c r="AI1796" s="53"/>
      <c r="AJ1796" s="53"/>
      <c r="AK1796" s="53"/>
      <c r="AL1796" s="53"/>
    </row>
    <row r="1797" spans="4:38" x14ac:dyDescent="0.25">
      <c r="D1797" s="57" t="s">
        <v>5232</v>
      </c>
      <c r="E1797" s="53"/>
      <c r="F1797" s="53"/>
      <c r="G1797" s="53"/>
      <c r="H1797" s="53"/>
      <c r="I1797" s="53"/>
      <c r="J1797" s="53"/>
      <c r="K1797" s="53"/>
      <c r="L1797" s="53"/>
      <c r="M1797" s="53"/>
      <c r="N1797" s="53"/>
      <c r="O1797" s="53"/>
      <c r="P1797" s="53"/>
      <c r="Q1797" s="53"/>
      <c r="R1797" s="53"/>
      <c r="S1797" s="53"/>
      <c r="T1797" s="53"/>
      <c r="U1797" s="53"/>
      <c r="V1797" s="53"/>
      <c r="W1797" s="53"/>
      <c r="X1797" s="53"/>
      <c r="Y1797" s="53"/>
      <c r="Z1797" s="53"/>
      <c r="AA1797" s="53"/>
      <c r="AB1797" s="53"/>
      <c r="AC1797" s="53"/>
      <c r="AD1797" s="53"/>
      <c r="AE1797" s="53"/>
      <c r="AF1797" s="53"/>
      <c r="AG1797" s="53"/>
      <c r="AH1797" s="53"/>
      <c r="AI1797" s="53"/>
      <c r="AJ1797" s="53"/>
      <c r="AK1797" s="53"/>
      <c r="AL1797" s="53"/>
    </row>
    <row r="1798" spans="4:38" x14ac:dyDescent="0.25">
      <c r="D1798" s="57" t="s">
        <v>5331</v>
      </c>
      <c r="E1798" s="53"/>
      <c r="F1798" s="53"/>
      <c r="G1798" s="53"/>
      <c r="H1798" s="53"/>
      <c r="I1798" s="53"/>
      <c r="J1798" s="53"/>
      <c r="K1798" s="53"/>
      <c r="L1798" s="53"/>
      <c r="M1798" s="53"/>
      <c r="N1798" s="53"/>
      <c r="O1798" s="53"/>
      <c r="P1798" s="53"/>
      <c r="Q1798" s="53"/>
      <c r="R1798" s="53"/>
      <c r="S1798" s="53"/>
      <c r="T1798" s="53"/>
      <c r="U1798" s="53"/>
      <c r="V1798" s="53"/>
      <c r="W1798" s="53"/>
      <c r="X1798" s="53"/>
      <c r="Y1798" s="53"/>
      <c r="Z1798" s="53"/>
      <c r="AA1798" s="53"/>
      <c r="AB1798" s="53"/>
      <c r="AC1798" s="53"/>
      <c r="AD1798" s="53"/>
      <c r="AE1798" s="53"/>
      <c r="AF1798" s="53"/>
      <c r="AG1798" s="53"/>
      <c r="AH1798" s="53"/>
      <c r="AI1798" s="53"/>
      <c r="AJ1798" s="53"/>
      <c r="AK1798" s="53"/>
      <c r="AL1798" s="53"/>
    </row>
    <row r="1800" spans="4:38" x14ac:dyDescent="0.25">
      <c r="D1800" s="285" t="s">
        <v>5326</v>
      </c>
    </row>
    <row r="1873" spans="4:66" x14ac:dyDescent="0.25">
      <c r="D1873" s="285" t="s">
        <v>701</v>
      </c>
      <c r="AF1873" s="285" t="s">
        <v>702</v>
      </c>
    </row>
    <row r="1875" spans="4:66" x14ac:dyDescent="0.25">
      <c r="D1875" s="56" t="s">
        <v>539</v>
      </c>
      <c r="E1875" s="52"/>
      <c r="F1875" s="52"/>
      <c r="G1875" s="52"/>
      <c r="H1875" s="52"/>
      <c r="I1875" s="52"/>
      <c r="J1875" s="52"/>
      <c r="K1875" s="52"/>
      <c r="L1875" s="52"/>
      <c r="M1875" s="52"/>
      <c r="N1875" s="52"/>
      <c r="O1875" s="52"/>
      <c r="P1875" s="52"/>
      <c r="Q1875" s="52"/>
      <c r="R1875" s="52"/>
      <c r="S1875" s="52"/>
      <c r="T1875" s="52"/>
      <c r="U1875" s="52"/>
      <c r="V1875" s="52"/>
      <c r="W1875" s="52"/>
      <c r="X1875" s="52"/>
      <c r="Y1875" s="52"/>
      <c r="Z1875" s="52"/>
      <c r="AA1875" s="52"/>
      <c r="AB1875" s="52"/>
      <c r="AC1875" s="52"/>
      <c r="AF1875" s="56" t="s">
        <v>354</v>
      </c>
      <c r="AG1875" s="52"/>
      <c r="AH1875" s="52"/>
      <c r="AI1875" s="52"/>
      <c r="AJ1875" s="52"/>
      <c r="AK1875" s="52"/>
      <c r="AL1875" s="52"/>
      <c r="AM1875" s="52"/>
      <c r="AN1875" s="52"/>
      <c r="AO1875" s="52"/>
      <c r="AP1875" s="52"/>
      <c r="AQ1875" s="52"/>
      <c r="AR1875" s="52"/>
      <c r="AS1875" s="52"/>
      <c r="AT1875" s="52"/>
      <c r="AU1875" s="52"/>
      <c r="AV1875" s="52"/>
      <c r="AW1875" s="52"/>
      <c r="AX1875" s="52"/>
      <c r="AY1875" s="52"/>
      <c r="AZ1875" s="52"/>
      <c r="BA1875" s="52"/>
      <c r="BB1875" s="52"/>
      <c r="BC1875" s="52"/>
      <c r="BD1875" s="52"/>
      <c r="BE1875" s="52"/>
      <c r="BF1875" s="52"/>
      <c r="BG1875" s="52"/>
      <c r="BH1875" s="52"/>
      <c r="BI1875" s="52"/>
      <c r="BJ1875" s="52"/>
      <c r="BK1875" s="52"/>
      <c r="BL1875" s="52"/>
      <c r="BM1875" s="52"/>
      <c r="BN1875" s="52"/>
    </row>
    <row r="1876" spans="4:66" x14ac:dyDescent="0.25">
      <c r="D1876" s="56" t="s">
        <v>900</v>
      </c>
      <c r="E1876" s="52"/>
      <c r="F1876" s="52"/>
      <c r="G1876" s="52"/>
      <c r="H1876" s="52"/>
      <c r="I1876" s="52"/>
      <c r="J1876" s="52"/>
      <c r="K1876" s="52"/>
      <c r="L1876" s="52"/>
      <c r="M1876" s="52"/>
      <c r="N1876" s="52"/>
      <c r="O1876" s="52"/>
      <c r="P1876" s="52"/>
      <c r="Q1876" s="52"/>
      <c r="R1876" s="52"/>
      <c r="S1876" s="52"/>
      <c r="T1876" s="52"/>
      <c r="U1876" s="52"/>
      <c r="V1876" s="52"/>
      <c r="W1876" s="52"/>
      <c r="X1876" s="52"/>
      <c r="Y1876" s="52"/>
      <c r="Z1876" s="52"/>
      <c r="AA1876" s="52"/>
      <c r="AB1876" s="52"/>
      <c r="AC1876" s="52"/>
      <c r="AF1876" s="56" t="s">
        <v>5223</v>
      </c>
      <c r="AG1876" s="52"/>
      <c r="AH1876" s="52"/>
      <c r="AI1876" s="52"/>
      <c r="AJ1876" s="52"/>
      <c r="AK1876" s="52"/>
      <c r="AL1876" s="52"/>
      <c r="AM1876" s="52"/>
      <c r="AN1876" s="52"/>
      <c r="AO1876" s="52"/>
      <c r="AP1876" s="52"/>
      <c r="AQ1876" s="52"/>
      <c r="AR1876" s="52"/>
      <c r="AS1876" s="52"/>
      <c r="AT1876" s="52"/>
      <c r="AU1876" s="52"/>
      <c r="AV1876" s="52"/>
      <c r="AW1876" s="52"/>
      <c r="AX1876" s="52"/>
      <c r="AY1876" s="52"/>
      <c r="AZ1876" s="52"/>
      <c r="BA1876" s="52"/>
      <c r="BB1876" s="52"/>
      <c r="BC1876" s="52"/>
      <c r="BD1876" s="52"/>
      <c r="BE1876" s="52"/>
      <c r="BF1876" s="52"/>
      <c r="BG1876" s="52"/>
      <c r="BH1876" s="52"/>
      <c r="BI1876" s="52"/>
      <c r="BJ1876" s="52"/>
      <c r="BK1876" s="52"/>
      <c r="BL1876" s="52"/>
      <c r="BM1876" s="52"/>
      <c r="BN1876" s="52"/>
    </row>
    <row r="1877" spans="4:66" x14ac:dyDescent="0.25">
      <c r="D1877" s="56" t="s">
        <v>440</v>
      </c>
      <c r="E1877" s="52"/>
      <c r="F1877" s="52"/>
      <c r="G1877" s="52"/>
      <c r="H1877" s="52"/>
      <c r="I1877" s="52"/>
      <c r="J1877" s="52"/>
      <c r="K1877" s="52"/>
      <c r="L1877" s="52"/>
      <c r="M1877" s="52"/>
      <c r="N1877" s="52"/>
      <c r="O1877" s="52"/>
      <c r="P1877" s="52"/>
      <c r="Q1877" s="52"/>
      <c r="R1877" s="52"/>
      <c r="S1877" s="52"/>
      <c r="T1877" s="52"/>
      <c r="U1877" s="52"/>
      <c r="V1877" s="52"/>
      <c r="W1877" s="52"/>
      <c r="X1877" s="52"/>
      <c r="Y1877" s="52"/>
      <c r="Z1877" s="52"/>
      <c r="AA1877" s="52"/>
      <c r="AB1877" s="52"/>
      <c r="AC1877" s="52"/>
      <c r="AF1877" s="56" t="s">
        <v>468</v>
      </c>
      <c r="AG1877" s="52"/>
      <c r="AH1877" s="52"/>
      <c r="AI1877" s="52"/>
      <c r="AJ1877" s="52"/>
      <c r="AK1877" s="52"/>
      <c r="AL1877" s="52"/>
      <c r="AM1877" s="52"/>
      <c r="AN1877" s="52"/>
      <c r="AO1877" s="52"/>
      <c r="AP1877" s="52"/>
      <c r="AQ1877" s="52"/>
      <c r="AR1877" s="52"/>
      <c r="AS1877" s="52"/>
      <c r="AT1877" s="52"/>
      <c r="AU1877" s="52"/>
      <c r="AV1877" s="52"/>
      <c r="AW1877" s="52"/>
      <c r="AX1877" s="52"/>
      <c r="AY1877" s="52"/>
      <c r="AZ1877" s="52"/>
      <c r="BA1877" s="52"/>
      <c r="BB1877" s="52"/>
      <c r="BC1877" s="52"/>
      <c r="BD1877" s="52"/>
      <c r="BE1877" s="52"/>
      <c r="BF1877" s="52"/>
      <c r="BG1877" s="52"/>
      <c r="BH1877" s="52"/>
      <c r="BI1877" s="52"/>
      <c r="BJ1877" s="52"/>
      <c r="BK1877" s="52"/>
      <c r="BL1877" s="52"/>
      <c r="BM1877" s="52"/>
      <c r="BN1877" s="52"/>
    </row>
    <row r="1878" spans="4:66" x14ac:dyDescent="0.25">
      <c r="D1878" s="56" t="s">
        <v>5385</v>
      </c>
      <c r="E1878" s="52"/>
      <c r="F1878" s="52"/>
      <c r="G1878" s="52"/>
      <c r="H1878" s="52"/>
      <c r="I1878" s="52"/>
      <c r="J1878" s="52"/>
      <c r="K1878" s="52"/>
      <c r="L1878" s="52"/>
      <c r="M1878" s="52"/>
      <c r="N1878" s="52"/>
      <c r="O1878" s="52"/>
      <c r="P1878" s="52"/>
      <c r="Q1878" s="52"/>
      <c r="R1878" s="52"/>
      <c r="S1878" s="52"/>
      <c r="T1878" s="52"/>
      <c r="U1878" s="52"/>
      <c r="V1878" s="52"/>
      <c r="W1878" s="52"/>
      <c r="X1878" s="52"/>
      <c r="Y1878" s="52"/>
      <c r="Z1878" s="52"/>
      <c r="AA1878" s="52"/>
      <c r="AB1878" s="52"/>
      <c r="AC1878" s="52"/>
      <c r="AF1878" s="56" t="s">
        <v>5225</v>
      </c>
      <c r="AG1878" s="52"/>
      <c r="AH1878" s="52"/>
      <c r="AI1878" s="52"/>
      <c r="AJ1878" s="52"/>
      <c r="AK1878" s="52"/>
      <c r="AL1878" s="52"/>
      <c r="AM1878" s="52"/>
      <c r="AN1878" s="52"/>
      <c r="AO1878" s="52"/>
      <c r="AP1878" s="52"/>
      <c r="AQ1878" s="52"/>
      <c r="AR1878" s="52"/>
      <c r="AS1878" s="52"/>
      <c r="AT1878" s="52"/>
      <c r="AU1878" s="52"/>
      <c r="AV1878" s="52"/>
      <c r="AW1878" s="52"/>
      <c r="AX1878" s="52"/>
      <c r="AY1878" s="52"/>
      <c r="AZ1878" s="52"/>
      <c r="BA1878" s="52"/>
      <c r="BB1878" s="52"/>
      <c r="BC1878" s="52"/>
      <c r="BD1878" s="52"/>
      <c r="BE1878" s="52"/>
      <c r="BF1878" s="52"/>
      <c r="BG1878" s="52"/>
      <c r="BH1878" s="52"/>
      <c r="BI1878" s="52"/>
      <c r="BJ1878" s="52"/>
      <c r="BK1878" s="52"/>
      <c r="BL1878" s="52"/>
      <c r="BM1878" s="52"/>
      <c r="BN1878" s="52"/>
    </row>
    <row r="1879" spans="4:66" x14ac:dyDescent="0.25">
      <c r="D1879" s="56" t="s">
        <v>5386</v>
      </c>
      <c r="E1879" s="52"/>
      <c r="F1879" s="52"/>
      <c r="G1879" s="52"/>
      <c r="H1879" s="52"/>
      <c r="I1879" s="52"/>
      <c r="J1879" s="52"/>
      <c r="K1879" s="52"/>
      <c r="L1879" s="52"/>
      <c r="M1879" s="52"/>
      <c r="N1879" s="52"/>
      <c r="O1879" s="52"/>
      <c r="P1879" s="52"/>
      <c r="Q1879" s="52"/>
      <c r="R1879" s="52"/>
      <c r="S1879" s="52"/>
      <c r="T1879" s="52"/>
      <c r="U1879" s="52"/>
      <c r="V1879" s="52"/>
      <c r="W1879" s="52"/>
      <c r="X1879" s="52"/>
      <c r="Y1879" s="52"/>
      <c r="Z1879" s="52"/>
      <c r="AA1879" s="52"/>
      <c r="AB1879" s="52"/>
      <c r="AC1879" s="52"/>
      <c r="AF1879" s="56" t="s">
        <v>5226</v>
      </c>
      <c r="AG1879" s="52"/>
      <c r="AH1879" s="52"/>
      <c r="AI1879" s="52"/>
      <c r="AJ1879" s="52"/>
      <c r="AK1879" s="52"/>
      <c r="AL1879" s="52"/>
      <c r="AM1879" s="52"/>
      <c r="AN1879" s="52"/>
      <c r="AO1879" s="52"/>
      <c r="AP1879" s="52"/>
      <c r="AQ1879" s="52"/>
      <c r="AR1879" s="52"/>
      <c r="AS1879" s="52"/>
      <c r="AT1879" s="52"/>
      <c r="AU1879" s="52"/>
      <c r="AV1879" s="52"/>
      <c r="AW1879" s="52"/>
      <c r="AX1879" s="52"/>
      <c r="AY1879" s="52"/>
      <c r="AZ1879" s="52"/>
      <c r="BA1879" s="52"/>
      <c r="BB1879" s="52"/>
      <c r="BC1879" s="52"/>
      <c r="BD1879" s="52"/>
      <c r="BE1879" s="52"/>
      <c r="BF1879" s="52"/>
      <c r="BG1879" s="52"/>
      <c r="BH1879" s="52"/>
      <c r="BI1879" s="52"/>
      <c r="BJ1879" s="52"/>
      <c r="BK1879" s="52"/>
      <c r="BL1879" s="52"/>
      <c r="BM1879" s="52"/>
      <c r="BN1879" s="52"/>
    </row>
    <row r="1880" spans="4:66" x14ac:dyDescent="0.25">
      <c r="D1880" s="56" t="s">
        <v>5387</v>
      </c>
      <c r="E1880" s="52"/>
      <c r="F1880" s="52"/>
      <c r="G1880" s="52"/>
      <c r="H1880" s="52"/>
      <c r="I1880" s="52"/>
      <c r="J1880" s="52"/>
      <c r="K1880" s="52"/>
      <c r="L1880" s="52"/>
      <c r="M1880" s="52"/>
      <c r="N1880" s="52"/>
      <c r="O1880" s="52"/>
      <c r="P1880" s="52"/>
      <c r="Q1880" s="52"/>
      <c r="R1880" s="52"/>
      <c r="S1880" s="52"/>
      <c r="T1880" s="52"/>
      <c r="U1880" s="52"/>
      <c r="V1880" s="52"/>
      <c r="W1880" s="52"/>
      <c r="X1880" s="52"/>
      <c r="Y1880" s="52"/>
      <c r="Z1880" s="52"/>
      <c r="AA1880" s="52"/>
      <c r="AB1880" s="52"/>
      <c r="AC1880" s="52"/>
      <c r="AF1880" s="56" t="s">
        <v>957</v>
      </c>
      <c r="AG1880" s="52"/>
      <c r="AH1880" s="52"/>
      <c r="AI1880" s="52"/>
      <c r="AJ1880" s="52"/>
      <c r="AK1880" s="52"/>
      <c r="AL1880" s="52"/>
      <c r="AM1880" s="52"/>
      <c r="AN1880" s="52"/>
      <c r="AO1880" s="52"/>
      <c r="AP1880" s="52"/>
      <c r="AQ1880" s="52"/>
      <c r="AR1880" s="52"/>
      <c r="AS1880" s="52"/>
      <c r="AT1880" s="52"/>
      <c r="AU1880" s="52"/>
      <c r="AV1880" s="52"/>
      <c r="AW1880" s="52"/>
      <c r="AX1880" s="52"/>
      <c r="AY1880" s="52"/>
      <c r="AZ1880" s="52"/>
      <c r="BA1880" s="52"/>
      <c r="BB1880" s="52"/>
      <c r="BC1880" s="52"/>
      <c r="BD1880" s="52"/>
      <c r="BE1880" s="52"/>
      <c r="BF1880" s="52"/>
      <c r="BG1880" s="52"/>
      <c r="BH1880" s="52"/>
      <c r="BI1880" s="52"/>
      <c r="BJ1880" s="52"/>
      <c r="BK1880" s="52"/>
      <c r="BL1880" s="52"/>
      <c r="BM1880" s="52"/>
      <c r="BN1880" s="52"/>
    </row>
    <row r="1881" spans="4:66" x14ac:dyDescent="0.25">
      <c r="D1881" s="56" t="s">
        <v>955</v>
      </c>
      <c r="E1881" s="52"/>
      <c r="F1881" s="52"/>
      <c r="G1881" s="52"/>
      <c r="H1881" s="52"/>
      <c r="I1881" s="52"/>
      <c r="J1881" s="52"/>
      <c r="K1881" s="52"/>
      <c r="L1881" s="52"/>
      <c r="M1881" s="52"/>
      <c r="N1881" s="52"/>
      <c r="O1881" s="52"/>
      <c r="P1881" s="52"/>
      <c r="Q1881" s="52"/>
      <c r="R1881" s="52"/>
      <c r="S1881" s="52"/>
      <c r="T1881" s="52"/>
      <c r="U1881" s="52"/>
      <c r="V1881" s="52"/>
      <c r="W1881" s="52"/>
      <c r="X1881" s="52"/>
      <c r="Y1881" s="52"/>
      <c r="Z1881" s="52"/>
      <c r="AA1881" s="52"/>
      <c r="AB1881" s="52"/>
      <c r="AC1881" s="52"/>
      <c r="AF1881" s="56" t="s">
        <v>5227</v>
      </c>
      <c r="AG1881" s="52"/>
      <c r="AH1881" s="52"/>
      <c r="AI1881" s="52"/>
      <c r="AJ1881" s="52"/>
      <c r="AK1881" s="52"/>
      <c r="AL1881" s="52"/>
      <c r="AM1881" s="52"/>
      <c r="AN1881" s="52"/>
      <c r="AO1881" s="52"/>
      <c r="AP1881" s="52"/>
      <c r="AQ1881" s="52"/>
      <c r="AR1881" s="52"/>
      <c r="AS1881" s="52"/>
      <c r="AT1881" s="52"/>
      <c r="AU1881" s="52"/>
      <c r="AV1881" s="52"/>
      <c r="AW1881" s="52"/>
      <c r="AX1881" s="52"/>
      <c r="AY1881" s="52"/>
      <c r="AZ1881" s="52"/>
      <c r="BA1881" s="52"/>
      <c r="BB1881" s="52"/>
      <c r="BC1881" s="52"/>
      <c r="BD1881" s="52"/>
      <c r="BE1881" s="52"/>
      <c r="BF1881" s="52"/>
      <c r="BG1881" s="52"/>
      <c r="BH1881" s="52"/>
      <c r="BI1881" s="52"/>
      <c r="BJ1881" s="52"/>
      <c r="BK1881" s="52"/>
      <c r="BL1881" s="52"/>
      <c r="BM1881" s="52"/>
      <c r="BN1881" s="52"/>
    </row>
    <row r="1882" spans="4:66" x14ac:dyDescent="0.25">
      <c r="D1882" s="56" t="s">
        <v>5388</v>
      </c>
      <c r="E1882" s="52"/>
      <c r="F1882" s="52"/>
      <c r="G1882" s="52"/>
      <c r="H1882" s="52"/>
      <c r="I1882" s="52"/>
      <c r="J1882" s="52"/>
      <c r="K1882" s="52"/>
      <c r="L1882" s="52"/>
      <c r="M1882" s="52"/>
      <c r="N1882" s="52"/>
      <c r="O1882" s="52"/>
      <c r="P1882" s="52"/>
      <c r="Q1882" s="52"/>
      <c r="R1882" s="52"/>
      <c r="S1882" s="52"/>
      <c r="T1882" s="52"/>
      <c r="U1882" s="52"/>
      <c r="V1882" s="52"/>
      <c r="W1882" s="52"/>
      <c r="X1882" s="52"/>
      <c r="Y1882" s="52"/>
      <c r="Z1882" s="52"/>
      <c r="AA1882" s="52"/>
      <c r="AB1882" s="52"/>
      <c r="AC1882" s="52"/>
      <c r="AF1882" s="56" t="s">
        <v>5228</v>
      </c>
      <c r="AG1882" s="52"/>
      <c r="AH1882" s="52"/>
      <c r="AI1882" s="52"/>
      <c r="AJ1882" s="52"/>
      <c r="AK1882" s="52"/>
      <c r="AL1882" s="52"/>
      <c r="AM1882" s="52"/>
      <c r="AN1882" s="52"/>
      <c r="AO1882" s="52"/>
      <c r="AP1882" s="52"/>
      <c r="AQ1882" s="52"/>
      <c r="AR1882" s="52"/>
      <c r="AS1882" s="52"/>
      <c r="AT1882" s="52"/>
      <c r="AU1882" s="52"/>
      <c r="AV1882" s="52"/>
      <c r="AW1882" s="52"/>
      <c r="AX1882" s="52"/>
      <c r="AY1882" s="52"/>
      <c r="AZ1882" s="52"/>
      <c r="BA1882" s="52"/>
      <c r="BB1882" s="52"/>
      <c r="BC1882" s="52"/>
      <c r="BD1882" s="52"/>
      <c r="BE1882" s="52"/>
      <c r="BF1882" s="52"/>
      <c r="BG1882" s="52"/>
      <c r="BH1882" s="52"/>
      <c r="BI1882" s="52"/>
      <c r="BJ1882" s="52"/>
      <c r="BK1882" s="52"/>
      <c r="BL1882" s="52"/>
      <c r="BM1882" s="52"/>
      <c r="BN1882" s="52"/>
    </row>
    <row r="1883" spans="4:66" x14ac:dyDescent="0.25">
      <c r="D1883" s="56" t="s">
        <v>524</v>
      </c>
      <c r="E1883" s="52"/>
      <c r="F1883" s="52"/>
      <c r="G1883" s="52"/>
      <c r="H1883" s="52"/>
      <c r="I1883" s="52"/>
      <c r="J1883" s="52"/>
      <c r="K1883" s="52"/>
      <c r="L1883" s="52"/>
      <c r="M1883" s="52"/>
      <c r="N1883" s="52"/>
      <c r="O1883" s="52"/>
      <c r="P1883" s="52"/>
      <c r="Q1883" s="52"/>
      <c r="R1883" s="52"/>
      <c r="S1883" s="52"/>
      <c r="T1883" s="52"/>
      <c r="U1883" s="52"/>
      <c r="V1883" s="52"/>
      <c r="W1883" s="52"/>
      <c r="X1883" s="52"/>
      <c r="Y1883" s="52"/>
      <c r="Z1883" s="52"/>
      <c r="AA1883" s="52"/>
      <c r="AB1883" s="52"/>
      <c r="AC1883" s="52"/>
      <c r="AF1883" s="56" t="s">
        <v>5229</v>
      </c>
      <c r="AG1883" s="52"/>
      <c r="AH1883" s="52"/>
      <c r="AI1883" s="52"/>
      <c r="AJ1883" s="52"/>
      <c r="AK1883" s="52"/>
      <c r="AL1883" s="52"/>
      <c r="AM1883" s="52"/>
      <c r="AN1883" s="52"/>
      <c r="AO1883" s="52"/>
      <c r="AP1883" s="52"/>
      <c r="AQ1883" s="52"/>
      <c r="AR1883" s="52"/>
      <c r="AS1883" s="52"/>
      <c r="AT1883" s="52"/>
      <c r="AU1883" s="52"/>
      <c r="AV1883" s="52"/>
      <c r="AW1883" s="52"/>
      <c r="AX1883" s="52"/>
      <c r="AY1883" s="52"/>
      <c r="AZ1883" s="52"/>
      <c r="BA1883" s="52"/>
      <c r="BB1883" s="52"/>
      <c r="BC1883" s="52"/>
      <c r="BD1883" s="52"/>
      <c r="BE1883" s="52"/>
      <c r="BF1883" s="52"/>
      <c r="BG1883" s="52"/>
      <c r="BH1883" s="52"/>
      <c r="BI1883" s="52"/>
      <c r="BJ1883" s="52"/>
      <c r="BK1883" s="52"/>
      <c r="BL1883" s="52"/>
      <c r="BM1883" s="52"/>
      <c r="BN1883" s="52"/>
    </row>
    <row r="1884" spans="4:66" x14ac:dyDescent="0.25">
      <c r="D1884" s="56" t="s">
        <v>2165</v>
      </c>
      <c r="E1884" s="52"/>
      <c r="F1884" s="52"/>
      <c r="G1884" s="52"/>
      <c r="H1884" s="52"/>
      <c r="I1884" s="52"/>
      <c r="J1884" s="52"/>
      <c r="K1884" s="52"/>
      <c r="L1884" s="52"/>
      <c r="M1884" s="52"/>
      <c r="N1884" s="52"/>
      <c r="O1884" s="52"/>
      <c r="P1884" s="52"/>
      <c r="Q1884" s="52"/>
      <c r="R1884" s="52"/>
      <c r="S1884" s="52"/>
      <c r="T1884" s="52"/>
      <c r="U1884" s="52"/>
      <c r="V1884" s="52"/>
      <c r="W1884" s="52"/>
      <c r="X1884" s="52"/>
      <c r="Y1884" s="52"/>
      <c r="Z1884" s="52"/>
      <c r="AA1884" s="52"/>
      <c r="AB1884" s="52"/>
      <c r="AC1884" s="52"/>
      <c r="AF1884" s="56" t="s">
        <v>5230</v>
      </c>
      <c r="AG1884" s="52"/>
      <c r="AH1884" s="52"/>
      <c r="AI1884" s="52"/>
      <c r="AJ1884" s="52"/>
      <c r="AK1884" s="52"/>
      <c r="AL1884" s="52"/>
      <c r="AM1884" s="52"/>
      <c r="AN1884" s="52"/>
      <c r="AO1884" s="52"/>
      <c r="AP1884" s="52"/>
      <c r="AQ1884" s="52"/>
      <c r="AR1884" s="52"/>
      <c r="AS1884" s="52"/>
      <c r="AT1884" s="52"/>
      <c r="AU1884" s="52"/>
      <c r="AV1884" s="52"/>
      <c r="AW1884" s="52"/>
      <c r="AX1884" s="52"/>
      <c r="AY1884" s="52"/>
      <c r="AZ1884" s="52"/>
      <c r="BA1884" s="52"/>
      <c r="BB1884" s="52"/>
      <c r="BC1884" s="52"/>
      <c r="BD1884" s="52"/>
      <c r="BE1884" s="52"/>
      <c r="BF1884" s="52"/>
      <c r="BG1884" s="52"/>
      <c r="BH1884" s="52"/>
      <c r="BI1884" s="52"/>
      <c r="BJ1884" s="52"/>
      <c r="BK1884" s="52"/>
      <c r="BL1884" s="52"/>
      <c r="BM1884" s="52"/>
      <c r="BN1884" s="52"/>
    </row>
    <row r="1885" spans="4:66" x14ac:dyDescent="0.25">
      <c r="D1885" s="56" t="s">
        <v>5389</v>
      </c>
      <c r="E1885" s="52"/>
      <c r="F1885" s="52"/>
      <c r="G1885" s="52"/>
      <c r="H1885" s="52"/>
      <c r="I1885" s="52"/>
      <c r="J1885" s="52"/>
      <c r="K1885" s="52"/>
      <c r="L1885" s="52"/>
      <c r="M1885" s="52"/>
      <c r="N1885" s="52"/>
      <c r="O1885" s="52"/>
      <c r="P1885" s="52"/>
      <c r="Q1885" s="52"/>
      <c r="R1885" s="52"/>
      <c r="S1885" s="52"/>
      <c r="T1885" s="52"/>
      <c r="U1885" s="52"/>
      <c r="V1885" s="52"/>
      <c r="W1885" s="52"/>
      <c r="X1885" s="52"/>
      <c r="Y1885" s="52"/>
      <c r="Z1885" s="52"/>
      <c r="AA1885" s="52"/>
      <c r="AB1885" s="52"/>
      <c r="AC1885" s="52"/>
      <c r="AF1885" s="56" t="s">
        <v>524</v>
      </c>
      <c r="AG1885" s="52"/>
      <c r="AH1885" s="52"/>
      <c r="AI1885" s="52"/>
      <c r="AJ1885" s="52"/>
      <c r="AK1885" s="52"/>
      <c r="AL1885" s="52"/>
      <c r="AM1885" s="52"/>
      <c r="AN1885" s="52"/>
      <c r="AO1885" s="52"/>
      <c r="AP1885" s="52"/>
      <c r="AQ1885" s="52"/>
      <c r="AR1885" s="52"/>
      <c r="AS1885" s="52"/>
      <c r="AT1885" s="52"/>
      <c r="AU1885" s="52"/>
      <c r="AV1885" s="52"/>
      <c r="AW1885" s="52"/>
      <c r="AX1885" s="52"/>
      <c r="AY1885" s="52"/>
      <c r="AZ1885" s="52"/>
      <c r="BA1885" s="52"/>
      <c r="BB1885" s="52"/>
      <c r="BC1885" s="52"/>
      <c r="BD1885" s="52"/>
      <c r="BE1885" s="52"/>
      <c r="BF1885" s="52"/>
      <c r="BG1885" s="52"/>
      <c r="BH1885" s="52"/>
      <c r="BI1885" s="52"/>
      <c r="BJ1885" s="52"/>
      <c r="BK1885" s="52"/>
      <c r="BL1885" s="52"/>
      <c r="BM1885" s="52"/>
      <c r="BN1885" s="52"/>
    </row>
    <row r="1886" spans="4:66" x14ac:dyDescent="0.25">
      <c r="D1886" s="56" t="s">
        <v>432</v>
      </c>
      <c r="E1886" s="52"/>
      <c r="F1886" s="52"/>
      <c r="G1886" s="52"/>
      <c r="H1886" s="52"/>
      <c r="I1886" s="52"/>
      <c r="J1886" s="52"/>
      <c r="K1886" s="52"/>
      <c r="L1886" s="52"/>
      <c r="M1886" s="52"/>
      <c r="N1886" s="52"/>
      <c r="O1886" s="52"/>
      <c r="P1886" s="52"/>
      <c r="Q1886" s="52"/>
      <c r="R1886" s="52"/>
      <c r="S1886" s="52"/>
      <c r="T1886" s="52"/>
      <c r="U1886" s="52"/>
      <c r="V1886" s="52"/>
      <c r="W1886" s="52"/>
      <c r="X1886" s="52"/>
      <c r="Y1886" s="52"/>
      <c r="Z1886" s="52"/>
      <c r="AA1886" s="52"/>
      <c r="AB1886" s="52"/>
      <c r="AC1886" s="52"/>
      <c r="AF1886" s="56" t="s">
        <v>257</v>
      </c>
      <c r="AG1886" s="52"/>
      <c r="AH1886" s="52"/>
      <c r="AI1886" s="52"/>
      <c r="AJ1886" s="52"/>
      <c r="AK1886" s="52"/>
      <c r="AL1886" s="52"/>
      <c r="AM1886" s="52"/>
      <c r="AN1886" s="52"/>
      <c r="AO1886" s="52"/>
      <c r="AP1886" s="52"/>
      <c r="AQ1886" s="52"/>
      <c r="AR1886" s="52"/>
      <c r="AS1886" s="52"/>
      <c r="AT1886" s="52"/>
      <c r="AU1886" s="52"/>
      <c r="AV1886" s="52"/>
      <c r="AW1886" s="52"/>
      <c r="AX1886" s="52"/>
      <c r="AY1886" s="52"/>
      <c r="AZ1886" s="52"/>
      <c r="BA1886" s="52"/>
      <c r="BB1886" s="52"/>
      <c r="BC1886" s="52"/>
      <c r="BD1886" s="52"/>
      <c r="BE1886" s="52"/>
      <c r="BF1886" s="52"/>
      <c r="BG1886" s="52"/>
      <c r="BH1886" s="52"/>
      <c r="BI1886" s="52"/>
      <c r="BJ1886" s="52"/>
      <c r="BK1886" s="52"/>
      <c r="BL1886" s="52"/>
      <c r="BM1886" s="52"/>
      <c r="BN1886" s="52"/>
    </row>
    <row r="1887" spans="4:66" x14ac:dyDescent="0.25">
      <c r="D1887" s="56" t="s">
        <v>5390</v>
      </c>
      <c r="E1887" s="52"/>
      <c r="F1887" s="52"/>
      <c r="G1887" s="52"/>
      <c r="H1887" s="52"/>
      <c r="I1887" s="52"/>
      <c r="J1887" s="52"/>
      <c r="K1887" s="52"/>
      <c r="L1887" s="52"/>
      <c r="M1887" s="52"/>
      <c r="N1887" s="52"/>
      <c r="O1887" s="52"/>
      <c r="P1887" s="52"/>
      <c r="Q1887" s="52"/>
      <c r="R1887" s="52"/>
      <c r="S1887" s="52"/>
      <c r="T1887" s="52"/>
      <c r="U1887" s="52"/>
      <c r="V1887" s="52"/>
      <c r="W1887" s="52"/>
      <c r="X1887" s="52"/>
      <c r="Y1887" s="52"/>
      <c r="Z1887" s="52"/>
      <c r="AA1887" s="52"/>
      <c r="AB1887" s="52"/>
      <c r="AC1887" s="52"/>
      <c r="AF1887" s="56" t="s">
        <v>3708</v>
      </c>
      <c r="AG1887" s="52"/>
      <c r="AH1887" s="52"/>
      <c r="AI1887" s="52"/>
      <c r="AJ1887" s="52"/>
      <c r="AK1887" s="52"/>
      <c r="AL1887" s="52"/>
      <c r="AM1887" s="52"/>
      <c r="AN1887" s="52"/>
      <c r="AO1887" s="52"/>
      <c r="AP1887" s="52"/>
      <c r="AQ1887" s="52"/>
      <c r="AR1887" s="52"/>
      <c r="AS1887" s="52"/>
      <c r="AT1887" s="52"/>
      <c r="AU1887" s="52"/>
      <c r="AV1887" s="52"/>
      <c r="AW1887" s="52"/>
      <c r="AX1887" s="52"/>
      <c r="AY1887" s="52"/>
      <c r="AZ1887" s="52"/>
      <c r="BA1887" s="52"/>
      <c r="BB1887" s="52"/>
      <c r="BC1887" s="52"/>
      <c r="BD1887" s="52"/>
      <c r="BE1887" s="52"/>
      <c r="BF1887" s="52"/>
      <c r="BG1887" s="52"/>
      <c r="BH1887" s="52"/>
      <c r="BI1887" s="52"/>
      <c r="BJ1887" s="52"/>
      <c r="BK1887" s="52"/>
      <c r="BL1887" s="52"/>
      <c r="BM1887" s="52"/>
      <c r="BN1887" s="52"/>
    </row>
    <row r="1888" spans="4:66" x14ac:dyDescent="0.25">
      <c r="D1888" s="56" t="s">
        <v>901</v>
      </c>
      <c r="E1888" s="52"/>
      <c r="F1888" s="52"/>
      <c r="G1888" s="52"/>
      <c r="H1888" s="52"/>
      <c r="I1888" s="52"/>
      <c r="J1888" s="52"/>
      <c r="K1888" s="52"/>
      <c r="L1888" s="52"/>
      <c r="M1888" s="52"/>
      <c r="N1888" s="52"/>
      <c r="O1888" s="52"/>
      <c r="P1888" s="52"/>
      <c r="Q1888" s="52"/>
      <c r="R1888" s="52"/>
      <c r="S1888" s="52"/>
      <c r="T1888" s="52"/>
      <c r="U1888" s="52"/>
      <c r="V1888" s="52"/>
      <c r="W1888" s="52"/>
      <c r="X1888" s="52"/>
      <c r="Y1888" s="52"/>
      <c r="Z1888" s="52"/>
      <c r="AA1888" s="52"/>
      <c r="AB1888" s="52"/>
      <c r="AC1888" s="52"/>
      <c r="AF1888" s="56" t="s">
        <v>279</v>
      </c>
      <c r="AG1888" s="52"/>
      <c r="AH1888" s="52"/>
      <c r="AI1888" s="52"/>
      <c r="AJ1888" s="52"/>
      <c r="AK1888" s="52"/>
      <c r="AL1888" s="52"/>
      <c r="AM1888" s="52"/>
      <c r="AN1888" s="52"/>
      <c r="AO1888" s="52"/>
      <c r="AP1888" s="52"/>
      <c r="AQ1888" s="52"/>
      <c r="AR1888" s="52"/>
      <c r="AS1888" s="52"/>
      <c r="AT1888" s="52"/>
      <c r="AU1888" s="52"/>
      <c r="AV1888" s="52"/>
      <c r="AW1888" s="52"/>
      <c r="AX1888" s="52"/>
      <c r="AY1888" s="52"/>
      <c r="AZ1888" s="52"/>
      <c r="BA1888" s="52"/>
      <c r="BB1888" s="52"/>
      <c r="BC1888" s="52"/>
      <c r="BD1888" s="52"/>
      <c r="BE1888" s="52"/>
      <c r="BF1888" s="52"/>
      <c r="BG1888" s="52"/>
      <c r="BH1888" s="52"/>
      <c r="BI1888" s="52"/>
      <c r="BJ1888" s="52"/>
      <c r="BK1888" s="52"/>
      <c r="BL1888" s="52"/>
      <c r="BM1888" s="52"/>
      <c r="BN1888" s="52"/>
    </row>
    <row r="1889" spans="4:66" x14ac:dyDescent="0.25">
      <c r="D1889" s="56" t="s">
        <v>902</v>
      </c>
      <c r="E1889" s="52"/>
      <c r="F1889" s="52"/>
      <c r="G1889" s="52"/>
      <c r="H1889" s="52"/>
      <c r="I1889" s="52"/>
      <c r="J1889" s="52"/>
      <c r="K1889" s="52"/>
      <c r="L1889" s="52"/>
      <c r="M1889" s="52"/>
      <c r="N1889" s="52"/>
      <c r="O1889" s="52"/>
      <c r="P1889" s="52"/>
      <c r="Q1889" s="52"/>
      <c r="R1889" s="52"/>
      <c r="S1889" s="52"/>
      <c r="T1889" s="52"/>
      <c r="U1889" s="52"/>
      <c r="V1889" s="52"/>
      <c r="W1889" s="52"/>
      <c r="X1889" s="52"/>
      <c r="Y1889" s="52"/>
      <c r="Z1889" s="52"/>
      <c r="AA1889" s="52"/>
      <c r="AB1889" s="52"/>
      <c r="AC1889" s="52"/>
      <c r="AF1889" s="56" t="s">
        <v>3709</v>
      </c>
      <c r="AG1889" s="52"/>
      <c r="AH1889" s="52"/>
      <c r="AI1889" s="52"/>
      <c r="AJ1889" s="52"/>
      <c r="AK1889" s="52"/>
      <c r="AL1889" s="52"/>
      <c r="AM1889" s="52"/>
      <c r="AN1889" s="52"/>
      <c r="AO1889" s="52"/>
      <c r="AP1889" s="52"/>
      <c r="AQ1889" s="52"/>
      <c r="AR1889" s="52"/>
      <c r="AS1889" s="52"/>
      <c r="AT1889" s="52"/>
      <c r="AU1889" s="52"/>
      <c r="AV1889" s="52"/>
      <c r="AW1889" s="52"/>
      <c r="AX1889" s="52"/>
      <c r="AY1889" s="52"/>
      <c r="AZ1889" s="52"/>
      <c r="BA1889" s="52"/>
      <c r="BB1889" s="52"/>
      <c r="BC1889" s="52"/>
      <c r="BD1889" s="52"/>
      <c r="BE1889" s="52"/>
      <c r="BF1889" s="52"/>
      <c r="BG1889" s="52"/>
      <c r="BH1889" s="52"/>
      <c r="BI1889" s="52"/>
      <c r="BJ1889" s="52"/>
      <c r="BK1889" s="52"/>
      <c r="BL1889" s="52"/>
      <c r="BM1889" s="52"/>
      <c r="BN1889" s="52"/>
    </row>
    <row r="1890" spans="4:66" x14ac:dyDescent="0.25">
      <c r="D1890" s="56" t="s">
        <v>903</v>
      </c>
      <c r="E1890" s="52"/>
      <c r="F1890" s="52"/>
      <c r="G1890" s="52"/>
      <c r="H1890" s="52"/>
      <c r="I1890" s="52"/>
      <c r="J1890" s="52"/>
      <c r="K1890" s="52"/>
      <c r="L1890" s="52"/>
      <c r="M1890" s="52"/>
      <c r="N1890" s="52"/>
      <c r="O1890" s="52"/>
      <c r="P1890" s="52"/>
      <c r="Q1890" s="52"/>
      <c r="R1890" s="52"/>
      <c r="S1890" s="52"/>
      <c r="T1890" s="52"/>
      <c r="U1890" s="52"/>
      <c r="V1890" s="52"/>
      <c r="W1890" s="52"/>
      <c r="X1890" s="52"/>
      <c r="Y1890" s="52"/>
      <c r="Z1890" s="52"/>
      <c r="AA1890" s="52"/>
      <c r="AB1890" s="52"/>
      <c r="AC1890" s="52"/>
      <c r="AF1890" s="56" t="s">
        <v>355</v>
      </c>
      <c r="AG1890" s="52"/>
      <c r="AH1890" s="52"/>
      <c r="AI1890" s="52"/>
      <c r="AJ1890" s="52"/>
      <c r="AK1890" s="52"/>
      <c r="AL1890" s="52"/>
      <c r="AM1890" s="52"/>
      <c r="AN1890" s="52"/>
      <c r="AO1890" s="52"/>
      <c r="AP1890" s="52"/>
      <c r="AQ1890" s="52"/>
      <c r="AR1890" s="52"/>
      <c r="AS1890" s="52"/>
      <c r="AT1890" s="52"/>
      <c r="AU1890" s="52"/>
      <c r="AV1890" s="52"/>
      <c r="AW1890" s="52"/>
      <c r="AX1890" s="52"/>
      <c r="AY1890" s="52"/>
      <c r="AZ1890" s="52"/>
      <c r="BA1890" s="52"/>
      <c r="BB1890" s="52"/>
      <c r="BC1890" s="52"/>
      <c r="BD1890" s="52"/>
      <c r="BE1890" s="52"/>
      <c r="BF1890" s="52"/>
      <c r="BG1890" s="52"/>
      <c r="BH1890" s="52"/>
      <c r="BI1890" s="52"/>
      <c r="BJ1890" s="52"/>
      <c r="BK1890" s="52"/>
      <c r="BL1890" s="52"/>
      <c r="BM1890" s="52"/>
      <c r="BN1890" s="52"/>
    </row>
    <row r="1891" spans="4:66" x14ac:dyDescent="0.25">
      <c r="D1891" s="56" t="s">
        <v>5391</v>
      </c>
      <c r="E1891" s="52"/>
      <c r="F1891" s="52"/>
      <c r="G1891" s="52"/>
      <c r="H1891" s="52"/>
      <c r="I1891" s="52"/>
      <c r="J1891" s="52"/>
      <c r="K1891" s="52"/>
      <c r="L1891" s="52"/>
      <c r="M1891" s="52"/>
      <c r="N1891" s="52"/>
      <c r="O1891" s="52"/>
      <c r="P1891" s="52"/>
      <c r="Q1891" s="52"/>
      <c r="R1891" s="52"/>
      <c r="S1891" s="52"/>
      <c r="T1891" s="52"/>
      <c r="U1891" s="52"/>
      <c r="V1891" s="52"/>
      <c r="W1891" s="52"/>
      <c r="X1891" s="52"/>
      <c r="Y1891" s="52"/>
      <c r="Z1891" s="52"/>
      <c r="AA1891" s="52"/>
      <c r="AB1891" s="52"/>
      <c r="AC1891" s="52"/>
      <c r="AF1891" s="56" t="s">
        <v>3710</v>
      </c>
      <c r="AG1891" s="52"/>
      <c r="AH1891" s="52"/>
      <c r="AI1891" s="52"/>
      <c r="AJ1891" s="52"/>
      <c r="AK1891" s="52"/>
      <c r="AL1891" s="52"/>
      <c r="AM1891" s="52"/>
      <c r="AN1891" s="52"/>
      <c r="AO1891" s="52"/>
      <c r="AP1891" s="52"/>
      <c r="AQ1891" s="52"/>
      <c r="AR1891" s="52"/>
      <c r="AS1891" s="52"/>
      <c r="AT1891" s="52"/>
      <c r="AU1891" s="52"/>
      <c r="AV1891" s="52"/>
      <c r="AW1891" s="52"/>
      <c r="AX1891" s="52"/>
      <c r="AY1891" s="52"/>
      <c r="AZ1891" s="52"/>
      <c r="BA1891" s="52"/>
      <c r="BB1891" s="52"/>
      <c r="BC1891" s="52"/>
      <c r="BD1891" s="52"/>
      <c r="BE1891" s="52"/>
      <c r="BF1891" s="52"/>
      <c r="BG1891" s="52"/>
      <c r="BH1891" s="52"/>
      <c r="BI1891" s="52"/>
      <c r="BJ1891" s="52"/>
      <c r="BK1891" s="52"/>
      <c r="BL1891" s="52"/>
      <c r="BM1891" s="52"/>
      <c r="BN1891" s="52"/>
    </row>
    <row r="1892" spans="4:66" x14ac:dyDescent="0.25">
      <c r="D1892" s="56" t="s">
        <v>5392</v>
      </c>
      <c r="E1892" s="52"/>
      <c r="F1892" s="52"/>
      <c r="G1892" s="52"/>
      <c r="H1892" s="52"/>
      <c r="I1892" s="52"/>
      <c r="J1892" s="52"/>
      <c r="K1892" s="52"/>
      <c r="L1892" s="52"/>
      <c r="M1892" s="52"/>
      <c r="N1892" s="52"/>
      <c r="O1892" s="52"/>
      <c r="P1892" s="52"/>
      <c r="Q1892" s="52"/>
      <c r="R1892" s="52"/>
      <c r="S1892" s="52"/>
      <c r="T1892" s="52"/>
      <c r="U1892" s="52"/>
      <c r="V1892" s="52"/>
      <c r="W1892" s="52"/>
      <c r="X1892" s="52"/>
      <c r="Y1892" s="52"/>
      <c r="Z1892" s="52"/>
      <c r="AA1892" s="52"/>
      <c r="AB1892" s="52"/>
      <c r="AC1892" s="52"/>
      <c r="AF1892" s="56" t="s">
        <v>359</v>
      </c>
      <c r="AG1892" s="52"/>
      <c r="AH1892" s="52"/>
      <c r="AI1892" s="52"/>
      <c r="AJ1892" s="52"/>
      <c r="AK1892" s="52"/>
      <c r="AL1892" s="52"/>
      <c r="AM1892" s="52"/>
      <c r="AN1892" s="52"/>
      <c r="AO1892" s="52"/>
      <c r="AP1892" s="52"/>
      <c r="AQ1892" s="52"/>
      <c r="AR1892" s="52"/>
      <c r="AS1892" s="52"/>
      <c r="AT1892" s="52"/>
      <c r="AU1892" s="52"/>
      <c r="AV1892" s="52"/>
      <c r="AW1892" s="52"/>
      <c r="AX1892" s="52"/>
      <c r="AY1892" s="52"/>
      <c r="AZ1892" s="52"/>
      <c r="BA1892" s="52"/>
      <c r="BB1892" s="52"/>
      <c r="BC1892" s="52"/>
      <c r="BD1892" s="52"/>
      <c r="BE1892" s="52"/>
      <c r="BF1892" s="52"/>
      <c r="BG1892" s="52"/>
      <c r="BH1892" s="52"/>
      <c r="BI1892" s="52"/>
      <c r="BJ1892" s="52"/>
      <c r="BK1892" s="52"/>
      <c r="BL1892" s="52"/>
      <c r="BM1892" s="52"/>
      <c r="BN1892" s="52"/>
    </row>
    <row r="1893" spans="4:66" x14ac:dyDescent="0.25">
      <c r="AF1893" s="56" t="s">
        <v>5231</v>
      </c>
      <c r="AG1893" s="52"/>
      <c r="AH1893" s="52"/>
      <c r="AI1893" s="52"/>
      <c r="AJ1893" s="52"/>
      <c r="AK1893" s="52"/>
      <c r="AL1893" s="52"/>
      <c r="AM1893" s="52"/>
      <c r="AN1893" s="52"/>
      <c r="AO1893" s="52"/>
      <c r="AP1893" s="52"/>
      <c r="AQ1893" s="52"/>
      <c r="AR1893" s="52"/>
      <c r="AS1893" s="52"/>
      <c r="AT1893" s="52"/>
      <c r="AU1893" s="52"/>
      <c r="AV1893" s="52"/>
      <c r="AW1893" s="52"/>
      <c r="AX1893" s="52"/>
      <c r="AY1893" s="52"/>
      <c r="AZ1893" s="52"/>
      <c r="BA1893" s="52"/>
      <c r="BB1893" s="52"/>
      <c r="BC1893" s="52"/>
      <c r="BD1893" s="52"/>
      <c r="BE1893" s="52"/>
      <c r="BF1893" s="52"/>
      <c r="BG1893" s="52"/>
      <c r="BH1893" s="52"/>
      <c r="BI1893" s="52"/>
      <c r="BJ1893" s="52"/>
      <c r="BK1893" s="52"/>
      <c r="BL1893" s="52"/>
      <c r="BM1893" s="52"/>
      <c r="BN1893" s="52"/>
    </row>
    <row r="1894" spans="4:66" x14ac:dyDescent="0.25">
      <c r="AF1894" s="56" t="s">
        <v>5232</v>
      </c>
      <c r="AG1894" s="52"/>
      <c r="AH1894" s="52"/>
      <c r="AI1894" s="52"/>
      <c r="AJ1894" s="52"/>
      <c r="AK1894" s="52"/>
      <c r="AL1894" s="52"/>
      <c r="AM1894" s="52"/>
      <c r="AN1894" s="52"/>
      <c r="AO1894" s="52"/>
      <c r="AP1894" s="52"/>
      <c r="AQ1894" s="52"/>
      <c r="AR1894" s="52"/>
      <c r="AS1894" s="52"/>
      <c r="AT1894" s="52"/>
      <c r="AU1894" s="52"/>
      <c r="AV1894" s="52"/>
      <c r="AW1894" s="52"/>
      <c r="AX1894" s="52"/>
      <c r="AY1894" s="52"/>
      <c r="AZ1894" s="52"/>
      <c r="BA1894" s="52"/>
      <c r="BB1894" s="52"/>
      <c r="BC1894" s="52"/>
      <c r="BD1894" s="52"/>
      <c r="BE1894" s="52"/>
      <c r="BF1894" s="52"/>
      <c r="BG1894" s="52"/>
      <c r="BH1894" s="52"/>
      <c r="BI1894" s="52"/>
      <c r="BJ1894" s="52"/>
      <c r="BK1894" s="52"/>
      <c r="BL1894" s="52"/>
      <c r="BM1894" s="52"/>
      <c r="BN1894" s="52"/>
    </row>
    <row r="1895" spans="4:66" x14ac:dyDescent="0.25">
      <c r="D1895" s="285" t="s">
        <v>5326</v>
      </c>
      <c r="AF1895" s="56" t="s">
        <v>5393</v>
      </c>
      <c r="AG1895" s="52"/>
      <c r="AH1895" s="52"/>
      <c r="AI1895" s="52"/>
      <c r="AJ1895" s="52"/>
      <c r="AK1895" s="52"/>
      <c r="AL1895" s="52"/>
      <c r="AM1895" s="52"/>
      <c r="AN1895" s="52"/>
      <c r="AO1895" s="52"/>
      <c r="AP1895" s="52"/>
      <c r="AQ1895" s="52"/>
      <c r="AR1895" s="52"/>
      <c r="AS1895" s="52"/>
      <c r="AT1895" s="52"/>
      <c r="AU1895" s="52"/>
      <c r="AV1895" s="52"/>
      <c r="AW1895" s="52"/>
      <c r="AX1895" s="52"/>
      <c r="AY1895" s="52"/>
      <c r="AZ1895" s="52"/>
      <c r="BA1895" s="52"/>
      <c r="BB1895" s="52"/>
      <c r="BC1895" s="52"/>
      <c r="BD1895" s="52"/>
      <c r="BE1895" s="52"/>
      <c r="BF1895" s="52"/>
      <c r="BG1895" s="52"/>
      <c r="BH1895" s="52"/>
      <c r="BI1895" s="52"/>
      <c r="BJ1895" s="52"/>
      <c r="BK1895" s="52"/>
      <c r="BL1895" s="52"/>
      <c r="BM1895" s="52"/>
      <c r="BN1895" s="52"/>
    </row>
    <row r="1896" spans="4:66" x14ac:dyDescent="0.25">
      <c r="AF1896" s="56" t="s">
        <v>538</v>
      </c>
      <c r="AG1896" s="52"/>
      <c r="AH1896" s="52"/>
      <c r="AI1896" s="52"/>
      <c r="AJ1896" s="52"/>
      <c r="AK1896" s="52"/>
      <c r="AL1896" s="52"/>
      <c r="AM1896" s="52"/>
      <c r="AN1896" s="52"/>
      <c r="AO1896" s="52"/>
      <c r="AP1896" s="52"/>
      <c r="AQ1896" s="52"/>
      <c r="AR1896" s="52"/>
      <c r="AS1896" s="52"/>
      <c r="AT1896" s="52"/>
      <c r="AU1896" s="52"/>
      <c r="AV1896" s="52"/>
      <c r="AW1896" s="52"/>
      <c r="AX1896" s="52"/>
      <c r="AY1896" s="52"/>
      <c r="AZ1896" s="52"/>
      <c r="BA1896" s="52"/>
      <c r="BB1896" s="52"/>
      <c r="BC1896" s="52"/>
      <c r="BD1896" s="52"/>
      <c r="BE1896" s="52"/>
      <c r="BF1896" s="52"/>
      <c r="BG1896" s="52"/>
      <c r="BH1896" s="52"/>
      <c r="BI1896" s="52"/>
      <c r="BJ1896" s="52"/>
      <c r="BK1896" s="52"/>
      <c r="BL1896" s="52"/>
      <c r="BM1896" s="52"/>
      <c r="BN1896" s="52"/>
    </row>
    <row r="1984" spans="2:4" x14ac:dyDescent="0.25">
      <c r="B1984" s="50">
        <v>0</v>
      </c>
      <c r="D1984" s="51" t="s">
        <v>5365</v>
      </c>
    </row>
    <row r="1985" spans="4:4" x14ac:dyDescent="0.25">
      <c r="D1985" s="59" t="s">
        <v>303</v>
      </c>
    </row>
    <row r="1987" spans="4:4" x14ac:dyDescent="0.25">
      <c r="D1987" s="285" t="s">
        <v>36</v>
      </c>
    </row>
    <row r="1988" spans="4:4" x14ac:dyDescent="0.25">
      <c r="D1988" s="54" t="s">
        <v>5371</v>
      </c>
    </row>
    <row r="1990" spans="4:4" x14ac:dyDescent="0.25">
      <c r="D1990" s="285" t="s">
        <v>5363</v>
      </c>
    </row>
    <row r="2014" spans="4:23" x14ac:dyDescent="0.25">
      <c r="D2014" s="56" t="s">
        <v>33</v>
      </c>
      <c r="E2014" s="52"/>
      <c r="F2014" s="52"/>
      <c r="G2014" s="52"/>
      <c r="H2014" s="52"/>
      <c r="I2014" s="52"/>
      <c r="J2014" s="52"/>
      <c r="K2014" s="52"/>
      <c r="L2014" s="52"/>
      <c r="M2014" s="52"/>
      <c r="N2014" s="52"/>
      <c r="O2014" s="52"/>
      <c r="P2014" s="52"/>
      <c r="Q2014" s="52"/>
      <c r="R2014" s="52"/>
      <c r="S2014" s="52"/>
      <c r="T2014" s="52"/>
      <c r="U2014" s="52"/>
      <c r="V2014" s="52"/>
      <c r="W2014" s="52"/>
    </row>
    <row r="2015" spans="4:23" x14ac:dyDescent="0.25">
      <c r="D2015" s="56" t="s">
        <v>811</v>
      </c>
      <c r="E2015" s="52"/>
      <c r="F2015" s="52"/>
      <c r="G2015" s="52"/>
      <c r="H2015" s="52"/>
      <c r="I2015" s="52"/>
      <c r="J2015" s="52"/>
      <c r="K2015" s="52"/>
      <c r="L2015" s="52"/>
      <c r="M2015" s="52"/>
      <c r="N2015" s="52"/>
      <c r="O2015" s="52"/>
      <c r="P2015" s="52"/>
      <c r="Q2015" s="52"/>
      <c r="R2015" s="52"/>
      <c r="S2015" s="52"/>
      <c r="T2015" s="52"/>
      <c r="U2015" s="52"/>
      <c r="V2015" s="52"/>
      <c r="W2015" s="52"/>
    </row>
    <row r="2016" spans="4:23" x14ac:dyDescent="0.25">
      <c r="D2016" s="56" t="s">
        <v>5367</v>
      </c>
      <c r="E2016" s="52"/>
      <c r="F2016" s="52"/>
      <c r="G2016" s="52"/>
      <c r="H2016" s="52"/>
      <c r="I2016" s="52"/>
      <c r="J2016" s="52"/>
      <c r="K2016" s="52"/>
      <c r="L2016" s="52"/>
      <c r="M2016" s="52"/>
      <c r="N2016" s="52"/>
      <c r="O2016" s="52"/>
      <c r="P2016" s="52"/>
      <c r="Q2016" s="52"/>
      <c r="R2016" s="52"/>
      <c r="S2016" s="52"/>
      <c r="T2016" s="52"/>
      <c r="U2016" s="52"/>
      <c r="V2016" s="52"/>
      <c r="W2016" s="52"/>
    </row>
    <row r="2017" spans="4:23" x14ac:dyDescent="0.25">
      <c r="D2017" s="56" t="s">
        <v>1265</v>
      </c>
      <c r="E2017" s="52"/>
      <c r="F2017" s="52"/>
      <c r="G2017" s="52"/>
      <c r="H2017" s="52"/>
      <c r="I2017" s="52"/>
      <c r="J2017" s="52"/>
      <c r="K2017" s="52"/>
      <c r="L2017" s="52"/>
      <c r="M2017" s="52"/>
      <c r="N2017" s="52"/>
      <c r="O2017" s="52"/>
      <c r="P2017" s="52"/>
      <c r="Q2017" s="52"/>
      <c r="R2017" s="52"/>
      <c r="S2017" s="52"/>
      <c r="T2017" s="52"/>
      <c r="U2017" s="52"/>
      <c r="V2017" s="52"/>
      <c r="W2017" s="52"/>
    </row>
    <row r="2018" spans="4:23" x14ac:dyDescent="0.25">
      <c r="D2018" s="56" t="s">
        <v>5368</v>
      </c>
      <c r="E2018" s="52"/>
      <c r="F2018" s="52"/>
      <c r="G2018" s="52"/>
      <c r="H2018" s="52"/>
      <c r="I2018" s="52"/>
      <c r="J2018" s="52"/>
      <c r="K2018" s="52"/>
      <c r="L2018" s="52"/>
      <c r="M2018" s="52"/>
      <c r="N2018" s="52"/>
      <c r="O2018" s="52"/>
      <c r="P2018" s="52"/>
      <c r="Q2018" s="52"/>
      <c r="R2018" s="52"/>
      <c r="S2018" s="52"/>
      <c r="T2018" s="52"/>
      <c r="U2018" s="52"/>
      <c r="V2018" s="52"/>
      <c r="W2018" s="52"/>
    </row>
    <row r="2019" spans="4:23" x14ac:dyDescent="0.25">
      <c r="D2019" s="56" t="s">
        <v>524</v>
      </c>
      <c r="E2019" s="52"/>
      <c r="F2019" s="52"/>
      <c r="G2019" s="52"/>
      <c r="H2019" s="52"/>
      <c r="I2019" s="52"/>
      <c r="J2019" s="52"/>
      <c r="K2019" s="52"/>
      <c r="L2019" s="52"/>
      <c r="M2019" s="52"/>
      <c r="N2019" s="52"/>
      <c r="O2019" s="52"/>
      <c r="P2019" s="52"/>
      <c r="Q2019" s="52"/>
      <c r="R2019" s="52"/>
      <c r="S2019" s="52"/>
      <c r="T2019" s="52"/>
      <c r="U2019" s="52"/>
      <c r="V2019" s="52"/>
      <c r="W2019" s="52"/>
    </row>
    <row r="2020" spans="4:23" x14ac:dyDescent="0.25">
      <c r="D2020" s="56" t="s">
        <v>5383</v>
      </c>
      <c r="E2020" s="52"/>
      <c r="F2020" s="52"/>
      <c r="G2020" s="52"/>
      <c r="H2020" s="52"/>
      <c r="I2020" s="52"/>
      <c r="J2020" s="52"/>
      <c r="K2020" s="52"/>
      <c r="L2020" s="52"/>
      <c r="M2020" s="52"/>
      <c r="N2020" s="52"/>
      <c r="O2020" s="52"/>
      <c r="P2020" s="52"/>
      <c r="Q2020" s="52"/>
      <c r="R2020" s="52"/>
      <c r="S2020" s="52"/>
      <c r="T2020" s="52"/>
      <c r="U2020" s="52"/>
      <c r="V2020" s="52"/>
      <c r="W2020" s="52"/>
    </row>
    <row r="2021" spans="4:23" x14ac:dyDescent="0.25">
      <c r="D2021" s="56" t="s">
        <v>5384</v>
      </c>
      <c r="E2021" s="52"/>
      <c r="F2021" s="52"/>
      <c r="G2021" s="52"/>
      <c r="H2021" s="52"/>
      <c r="I2021" s="52"/>
      <c r="J2021" s="52"/>
      <c r="K2021" s="52"/>
      <c r="L2021" s="52"/>
      <c r="M2021" s="52"/>
      <c r="N2021" s="52"/>
      <c r="O2021" s="52"/>
      <c r="P2021" s="52"/>
      <c r="Q2021" s="52"/>
      <c r="R2021" s="52"/>
      <c r="S2021" s="52"/>
      <c r="T2021" s="52"/>
      <c r="U2021" s="52"/>
      <c r="V2021" s="52"/>
      <c r="W2021" s="52"/>
    </row>
    <row r="2022" spans="4:23" x14ac:dyDescent="0.25">
      <c r="D2022" s="56" t="s">
        <v>5369</v>
      </c>
      <c r="E2022" s="52"/>
      <c r="F2022" s="52"/>
      <c r="G2022" s="52"/>
      <c r="H2022" s="52"/>
      <c r="I2022" s="52"/>
      <c r="J2022" s="52"/>
      <c r="K2022" s="52"/>
      <c r="L2022" s="52"/>
      <c r="M2022" s="52"/>
      <c r="N2022" s="52"/>
      <c r="O2022" s="52"/>
      <c r="P2022" s="52"/>
      <c r="Q2022" s="52"/>
      <c r="R2022" s="52"/>
      <c r="S2022" s="52"/>
      <c r="T2022" s="52"/>
      <c r="U2022" s="52"/>
      <c r="V2022" s="52"/>
      <c r="W2022" s="52"/>
    </row>
    <row r="2023" spans="4:23" x14ac:dyDescent="0.25">
      <c r="D2023" s="56" t="s">
        <v>5370</v>
      </c>
      <c r="E2023" s="52"/>
      <c r="F2023" s="52"/>
      <c r="G2023" s="52"/>
      <c r="H2023" s="52"/>
      <c r="I2023" s="52"/>
      <c r="J2023" s="52"/>
      <c r="K2023" s="52"/>
      <c r="L2023" s="52"/>
      <c r="M2023" s="52"/>
      <c r="N2023" s="52"/>
      <c r="O2023" s="52"/>
      <c r="P2023" s="52"/>
      <c r="Q2023" s="52"/>
      <c r="R2023" s="52"/>
      <c r="S2023" s="52"/>
      <c r="T2023" s="52"/>
      <c r="U2023" s="52"/>
      <c r="V2023" s="52"/>
      <c r="W2023" s="52"/>
    </row>
    <row r="2025" spans="4:23" x14ac:dyDescent="0.25">
      <c r="D2025" s="57" t="s">
        <v>357</v>
      </c>
      <c r="E2025" s="53"/>
      <c r="F2025" s="53"/>
      <c r="G2025" s="53"/>
      <c r="H2025" s="53"/>
      <c r="I2025" s="53"/>
      <c r="J2025" s="53"/>
      <c r="K2025" s="53"/>
      <c r="L2025" s="53"/>
      <c r="M2025" s="53"/>
      <c r="N2025" s="53"/>
      <c r="O2025" s="53"/>
      <c r="P2025" s="53"/>
    </row>
    <row r="2026" spans="4:23" x14ac:dyDescent="0.25">
      <c r="D2026" s="57" t="s">
        <v>322</v>
      </c>
      <c r="E2026" s="53"/>
      <c r="F2026" s="53"/>
      <c r="G2026" s="53"/>
      <c r="H2026" s="53"/>
      <c r="I2026" s="53"/>
      <c r="J2026" s="53"/>
      <c r="K2026" s="53"/>
      <c r="L2026" s="53"/>
      <c r="M2026" s="53"/>
      <c r="N2026" s="53"/>
      <c r="O2026" s="53"/>
      <c r="P2026" s="53"/>
    </row>
    <row r="2027" spans="4:23" x14ac:dyDescent="0.25">
      <c r="D2027" s="57"/>
      <c r="E2027" s="53"/>
      <c r="F2027" s="53"/>
      <c r="G2027" s="53"/>
      <c r="H2027" s="53"/>
      <c r="I2027" s="53"/>
      <c r="J2027" s="53"/>
      <c r="K2027" s="53"/>
      <c r="L2027" s="53"/>
      <c r="M2027" s="53"/>
      <c r="N2027" s="53"/>
      <c r="O2027" s="53"/>
      <c r="P2027" s="53"/>
    </row>
    <row r="2028" spans="4:23" x14ac:dyDescent="0.25">
      <c r="D2028" s="57" t="s">
        <v>5381</v>
      </c>
      <c r="E2028" s="53"/>
      <c r="F2028" s="53"/>
      <c r="G2028" s="53"/>
      <c r="H2028" s="53"/>
      <c r="I2028" s="53"/>
      <c r="J2028" s="53"/>
      <c r="K2028" s="53"/>
      <c r="L2028" s="53"/>
      <c r="M2028" s="53"/>
      <c r="N2028" s="53"/>
      <c r="O2028" s="53"/>
      <c r="P2028" s="53"/>
    </row>
    <row r="2029" spans="4:23" x14ac:dyDescent="0.25">
      <c r="D2029" s="57" t="s">
        <v>282</v>
      </c>
      <c r="E2029" s="53"/>
      <c r="F2029" s="53"/>
      <c r="G2029" s="53"/>
      <c r="H2029" s="53"/>
      <c r="I2029" s="53"/>
      <c r="J2029" s="53"/>
      <c r="K2029" s="53"/>
      <c r="L2029" s="53"/>
      <c r="M2029" s="53"/>
      <c r="N2029" s="53"/>
      <c r="O2029" s="53"/>
      <c r="P2029" s="53"/>
    </row>
    <row r="2030" spans="4:23" x14ac:dyDescent="0.25">
      <c r="D2030" s="57" t="s">
        <v>5376</v>
      </c>
      <c r="E2030" s="53"/>
      <c r="F2030" s="53"/>
      <c r="G2030" s="53"/>
      <c r="H2030" s="53"/>
      <c r="I2030" s="53"/>
      <c r="J2030" s="53"/>
      <c r="K2030" s="53"/>
      <c r="L2030" s="53"/>
      <c r="M2030" s="53"/>
      <c r="N2030" s="53"/>
      <c r="O2030" s="53"/>
      <c r="P2030" s="53"/>
    </row>
    <row r="2031" spans="4:23" x14ac:dyDescent="0.25">
      <c r="D2031" s="57" t="s">
        <v>5379</v>
      </c>
      <c r="E2031" s="53"/>
      <c r="F2031" s="53"/>
      <c r="G2031" s="53"/>
      <c r="H2031" s="53"/>
      <c r="I2031" s="53"/>
      <c r="J2031" s="53"/>
      <c r="K2031" s="53"/>
      <c r="L2031" s="53"/>
      <c r="M2031" s="53"/>
      <c r="N2031" s="53"/>
      <c r="O2031" s="53"/>
      <c r="P2031" s="53"/>
    </row>
    <row r="2032" spans="4:23" x14ac:dyDescent="0.25">
      <c r="D2032" s="57"/>
      <c r="E2032" s="53"/>
      <c r="F2032" s="53"/>
      <c r="G2032" s="53"/>
      <c r="H2032" s="53"/>
      <c r="I2032" s="53"/>
      <c r="J2032" s="53"/>
      <c r="K2032" s="53"/>
      <c r="L2032" s="53"/>
      <c r="M2032" s="53"/>
      <c r="N2032" s="53"/>
      <c r="O2032" s="53"/>
      <c r="P2032" s="53"/>
    </row>
    <row r="2033" spans="4:16" x14ac:dyDescent="0.25">
      <c r="D2033" s="57" t="s">
        <v>5382</v>
      </c>
      <c r="E2033" s="53"/>
      <c r="F2033" s="53"/>
      <c r="G2033" s="53"/>
      <c r="H2033" s="53"/>
      <c r="I2033" s="53"/>
      <c r="J2033" s="53"/>
      <c r="K2033" s="53"/>
      <c r="L2033" s="53"/>
      <c r="M2033" s="53"/>
      <c r="N2033" s="53"/>
      <c r="O2033" s="53"/>
      <c r="P2033" s="53"/>
    </row>
    <row r="2034" spans="4:16" x14ac:dyDescent="0.25">
      <c r="D2034" s="57" t="s">
        <v>282</v>
      </c>
      <c r="E2034" s="53"/>
      <c r="F2034" s="53"/>
      <c r="G2034" s="53"/>
      <c r="H2034" s="53"/>
      <c r="I2034" s="53"/>
      <c r="J2034" s="53"/>
      <c r="K2034" s="53"/>
      <c r="L2034" s="53"/>
      <c r="M2034" s="53"/>
      <c r="N2034" s="53"/>
      <c r="O2034" s="53"/>
      <c r="P2034" s="53"/>
    </row>
    <row r="2035" spans="4:16" x14ac:dyDescent="0.25">
      <c r="D2035" s="57" t="s">
        <v>5377</v>
      </c>
      <c r="E2035" s="53"/>
      <c r="F2035" s="53"/>
      <c r="G2035" s="53"/>
      <c r="H2035" s="53"/>
      <c r="I2035" s="53"/>
      <c r="J2035" s="53"/>
      <c r="K2035" s="53"/>
      <c r="L2035" s="53"/>
      <c r="M2035" s="53"/>
      <c r="N2035" s="53"/>
      <c r="O2035" s="53"/>
      <c r="P2035" s="53"/>
    </row>
    <row r="2036" spans="4:16" x14ac:dyDescent="0.25">
      <c r="D2036" s="57" t="s">
        <v>5378</v>
      </c>
      <c r="E2036" s="53"/>
      <c r="F2036" s="53"/>
      <c r="G2036" s="53"/>
      <c r="H2036" s="53"/>
      <c r="I2036" s="53"/>
      <c r="J2036" s="53"/>
      <c r="K2036" s="53"/>
      <c r="L2036" s="53"/>
      <c r="M2036" s="53"/>
      <c r="N2036" s="53"/>
      <c r="O2036" s="53"/>
      <c r="P2036" s="53"/>
    </row>
    <row r="2037" spans="4:16" x14ac:dyDescent="0.25">
      <c r="D2037" s="57" t="s">
        <v>5380</v>
      </c>
      <c r="E2037" s="53"/>
      <c r="F2037" s="53"/>
      <c r="G2037" s="53"/>
      <c r="H2037" s="53"/>
      <c r="I2037" s="53"/>
      <c r="J2037" s="53"/>
      <c r="K2037" s="53"/>
      <c r="L2037" s="53"/>
      <c r="M2037" s="53"/>
      <c r="N2037" s="53"/>
      <c r="O2037" s="53"/>
      <c r="P2037" s="53"/>
    </row>
    <row r="2038" spans="4:16" x14ac:dyDescent="0.25">
      <c r="D2038" s="57"/>
      <c r="E2038" s="53"/>
      <c r="F2038" s="53"/>
      <c r="G2038" s="53"/>
      <c r="H2038" s="53"/>
      <c r="I2038" s="53"/>
      <c r="J2038" s="53"/>
      <c r="K2038" s="53"/>
      <c r="L2038" s="53"/>
      <c r="M2038" s="53"/>
      <c r="N2038" s="53"/>
      <c r="O2038" s="53"/>
      <c r="P2038" s="53"/>
    </row>
    <row r="2039" spans="4:16" x14ac:dyDescent="0.25">
      <c r="D2039" s="57" t="s">
        <v>263</v>
      </c>
      <c r="E2039" s="53"/>
      <c r="F2039" s="53"/>
      <c r="G2039" s="53"/>
      <c r="H2039" s="53"/>
      <c r="I2039" s="53"/>
      <c r="J2039" s="53"/>
      <c r="K2039" s="53"/>
      <c r="L2039" s="53"/>
      <c r="M2039" s="53"/>
      <c r="N2039" s="53"/>
      <c r="O2039" s="53"/>
      <c r="P2039" s="53"/>
    </row>
    <row r="2040" spans="4:16" x14ac:dyDescent="0.25">
      <c r="D2040" s="57" t="s">
        <v>264</v>
      </c>
      <c r="E2040" s="53"/>
      <c r="F2040" s="53"/>
      <c r="G2040" s="53"/>
      <c r="H2040" s="53"/>
      <c r="I2040" s="53"/>
      <c r="J2040" s="53"/>
      <c r="K2040" s="53"/>
      <c r="L2040" s="53"/>
      <c r="M2040" s="53"/>
      <c r="N2040" s="53"/>
      <c r="O2040" s="53"/>
      <c r="P2040" s="53"/>
    </row>
    <row r="2041" spans="4:16" x14ac:dyDescent="0.25">
      <c r="D2041" s="57" t="s">
        <v>358</v>
      </c>
      <c r="E2041" s="53"/>
      <c r="F2041" s="53"/>
      <c r="G2041" s="53"/>
      <c r="H2041" s="53"/>
      <c r="I2041" s="53"/>
      <c r="J2041" s="53"/>
      <c r="K2041" s="53"/>
      <c r="L2041" s="53"/>
      <c r="M2041" s="53"/>
      <c r="N2041" s="53"/>
      <c r="O2041" s="53"/>
      <c r="P2041" s="53"/>
    </row>
    <row r="2043" spans="4:16" x14ac:dyDescent="0.25">
      <c r="D2043" s="285" t="s">
        <v>5415</v>
      </c>
    </row>
    <row r="2082" spans="2:4" x14ac:dyDescent="0.25">
      <c r="B2082" s="48">
        <v>0</v>
      </c>
      <c r="D2082" s="51" t="s">
        <v>2226</v>
      </c>
    </row>
    <row r="2083" spans="2:4" x14ac:dyDescent="0.25">
      <c r="D208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9801F-324A-4932-BD08-E106972C904A}">
  <dimension ref="A2:J35"/>
  <sheetViews>
    <sheetView topLeftCell="A20" workbookViewId="0">
      <selection activeCell="B24" sqref="B24"/>
    </sheetView>
  </sheetViews>
  <sheetFormatPr defaultColWidth="2.85546875" defaultRowHeight="15" x14ac:dyDescent="0.25"/>
  <cols>
    <col min="1" max="1" width="9.140625" style="428" bestFit="1" customWidth="1"/>
    <col min="2" max="2" width="39.85546875" style="428" bestFit="1" customWidth="1"/>
    <col min="3" max="3" width="17.28515625" style="428" bestFit="1" customWidth="1"/>
    <col min="4" max="4" width="17" style="428" bestFit="1" customWidth="1"/>
    <col min="5" max="5" width="17.5703125" style="428" bestFit="1" customWidth="1"/>
    <col min="6" max="7" width="10.7109375" style="428" bestFit="1" customWidth="1"/>
    <col min="8" max="8" width="8.5703125" style="428" bestFit="1" customWidth="1"/>
    <col min="9" max="9" width="7.5703125" style="428" bestFit="1" customWidth="1"/>
    <col min="10" max="10" width="10.7109375" style="428" bestFit="1" customWidth="1"/>
    <col min="11" max="16384" width="2.85546875" style="428"/>
  </cols>
  <sheetData>
    <row r="2" spans="1:10" ht="18.75" x14ac:dyDescent="0.25">
      <c r="A2" s="469" t="s">
        <v>3493</v>
      </c>
      <c r="B2" s="470"/>
      <c r="C2" s="470"/>
      <c r="D2" s="470"/>
      <c r="E2" s="470"/>
      <c r="F2" s="470"/>
      <c r="G2" s="470"/>
      <c r="H2" s="470"/>
      <c r="I2" s="470"/>
      <c r="J2" s="470"/>
    </row>
    <row r="3" spans="1:10" x14ac:dyDescent="0.25">
      <c r="A3" s="470" t="s">
        <v>5058</v>
      </c>
      <c r="B3" s="470"/>
      <c r="C3" s="470"/>
      <c r="D3" s="470"/>
      <c r="E3" s="470"/>
      <c r="F3" s="470"/>
      <c r="G3" s="470"/>
      <c r="H3" s="470"/>
      <c r="I3" s="470"/>
    </row>
    <row r="4" spans="1:10" ht="45" x14ac:dyDescent="0.25">
      <c r="A4" s="429" t="s">
        <v>374</v>
      </c>
      <c r="B4" s="429" t="s">
        <v>32</v>
      </c>
      <c r="C4" s="429" t="s">
        <v>31</v>
      </c>
      <c r="D4" s="429" t="s">
        <v>331</v>
      </c>
      <c r="E4" s="429" t="s">
        <v>373</v>
      </c>
      <c r="F4" s="429" t="s">
        <v>519</v>
      </c>
      <c r="G4" s="429" t="s">
        <v>254</v>
      </c>
      <c r="H4" s="429" t="s">
        <v>30</v>
      </c>
      <c r="I4" s="429" t="s">
        <v>29</v>
      </c>
      <c r="J4" s="429" t="s">
        <v>28</v>
      </c>
    </row>
    <row r="5" spans="1:10" ht="45" x14ac:dyDescent="0.25">
      <c r="A5" s="434" t="s">
        <v>314</v>
      </c>
      <c r="B5" s="434" t="s">
        <v>313</v>
      </c>
      <c r="C5" s="434" t="s">
        <v>312</v>
      </c>
      <c r="D5" s="434" t="s">
        <v>330</v>
      </c>
      <c r="E5" s="434" t="s">
        <v>276</v>
      </c>
      <c r="F5" s="435">
        <v>44673.446527777996</v>
      </c>
      <c r="G5" s="435">
        <v>45077.708333333001</v>
      </c>
      <c r="H5" s="434" t="s">
        <v>311</v>
      </c>
      <c r="I5" s="434" t="s">
        <v>18</v>
      </c>
      <c r="J5" s="434" t="s">
        <v>17</v>
      </c>
    </row>
    <row r="6" spans="1:10" ht="45" x14ac:dyDescent="0.25">
      <c r="A6" s="432" t="s">
        <v>921</v>
      </c>
      <c r="B6" s="432" t="s">
        <v>924</v>
      </c>
      <c r="C6" s="432" t="s">
        <v>459</v>
      </c>
      <c r="D6" s="432" t="s">
        <v>330</v>
      </c>
      <c r="E6" s="432" t="s">
        <v>276</v>
      </c>
      <c r="F6" s="433">
        <v>44903.420833333003</v>
      </c>
      <c r="G6" s="433">
        <v>45336.661805556003</v>
      </c>
      <c r="H6" s="432" t="s">
        <v>23</v>
      </c>
      <c r="I6" s="432" t="s">
        <v>18</v>
      </c>
      <c r="J6" s="432" t="s">
        <v>260</v>
      </c>
    </row>
    <row r="7" spans="1:10" ht="45" x14ac:dyDescent="0.25">
      <c r="A7" s="430" t="s">
        <v>1735</v>
      </c>
      <c r="B7" s="430" t="s">
        <v>1727</v>
      </c>
      <c r="C7" s="430" t="s">
        <v>697</v>
      </c>
      <c r="D7" s="430" t="s">
        <v>330</v>
      </c>
      <c r="E7" s="430" t="s">
        <v>276</v>
      </c>
      <c r="F7" s="431">
        <v>44930.588194443997</v>
      </c>
      <c r="G7" s="431">
        <v>45366.546527778002</v>
      </c>
      <c r="H7" s="430" t="s">
        <v>23</v>
      </c>
      <c r="I7" s="430" t="s">
        <v>18</v>
      </c>
      <c r="J7" s="430" t="s">
        <v>260</v>
      </c>
    </row>
    <row r="8" spans="1:10" ht="45" x14ac:dyDescent="0.25">
      <c r="A8" s="432" t="s">
        <v>4028</v>
      </c>
      <c r="B8" s="432" t="s">
        <v>4022</v>
      </c>
      <c r="C8" s="432" t="s">
        <v>433</v>
      </c>
      <c r="D8" s="432" t="s">
        <v>330</v>
      </c>
      <c r="E8" s="432" t="s">
        <v>276</v>
      </c>
      <c r="F8" s="433">
        <v>44967.389583333003</v>
      </c>
      <c r="G8" s="433">
        <v>45408.347916667</v>
      </c>
      <c r="H8" s="432" t="s">
        <v>23</v>
      </c>
      <c r="I8" s="432" t="s">
        <v>18</v>
      </c>
      <c r="J8" s="432" t="s">
        <v>260</v>
      </c>
    </row>
    <row r="9" spans="1:10" ht="45" x14ac:dyDescent="0.25">
      <c r="A9" s="430" t="s">
        <v>4135</v>
      </c>
      <c r="B9" s="430" t="s">
        <v>4140</v>
      </c>
      <c r="C9" s="430" t="s">
        <v>356</v>
      </c>
      <c r="D9" s="430" t="s">
        <v>330</v>
      </c>
      <c r="E9" s="430" t="s">
        <v>276</v>
      </c>
      <c r="F9" s="431">
        <v>44970.604861111002</v>
      </c>
      <c r="G9" s="431">
        <v>45411.563194444003</v>
      </c>
      <c r="H9" s="430" t="s">
        <v>23</v>
      </c>
      <c r="I9" s="430" t="s">
        <v>18</v>
      </c>
      <c r="J9" s="430" t="s">
        <v>260</v>
      </c>
    </row>
    <row r="10" spans="1:10" ht="45" x14ac:dyDescent="0.25">
      <c r="A10" s="432" t="s">
        <v>4388</v>
      </c>
      <c r="B10" s="432" t="s">
        <v>4390</v>
      </c>
      <c r="C10" s="432" t="s">
        <v>356</v>
      </c>
      <c r="D10" s="432" t="s">
        <v>330</v>
      </c>
      <c r="E10" s="432" t="s">
        <v>276</v>
      </c>
      <c r="F10" s="433">
        <v>44973.443055556003</v>
      </c>
      <c r="G10" s="433">
        <v>45420.401388888997</v>
      </c>
      <c r="H10" s="432" t="s">
        <v>23</v>
      </c>
      <c r="I10" s="432" t="s">
        <v>18</v>
      </c>
      <c r="J10" s="432" t="s">
        <v>260</v>
      </c>
    </row>
    <row r="11" spans="1:10" ht="45" x14ac:dyDescent="0.25">
      <c r="A11" s="430" t="s">
        <v>4391</v>
      </c>
      <c r="B11" s="430" t="s">
        <v>4393</v>
      </c>
      <c r="C11" s="430" t="s">
        <v>356</v>
      </c>
      <c r="D11" s="430" t="s">
        <v>330</v>
      </c>
      <c r="E11" s="430" t="s">
        <v>276</v>
      </c>
      <c r="F11" s="431">
        <v>44973.454861111</v>
      </c>
      <c r="G11" s="431">
        <v>45420.413194444001</v>
      </c>
      <c r="H11" s="430" t="s">
        <v>23</v>
      </c>
      <c r="I11" s="430" t="s">
        <v>18</v>
      </c>
      <c r="J11" s="430" t="s">
        <v>260</v>
      </c>
    </row>
    <row r="12" spans="1:10" ht="45" x14ac:dyDescent="0.25">
      <c r="A12" s="432" t="s">
        <v>4396</v>
      </c>
      <c r="B12" s="432" t="s">
        <v>4398</v>
      </c>
      <c r="C12" s="432" t="s">
        <v>361</v>
      </c>
      <c r="D12" s="432" t="s">
        <v>330</v>
      </c>
      <c r="E12" s="432" t="s">
        <v>276</v>
      </c>
      <c r="F12" s="433">
        <v>44973.482638889</v>
      </c>
      <c r="G12" s="433">
        <v>45420.440972222001</v>
      </c>
      <c r="H12" s="432" t="s">
        <v>23</v>
      </c>
      <c r="I12" s="432" t="s">
        <v>18</v>
      </c>
      <c r="J12" s="432" t="s">
        <v>260</v>
      </c>
    </row>
    <row r="13" spans="1:10" ht="45" x14ac:dyDescent="0.25">
      <c r="A13" s="430" t="s">
        <v>4490</v>
      </c>
      <c r="B13" s="430" t="s">
        <v>4491</v>
      </c>
      <c r="C13" s="430" t="s">
        <v>325</v>
      </c>
      <c r="D13" s="430" t="s">
        <v>330</v>
      </c>
      <c r="E13" s="430" t="s">
        <v>276</v>
      </c>
      <c r="F13" s="431">
        <v>44974.477777777996</v>
      </c>
      <c r="G13" s="431">
        <v>45421.436111110997</v>
      </c>
      <c r="H13" s="430" t="s">
        <v>23</v>
      </c>
      <c r="I13" s="430" t="s">
        <v>18</v>
      </c>
      <c r="J13" s="430" t="s">
        <v>260</v>
      </c>
    </row>
    <row r="14" spans="1:10" ht="45" x14ac:dyDescent="0.25">
      <c r="A14" s="432" t="s">
        <v>4555</v>
      </c>
      <c r="B14" s="432" t="s">
        <v>4557</v>
      </c>
      <c r="C14" s="432" t="s">
        <v>501</v>
      </c>
      <c r="D14" s="432" t="s">
        <v>330</v>
      </c>
      <c r="E14" s="432" t="s">
        <v>276</v>
      </c>
      <c r="F14" s="433">
        <v>44977.556944443997</v>
      </c>
      <c r="G14" s="433">
        <v>45422.556944443997</v>
      </c>
      <c r="H14" s="432" t="s">
        <v>23</v>
      </c>
      <c r="I14" s="432" t="s">
        <v>18</v>
      </c>
      <c r="J14" s="432" t="s">
        <v>260</v>
      </c>
    </row>
    <row r="15" spans="1:10" ht="45" x14ac:dyDescent="0.25">
      <c r="A15" s="430" t="s">
        <v>4570</v>
      </c>
      <c r="B15" s="430" t="s">
        <v>4576</v>
      </c>
      <c r="C15" s="430" t="s">
        <v>448</v>
      </c>
      <c r="D15" s="430" t="s">
        <v>330</v>
      </c>
      <c r="E15" s="430" t="s">
        <v>276</v>
      </c>
      <c r="F15" s="431">
        <v>44977.566666667</v>
      </c>
      <c r="G15" s="431">
        <v>45422.566666667</v>
      </c>
      <c r="H15" s="430" t="s">
        <v>23</v>
      </c>
      <c r="I15" s="430" t="s">
        <v>18</v>
      </c>
      <c r="J15" s="430" t="s">
        <v>260</v>
      </c>
    </row>
    <row r="16" spans="1:10" ht="45" x14ac:dyDescent="0.25">
      <c r="A16" s="432" t="s">
        <v>4663</v>
      </c>
      <c r="B16" s="432" t="s">
        <v>4664</v>
      </c>
      <c r="C16" s="432" t="s">
        <v>272</v>
      </c>
      <c r="D16" s="432" t="s">
        <v>330</v>
      </c>
      <c r="E16" s="432" t="s">
        <v>276</v>
      </c>
      <c r="F16" s="433">
        <v>44978.397916667003</v>
      </c>
      <c r="G16" s="433">
        <v>45425.362500000003</v>
      </c>
      <c r="H16" s="432" t="s">
        <v>23</v>
      </c>
      <c r="I16" s="432" t="s">
        <v>18</v>
      </c>
      <c r="J16" s="432" t="s">
        <v>260</v>
      </c>
    </row>
    <row r="17" spans="1:10" ht="45" x14ac:dyDescent="0.25">
      <c r="A17" s="430" t="s">
        <v>4679</v>
      </c>
      <c r="B17" s="430" t="s">
        <v>4682</v>
      </c>
      <c r="C17" s="430" t="s">
        <v>356</v>
      </c>
      <c r="D17" s="430" t="s">
        <v>330</v>
      </c>
      <c r="E17" s="430" t="s">
        <v>276</v>
      </c>
      <c r="F17" s="431">
        <v>44978.473611111003</v>
      </c>
      <c r="G17" s="431">
        <v>45425.431944443997</v>
      </c>
      <c r="H17" s="430" t="s">
        <v>23</v>
      </c>
      <c r="I17" s="430" t="s">
        <v>18</v>
      </c>
      <c r="J17" s="430" t="s">
        <v>260</v>
      </c>
    </row>
    <row r="18" spans="1:10" ht="45" x14ac:dyDescent="0.25">
      <c r="A18" s="432" t="s">
        <v>4700</v>
      </c>
      <c r="B18" s="432" t="s">
        <v>4701</v>
      </c>
      <c r="C18" s="432" t="s">
        <v>925</v>
      </c>
      <c r="D18" s="432" t="s">
        <v>330</v>
      </c>
      <c r="E18" s="432" t="s">
        <v>276</v>
      </c>
      <c r="F18" s="433">
        <v>44978.554166667003</v>
      </c>
      <c r="G18" s="433">
        <v>45425.554166667003</v>
      </c>
      <c r="H18" s="432" t="s">
        <v>23</v>
      </c>
      <c r="I18" s="432" t="s">
        <v>18</v>
      </c>
      <c r="J18" s="432" t="s">
        <v>260</v>
      </c>
    </row>
    <row r="19" spans="1:10" ht="45" x14ac:dyDescent="0.25">
      <c r="A19" s="430" t="s">
        <v>4733</v>
      </c>
      <c r="B19" s="430" t="s">
        <v>4734</v>
      </c>
      <c r="C19" s="430" t="s">
        <v>4457</v>
      </c>
      <c r="D19" s="430" t="s">
        <v>330</v>
      </c>
      <c r="E19" s="430" t="s">
        <v>276</v>
      </c>
      <c r="F19" s="431">
        <v>44978.678472222004</v>
      </c>
      <c r="G19" s="431">
        <v>45425.636805556001</v>
      </c>
      <c r="H19" s="430" t="s">
        <v>23</v>
      </c>
      <c r="I19" s="430" t="s">
        <v>18</v>
      </c>
      <c r="J19" s="430" t="s">
        <v>260</v>
      </c>
    </row>
    <row r="20" spans="1:10" ht="45" x14ac:dyDescent="0.25">
      <c r="A20" s="432" t="s">
        <v>4764</v>
      </c>
      <c r="B20" s="432" t="s">
        <v>4765</v>
      </c>
      <c r="C20" s="432" t="s">
        <v>356</v>
      </c>
      <c r="D20" s="432" t="s">
        <v>330</v>
      </c>
      <c r="E20" s="432" t="s">
        <v>276</v>
      </c>
      <c r="F20" s="433">
        <v>44979.546527778002</v>
      </c>
      <c r="G20" s="433">
        <v>45426.546527778002</v>
      </c>
      <c r="H20" s="432" t="s">
        <v>23</v>
      </c>
      <c r="I20" s="432" t="s">
        <v>18</v>
      </c>
      <c r="J20" s="432" t="s">
        <v>260</v>
      </c>
    </row>
    <row r="21" spans="1:10" ht="45" x14ac:dyDescent="0.25">
      <c r="A21" s="430" t="s">
        <v>4792</v>
      </c>
      <c r="B21" s="430" t="s">
        <v>4793</v>
      </c>
      <c r="C21" s="430" t="s">
        <v>433</v>
      </c>
      <c r="D21" s="430" t="s">
        <v>330</v>
      </c>
      <c r="E21" s="430" t="s">
        <v>276</v>
      </c>
      <c r="F21" s="431">
        <v>44979.676388888998</v>
      </c>
      <c r="G21" s="431">
        <v>45426.634722221999</v>
      </c>
      <c r="H21" s="430" t="s">
        <v>23</v>
      </c>
      <c r="I21" s="430" t="s">
        <v>18</v>
      </c>
      <c r="J21" s="430" t="s">
        <v>260</v>
      </c>
    </row>
    <row r="22" spans="1:10" ht="45" x14ac:dyDescent="0.25">
      <c r="A22" s="432" t="s">
        <v>4804</v>
      </c>
      <c r="B22" s="432" t="s">
        <v>4805</v>
      </c>
      <c r="C22" s="432" t="s">
        <v>4457</v>
      </c>
      <c r="D22" s="432" t="s">
        <v>330</v>
      </c>
      <c r="E22" s="432" t="s">
        <v>276</v>
      </c>
      <c r="F22" s="433">
        <v>44980.614583333001</v>
      </c>
      <c r="G22" s="433">
        <v>45427.572916666999</v>
      </c>
      <c r="H22" s="432" t="s">
        <v>23</v>
      </c>
      <c r="I22" s="432" t="s">
        <v>18</v>
      </c>
      <c r="J22" s="432" t="s">
        <v>260</v>
      </c>
    </row>
    <row r="23" spans="1:10" ht="45" x14ac:dyDescent="0.25">
      <c r="A23" s="430" t="s">
        <v>4929</v>
      </c>
      <c r="B23" s="430" t="s">
        <v>4938</v>
      </c>
      <c r="C23" s="430" t="s">
        <v>361</v>
      </c>
      <c r="D23" s="430" t="s">
        <v>330</v>
      </c>
      <c r="E23" s="430" t="s">
        <v>276</v>
      </c>
      <c r="F23" s="431">
        <v>44984.40625</v>
      </c>
      <c r="G23" s="431">
        <v>45432.364583333001</v>
      </c>
      <c r="H23" s="430" t="s">
        <v>23</v>
      </c>
      <c r="I23" s="430" t="s">
        <v>18</v>
      </c>
      <c r="J23" s="430" t="s">
        <v>260</v>
      </c>
    </row>
    <row r="24" spans="1:10" ht="45" x14ac:dyDescent="0.25">
      <c r="A24" s="432" t="s">
        <v>4963</v>
      </c>
      <c r="B24" s="432" t="s">
        <v>4967</v>
      </c>
      <c r="C24" s="432" t="s">
        <v>356</v>
      </c>
      <c r="D24" s="432" t="s">
        <v>330</v>
      </c>
      <c r="E24" s="432" t="s">
        <v>276</v>
      </c>
      <c r="F24" s="433">
        <v>44984.55</v>
      </c>
      <c r="G24" s="433">
        <v>45432.55</v>
      </c>
      <c r="H24" s="432" t="s">
        <v>23</v>
      </c>
      <c r="I24" s="432" t="s">
        <v>18</v>
      </c>
      <c r="J24" s="432" t="s">
        <v>260</v>
      </c>
    </row>
    <row r="25" spans="1:10" ht="45" x14ac:dyDescent="0.25">
      <c r="A25" s="430" t="s">
        <v>4964</v>
      </c>
      <c r="B25" s="430" t="s">
        <v>4966</v>
      </c>
      <c r="C25" s="430" t="s">
        <v>5057</v>
      </c>
      <c r="D25" s="430" t="s">
        <v>330</v>
      </c>
      <c r="E25" s="430" t="s">
        <v>276</v>
      </c>
      <c r="F25" s="431">
        <v>44984.551388888998</v>
      </c>
      <c r="G25" s="431">
        <v>45432.551388888998</v>
      </c>
      <c r="H25" s="430" t="s">
        <v>23</v>
      </c>
      <c r="I25" s="430" t="s">
        <v>18</v>
      </c>
      <c r="J25" s="430" t="s">
        <v>260</v>
      </c>
    </row>
    <row r="27" spans="1:10" ht="30" x14ac:dyDescent="0.25">
      <c r="A27" s="442" t="s">
        <v>5059</v>
      </c>
      <c r="B27" s="442" t="s">
        <v>5060</v>
      </c>
      <c r="C27" s="442"/>
      <c r="D27" s="442"/>
      <c r="E27" s="442"/>
      <c r="F27" s="443"/>
      <c r="G27" s="443"/>
      <c r="H27" s="442"/>
      <c r="I27" s="442"/>
      <c r="J27" s="444" t="s">
        <v>346</v>
      </c>
    </row>
    <row r="28" spans="1:10" x14ac:dyDescent="0.25">
      <c r="A28" s="442" t="s">
        <v>5062</v>
      </c>
      <c r="B28" s="442" t="s">
        <v>5064</v>
      </c>
      <c r="C28" s="442"/>
      <c r="D28" s="442"/>
      <c r="E28" s="442"/>
      <c r="F28" s="443"/>
      <c r="G28" s="443"/>
      <c r="H28" s="442"/>
      <c r="I28" s="442"/>
      <c r="J28" s="444" t="s">
        <v>346</v>
      </c>
    </row>
    <row r="29" spans="1:10" x14ac:dyDescent="0.25">
      <c r="A29" s="439" t="s">
        <v>5067</v>
      </c>
      <c r="B29" s="439" t="s">
        <v>5069</v>
      </c>
      <c r="C29" s="439"/>
      <c r="D29" s="439"/>
      <c r="E29" s="439"/>
      <c r="F29" s="440"/>
      <c r="G29" s="440"/>
      <c r="H29" s="439"/>
      <c r="I29" s="439"/>
      <c r="J29" s="441" t="s">
        <v>346</v>
      </c>
    </row>
    <row r="30" spans="1:10" x14ac:dyDescent="0.25">
      <c r="A30" s="436" t="s">
        <v>5099</v>
      </c>
      <c r="B30" s="436" t="s">
        <v>5100</v>
      </c>
      <c r="C30" s="436"/>
      <c r="D30" s="436"/>
      <c r="E30" s="436"/>
      <c r="F30" s="437"/>
      <c r="G30" s="437"/>
      <c r="H30" s="436"/>
      <c r="I30" s="436"/>
      <c r="J30" s="438" t="s">
        <v>346</v>
      </c>
    </row>
    <row r="31" spans="1:10" x14ac:dyDescent="0.25">
      <c r="A31" s="442" t="s">
        <v>5186</v>
      </c>
      <c r="B31" s="442" t="s">
        <v>5187</v>
      </c>
      <c r="C31" s="442"/>
      <c r="D31" s="442"/>
      <c r="E31" s="442"/>
      <c r="F31" s="443"/>
      <c r="G31" s="443"/>
      <c r="H31" s="442"/>
      <c r="I31" s="442"/>
      <c r="J31" s="444" t="s">
        <v>346</v>
      </c>
    </row>
    <row r="32" spans="1:10" x14ac:dyDescent="0.25">
      <c r="A32" s="436" t="s">
        <v>5327</v>
      </c>
      <c r="B32" s="436" t="s">
        <v>5328</v>
      </c>
      <c r="C32" s="436"/>
      <c r="D32" s="436"/>
      <c r="E32" s="436"/>
      <c r="F32" s="437"/>
      <c r="G32" s="437"/>
      <c r="H32" s="436"/>
      <c r="I32" s="436"/>
      <c r="J32" s="438" t="s">
        <v>346</v>
      </c>
    </row>
    <row r="33" spans="1:10" ht="30" x14ac:dyDescent="0.25">
      <c r="A33" s="439" t="s">
        <v>5364</v>
      </c>
      <c r="B33" s="439" t="s">
        <v>5366</v>
      </c>
      <c r="C33" s="439"/>
      <c r="D33" s="439"/>
      <c r="E33" s="439"/>
      <c r="F33" s="440"/>
      <c r="G33" s="440"/>
      <c r="H33" s="439"/>
      <c r="I33" s="439"/>
      <c r="J33" s="441" t="s">
        <v>346</v>
      </c>
    </row>
    <row r="34" spans="1:10" x14ac:dyDescent="0.25">
      <c r="A34" s="436"/>
      <c r="B34" s="436"/>
      <c r="C34" s="436"/>
      <c r="D34" s="436"/>
      <c r="E34" s="436"/>
      <c r="F34" s="437"/>
      <c r="G34" s="437"/>
      <c r="H34" s="436"/>
      <c r="I34" s="436"/>
      <c r="J34" s="438" t="s">
        <v>346</v>
      </c>
    </row>
    <row r="35" spans="1:10" x14ac:dyDescent="0.25">
      <c r="A35" s="436"/>
      <c r="B35" s="436"/>
      <c r="C35" s="436"/>
      <c r="D35" s="436"/>
      <c r="E35" s="436"/>
      <c r="F35" s="437"/>
      <c r="G35" s="437"/>
      <c r="H35" s="436"/>
      <c r="I35" s="436"/>
      <c r="J35" s="438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AA898-E917-49FA-A767-A407FF2D4C62}">
  <dimension ref="B2:BJ840"/>
  <sheetViews>
    <sheetView topLeftCell="A253" workbookViewId="0">
      <selection activeCell="A276" sqref="A276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4885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4886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4887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4888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5101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5433</v>
      </c>
    </row>
    <row r="61" spans="2:4" x14ac:dyDescent="0.25">
      <c r="D61" s="285" t="s">
        <v>5065</v>
      </c>
    </row>
    <row r="92" spans="4:19" x14ac:dyDescent="0.25">
      <c r="D92" s="285" t="s">
        <v>269</v>
      </c>
      <c r="M92" s="285" t="s">
        <v>1639</v>
      </c>
      <c r="S92" s="285" t="s">
        <v>1644</v>
      </c>
    </row>
    <row r="93" spans="4:19" x14ac:dyDescent="0.25">
      <c r="D93" s="51" t="s">
        <v>5410</v>
      </c>
      <c r="M93" s="58" t="s">
        <v>5413</v>
      </c>
      <c r="S93" s="58" t="s">
        <v>5414</v>
      </c>
    </row>
    <row r="94" spans="4:19" x14ac:dyDescent="0.25">
      <c r="D94" s="51" t="s">
        <v>5411</v>
      </c>
    </row>
    <row r="95" spans="4:19" x14ac:dyDescent="0.25">
      <c r="D95" s="51" t="s">
        <v>5412</v>
      </c>
    </row>
    <row r="97" spans="4:62" x14ac:dyDescent="0.25">
      <c r="D97" s="56" t="s">
        <v>33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Z97" s="57" t="s">
        <v>357</v>
      </c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</row>
    <row r="98" spans="4:62" x14ac:dyDescent="0.25">
      <c r="D98" s="56" t="s">
        <v>5428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Z98" s="57" t="s">
        <v>322</v>
      </c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</row>
    <row r="99" spans="4:62" x14ac:dyDescent="0.25">
      <c r="D99" s="56" t="s">
        <v>5429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Z99" s="57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</row>
    <row r="100" spans="4:62" x14ac:dyDescent="0.25">
      <c r="D100" s="56" t="s">
        <v>5430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Z100" s="57" t="s">
        <v>5440</v>
      </c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</row>
    <row r="101" spans="4:62" x14ac:dyDescent="0.25">
      <c r="D101" s="56" t="s">
        <v>5417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Z101" s="57" t="s">
        <v>282</v>
      </c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</row>
    <row r="102" spans="4:62" x14ac:dyDescent="0.25">
      <c r="D102" s="38" t="s">
        <v>5418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Z102" s="57" t="s">
        <v>5434</v>
      </c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</row>
    <row r="103" spans="4:62" x14ac:dyDescent="0.25">
      <c r="D103" s="38" t="s">
        <v>4998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Z103" s="57" t="s">
        <v>5435</v>
      </c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</row>
    <row r="104" spans="4:62" x14ac:dyDescent="0.25">
      <c r="D104" s="38" t="s">
        <v>5419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Z104" s="57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</row>
    <row r="105" spans="4:62" x14ac:dyDescent="0.25">
      <c r="D105" s="38" t="s">
        <v>5000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Z105" s="57" t="s">
        <v>2879</v>
      </c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</row>
    <row r="106" spans="4:62" x14ac:dyDescent="0.25">
      <c r="D106" s="38" t="s">
        <v>5420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Z106" s="57" t="s">
        <v>282</v>
      </c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</row>
    <row r="107" spans="4:62" x14ac:dyDescent="0.25">
      <c r="D107" s="38" t="s">
        <v>5416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Z107" s="57" t="s">
        <v>5436</v>
      </c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</row>
    <row r="108" spans="4:62" x14ac:dyDescent="0.25">
      <c r="D108" s="56" t="s">
        <v>5421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Z108" s="57" t="s">
        <v>5437</v>
      </c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</row>
    <row r="109" spans="4:62" x14ac:dyDescent="0.25">
      <c r="D109" s="56" t="s">
        <v>377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Z109" s="57" t="s">
        <v>5438</v>
      </c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</row>
    <row r="110" spans="4:62" x14ac:dyDescent="0.25">
      <c r="D110" s="56" t="s">
        <v>5422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Z110" s="57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</row>
    <row r="111" spans="4:62" x14ac:dyDescent="0.25">
      <c r="D111" s="56" t="s">
        <v>378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Z111" s="57" t="s">
        <v>263</v>
      </c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</row>
    <row r="112" spans="4:62" x14ac:dyDescent="0.25">
      <c r="D112" s="38" t="s">
        <v>5423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Z112" s="57" t="s">
        <v>264</v>
      </c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</row>
    <row r="113" spans="4:62" x14ac:dyDescent="0.25">
      <c r="D113" s="38" t="s">
        <v>379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Z113" s="57" t="s">
        <v>358</v>
      </c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</row>
    <row r="114" spans="4:62" x14ac:dyDescent="0.25">
      <c r="D114" s="38" t="s">
        <v>5424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</row>
    <row r="115" spans="4:62" x14ac:dyDescent="0.25">
      <c r="D115" s="38" t="s">
        <v>883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</row>
    <row r="116" spans="4:62" x14ac:dyDescent="0.25">
      <c r="D116" s="56" t="s">
        <v>1598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</row>
    <row r="117" spans="4:62" x14ac:dyDescent="0.25">
      <c r="D117" s="38" t="s">
        <v>5425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</row>
    <row r="118" spans="4:62" x14ac:dyDescent="0.25">
      <c r="D118" s="38" t="s">
        <v>5426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</row>
    <row r="119" spans="4:62" x14ac:dyDescent="0.25">
      <c r="D119" s="38" t="s">
        <v>5427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</row>
    <row r="120" spans="4:62" x14ac:dyDescent="0.25">
      <c r="D120" s="56" t="s">
        <v>259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</row>
    <row r="122" spans="4:62" x14ac:dyDescent="0.25">
      <c r="D122" s="51" t="s">
        <v>4885</v>
      </c>
    </row>
    <row r="124" spans="4:62" x14ac:dyDescent="0.25">
      <c r="D124" s="285" t="s">
        <v>5439</v>
      </c>
    </row>
    <row r="151" spans="2:4" x14ac:dyDescent="0.25">
      <c r="B151" s="50">
        <v>0</v>
      </c>
      <c r="D151" s="51" t="s">
        <v>5329</v>
      </c>
    </row>
    <row r="152" spans="2:4" x14ac:dyDescent="0.25">
      <c r="D152" s="59" t="s">
        <v>304</v>
      </c>
    </row>
    <row r="154" spans="2:4" x14ac:dyDescent="0.25">
      <c r="D154" s="285" t="s">
        <v>36</v>
      </c>
    </row>
    <row r="155" spans="2:4" x14ac:dyDescent="0.25">
      <c r="D155" s="54" t="s">
        <v>5441</v>
      </c>
    </row>
    <row r="157" spans="2:4" x14ac:dyDescent="0.25">
      <c r="D157" s="285" t="s">
        <v>5324</v>
      </c>
    </row>
    <row r="211" spans="4:62" x14ac:dyDescent="0.25">
      <c r="D211" s="51" t="s">
        <v>4885</v>
      </c>
    </row>
    <row r="213" spans="4:62" x14ac:dyDescent="0.25">
      <c r="D213" s="285" t="s">
        <v>309</v>
      </c>
    </row>
    <row r="214" spans="4:62" x14ac:dyDescent="0.25">
      <c r="D214" s="51" t="s">
        <v>1739</v>
      </c>
    </row>
    <row r="216" spans="4:62" x14ac:dyDescent="0.25">
      <c r="D216" s="56" t="s">
        <v>33</v>
      </c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Z216" s="57" t="s">
        <v>357</v>
      </c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  <c r="AO216" s="53"/>
      <c r="AP216" s="53"/>
      <c r="AQ216" s="53"/>
      <c r="AR216" s="53"/>
      <c r="AS216" s="53"/>
      <c r="AT216" s="53"/>
      <c r="AU216" s="53"/>
      <c r="AV216" s="53"/>
      <c r="AW216" s="53"/>
      <c r="AX216" s="53"/>
      <c r="AY216" s="53"/>
      <c r="AZ216" s="53"/>
      <c r="BA216" s="53"/>
      <c r="BB216" s="53"/>
      <c r="BC216" s="53"/>
      <c r="BD216" s="53"/>
      <c r="BE216" s="53"/>
      <c r="BF216" s="53"/>
      <c r="BG216" s="53"/>
      <c r="BH216" s="53"/>
      <c r="BI216" s="53"/>
      <c r="BJ216" s="53"/>
    </row>
    <row r="217" spans="4:62" x14ac:dyDescent="0.25">
      <c r="D217" s="56" t="s">
        <v>5428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Z217" s="57" t="s">
        <v>322</v>
      </c>
      <c r="AA217" s="53"/>
      <c r="AB217" s="53"/>
      <c r="AC217" s="53"/>
      <c r="AD217" s="53"/>
      <c r="AE217" s="53"/>
      <c r="AF217" s="53"/>
      <c r="AG217" s="53"/>
      <c r="AH217" s="53"/>
      <c r="AI217" s="53"/>
      <c r="AJ217" s="53"/>
      <c r="AK217" s="53"/>
      <c r="AL217" s="53"/>
      <c r="AM217" s="53"/>
      <c r="AN217" s="53"/>
      <c r="AO217" s="53"/>
      <c r="AP217" s="53"/>
      <c r="AQ217" s="53"/>
      <c r="AR217" s="53"/>
      <c r="AS217" s="53"/>
      <c r="AT217" s="53"/>
      <c r="AU217" s="53"/>
      <c r="AV217" s="53"/>
      <c r="AW217" s="53"/>
      <c r="AX217" s="53"/>
      <c r="AY217" s="53"/>
      <c r="AZ217" s="53"/>
      <c r="BA217" s="53"/>
      <c r="BB217" s="53"/>
      <c r="BC217" s="53"/>
      <c r="BD217" s="53"/>
      <c r="BE217" s="53"/>
      <c r="BF217" s="53"/>
      <c r="BG217" s="53"/>
      <c r="BH217" s="53"/>
      <c r="BI217" s="53"/>
      <c r="BJ217" s="53"/>
    </row>
    <row r="218" spans="4:62" x14ac:dyDescent="0.25">
      <c r="D218" s="56" t="s">
        <v>5429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Z218" s="57"/>
      <c r="AA218" s="53"/>
      <c r="AB218" s="53"/>
      <c r="AC218" s="53"/>
      <c r="AD218" s="53"/>
      <c r="AE218" s="53"/>
      <c r="AF218" s="53"/>
      <c r="AG218" s="53"/>
      <c r="AH218" s="53"/>
      <c r="AI218" s="53"/>
      <c r="AJ218" s="53"/>
      <c r="AK218" s="53"/>
      <c r="AL218" s="53"/>
      <c r="AM218" s="53"/>
      <c r="AN218" s="53"/>
      <c r="AO218" s="53"/>
      <c r="AP218" s="53"/>
      <c r="AQ218" s="53"/>
      <c r="AR218" s="53"/>
      <c r="AS218" s="53"/>
      <c r="AT218" s="53"/>
      <c r="AU218" s="53"/>
      <c r="AV218" s="53"/>
      <c r="AW218" s="53"/>
      <c r="AX218" s="53"/>
      <c r="AY218" s="53"/>
      <c r="AZ218" s="53"/>
      <c r="BA218" s="53"/>
      <c r="BB218" s="53"/>
      <c r="BC218" s="53"/>
      <c r="BD218" s="53"/>
      <c r="BE218" s="53"/>
      <c r="BF218" s="53"/>
      <c r="BG218" s="53"/>
      <c r="BH218" s="53"/>
      <c r="BI218" s="53"/>
      <c r="BJ218" s="53"/>
    </row>
    <row r="219" spans="4:62" x14ac:dyDescent="0.25">
      <c r="D219" s="56" t="s">
        <v>5430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Z219" s="57" t="s">
        <v>5440</v>
      </c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3"/>
      <c r="AN219" s="53"/>
      <c r="AO219" s="53"/>
      <c r="AP219" s="53"/>
      <c r="AQ219" s="53"/>
      <c r="AR219" s="53"/>
      <c r="AS219" s="53"/>
      <c r="AT219" s="53"/>
      <c r="AU219" s="53"/>
      <c r="AV219" s="53"/>
      <c r="AW219" s="53"/>
      <c r="AX219" s="53"/>
      <c r="AY219" s="53"/>
      <c r="AZ219" s="53"/>
      <c r="BA219" s="53"/>
      <c r="BB219" s="53"/>
      <c r="BC219" s="53"/>
      <c r="BD219" s="53"/>
      <c r="BE219" s="53"/>
      <c r="BF219" s="53"/>
      <c r="BG219" s="53"/>
      <c r="BH219" s="53"/>
      <c r="BI219" s="53"/>
      <c r="BJ219" s="53"/>
    </row>
    <row r="220" spans="4:62" x14ac:dyDescent="0.25">
      <c r="D220" s="56" t="s">
        <v>5417</v>
      </c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Z220" s="57" t="s">
        <v>282</v>
      </c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3"/>
      <c r="AN220" s="53"/>
      <c r="AO220" s="53"/>
      <c r="AP220" s="53"/>
      <c r="AQ220" s="53"/>
      <c r="AR220" s="53"/>
      <c r="AS220" s="53"/>
      <c r="AT220" s="53"/>
      <c r="AU220" s="53"/>
      <c r="AV220" s="53"/>
      <c r="AW220" s="53"/>
      <c r="AX220" s="53"/>
      <c r="AY220" s="53"/>
      <c r="AZ220" s="53"/>
      <c r="BA220" s="53"/>
      <c r="BB220" s="53"/>
      <c r="BC220" s="53"/>
      <c r="BD220" s="53"/>
      <c r="BE220" s="53"/>
      <c r="BF220" s="53"/>
      <c r="BG220" s="53"/>
      <c r="BH220" s="53"/>
      <c r="BI220" s="53"/>
      <c r="BJ220" s="53"/>
    </row>
    <row r="221" spans="4:62" x14ac:dyDescent="0.25">
      <c r="D221" s="38" t="s">
        <v>5418</v>
      </c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Z221" s="57" t="s">
        <v>5446</v>
      </c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</row>
    <row r="222" spans="4:62" x14ac:dyDescent="0.25">
      <c r="D222" s="38" t="s">
        <v>4998</v>
      </c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Z222" s="57" t="s">
        <v>5444</v>
      </c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</row>
    <row r="223" spans="4:62" x14ac:dyDescent="0.25">
      <c r="D223" s="38" t="s">
        <v>5419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Z223" s="57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</row>
    <row r="224" spans="4:62" x14ac:dyDescent="0.25">
      <c r="D224" s="38" t="s">
        <v>5000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Z224" s="57" t="s">
        <v>2879</v>
      </c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</row>
    <row r="225" spans="4:62" x14ac:dyDescent="0.25">
      <c r="D225" s="38" t="s">
        <v>5420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Z225" s="57" t="s">
        <v>282</v>
      </c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  <c r="BD225" s="53"/>
      <c r="BE225" s="53"/>
      <c r="BF225" s="53"/>
      <c r="BG225" s="53"/>
      <c r="BH225" s="53"/>
      <c r="BI225" s="53"/>
      <c r="BJ225" s="53"/>
    </row>
    <row r="226" spans="4:62" x14ac:dyDescent="0.25">
      <c r="D226" s="38" t="s">
        <v>5416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Z226" s="57" t="s">
        <v>5447</v>
      </c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  <c r="BD226" s="53"/>
      <c r="BE226" s="53"/>
      <c r="BF226" s="53"/>
      <c r="BG226" s="53"/>
      <c r="BH226" s="53"/>
      <c r="BI226" s="53"/>
      <c r="BJ226" s="53"/>
    </row>
    <row r="227" spans="4:62" x14ac:dyDescent="0.25">
      <c r="D227" s="56" t="s">
        <v>5421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Z227" s="57" t="s">
        <v>5445</v>
      </c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3"/>
      <c r="AR227" s="53"/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  <c r="BD227" s="53"/>
      <c r="BE227" s="53"/>
      <c r="BF227" s="53"/>
      <c r="BG227" s="53"/>
      <c r="BH227" s="53"/>
      <c r="BI227" s="53"/>
      <c r="BJ227" s="53"/>
    </row>
    <row r="228" spans="4:62" x14ac:dyDescent="0.25">
      <c r="D228" s="56" t="s">
        <v>377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Z228" s="57" t="s">
        <v>5443</v>
      </c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3"/>
      <c r="AN228" s="53"/>
      <c r="AO228" s="53"/>
      <c r="AP228" s="53"/>
      <c r="AQ228" s="53"/>
      <c r="AR228" s="53"/>
      <c r="AS228" s="53"/>
      <c r="AT228" s="53"/>
      <c r="AU228" s="53"/>
      <c r="AV228" s="53"/>
      <c r="AW228" s="53"/>
      <c r="AX228" s="53"/>
      <c r="AY228" s="53"/>
      <c r="AZ228" s="53"/>
      <c r="BA228" s="53"/>
      <c r="BB228" s="53"/>
      <c r="BC228" s="53"/>
      <c r="BD228" s="53"/>
      <c r="BE228" s="53"/>
      <c r="BF228" s="53"/>
      <c r="BG228" s="53"/>
      <c r="BH228" s="53"/>
      <c r="BI228" s="53"/>
      <c r="BJ228" s="53"/>
    </row>
    <row r="229" spans="4:62" x14ac:dyDescent="0.25">
      <c r="D229" s="56" t="s">
        <v>5422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Z229" s="57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  <c r="AN229" s="53"/>
      <c r="AO229" s="53"/>
      <c r="AP229" s="53"/>
      <c r="AQ229" s="53"/>
      <c r="AR229" s="53"/>
      <c r="AS229" s="53"/>
      <c r="AT229" s="53"/>
      <c r="AU229" s="53"/>
      <c r="AV229" s="53"/>
      <c r="AW229" s="53"/>
      <c r="AX229" s="53"/>
      <c r="AY229" s="53"/>
      <c r="AZ229" s="53"/>
      <c r="BA229" s="53"/>
      <c r="BB229" s="53"/>
      <c r="BC229" s="53"/>
      <c r="BD229" s="53"/>
      <c r="BE229" s="53"/>
      <c r="BF229" s="53"/>
      <c r="BG229" s="53"/>
      <c r="BH229" s="53"/>
      <c r="BI229" s="53"/>
      <c r="BJ229" s="53"/>
    </row>
    <row r="230" spans="4:62" x14ac:dyDescent="0.25">
      <c r="D230" s="56" t="s">
        <v>378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Z230" s="57" t="s">
        <v>263</v>
      </c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  <c r="AN230" s="53"/>
      <c r="AO230" s="53"/>
      <c r="AP230" s="53"/>
      <c r="AQ230" s="53"/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  <c r="BD230" s="53"/>
      <c r="BE230" s="53"/>
      <c r="BF230" s="53"/>
      <c r="BG230" s="53"/>
      <c r="BH230" s="53"/>
      <c r="BI230" s="53"/>
      <c r="BJ230" s="53"/>
    </row>
    <row r="231" spans="4:62" x14ac:dyDescent="0.25">
      <c r="D231" s="38" t="s">
        <v>5423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Z231" s="57" t="s">
        <v>264</v>
      </c>
      <c r="AA231" s="53"/>
      <c r="AB231" s="53"/>
      <c r="AC231" s="53"/>
      <c r="AD231" s="53"/>
      <c r="AE231" s="53"/>
      <c r="AF231" s="53"/>
      <c r="AG231" s="53"/>
      <c r="AH231" s="53"/>
      <c r="AI231" s="53"/>
      <c r="AJ231" s="53"/>
      <c r="AK231" s="53"/>
      <c r="AL231" s="53"/>
      <c r="AM231" s="53"/>
      <c r="AN231" s="53"/>
      <c r="AO231" s="53"/>
      <c r="AP231" s="53"/>
      <c r="AQ231" s="53"/>
      <c r="AR231" s="53"/>
      <c r="AS231" s="53"/>
      <c r="AT231" s="53"/>
      <c r="AU231" s="53"/>
      <c r="AV231" s="53"/>
      <c r="AW231" s="53"/>
      <c r="AX231" s="53"/>
      <c r="AY231" s="53"/>
      <c r="AZ231" s="53"/>
      <c r="BA231" s="53"/>
      <c r="BB231" s="53"/>
      <c r="BC231" s="53"/>
      <c r="BD231" s="53"/>
      <c r="BE231" s="53"/>
      <c r="BF231" s="53"/>
      <c r="BG231" s="53"/>
      <c r="BH231" s="53"/>
      <c r="BI231" s="53"/>
      <c r="BJ231" s="53"/>
    </row>
    <row r="232" spans="4:62" x14ac:dyDescent="0.25">
      <c r="D232" s="38" t="s">
        <v>379</v>
      </c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Z232" s="57" t="s">
        <v>358</v>
      </c>
      <c r="AA232" s="53"/>
      <c r="AB232" s="53"/>
      <c r="AC232" s="53"/>
      <c r="AD232" s="53"/>
      <c r="AE232" s="53"/>
      <c r="AF232" s="53"/>
      <c r="AG232" s="53"/>
      <c r="AH232" s="53"/>
      <c r="AI232" s="53"/>
      <c r="AJ232" s="53"/>
      <c r="AK232" s="53"/>
      <c r="AL232" s="53"/>
      <c r="AM232" s="53"/>
      <c r="AN232" s="53"/>
      <c r="AO232" s="53"/>
      <c r="AP232" s="53"/>
      <c r="AQ232" s="53"/>
      <c r="AR232" s="53"/>
      <c r="AS232" s="53"/>
      <c r="AT232" s="53"/>
      <c r="AU232" s="53"/>
      <c r="AV232" s="53"/>
      <c r="AW232" s="53"/>
      <c r="AX232" s="53"/>
      <c r="AY232" s="53"/>
      <c r="AZ232" s="53"/>
      <c r="BA232" s="53"/>
      <c r="BB232" s="53"/>
      <c r="BC232" s="53"/>
      <c r="BD232" s="53"/>
      <c r="BE232" s="53"/>
      <c r="BF232" s="53"/>
      <c r="BG232" s="53"/>
      <c r="BH232" s="53"/>
      <c r="BI232" s="53"/>
      <c r="BJ232" s="53"/>
    </row>
    <row r="233" spans="4:62" x14ac:dyDescent="0.25">
      <c r="D233" s="38" t="s">
        <v>5424</v>
      </c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</row>
    <row r="234" spans="4:62" x14ac:dyDescent="0.25">
      <c r="D234" s="38" t="s">
        <v>883</v>
      </c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</row>
    <row r="235" spans="4:62" x14ac:dyDescent="0.25">
      <c r="D235" s="56" t="s">
        <v>1598</v>
      </c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</row>
    <row r="236" spans="4:62" x14ac:dyDescent="0.25">
      <c r="D236" s="38" t="s">
        <v>5442</v>
      </c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</row>
    <row r="237" spans="4:62" x14ac:dyDescent="0.25">
      <c r="D237" s="56" t="s">
        <v>259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</row>
    <row r="239" spans="4:62" x14ac:dyDescent="0.25">
      <c r="D239" s="285" t="s">
        <v>5448</v>
      </c>
    </row>
    <row r="274" spans="2:4" x14ac:dyDescent="0.25">
      <c r="B274" s="50">
        <v>0</v>
      </c>
      <c r="D274" s="51" t="s">
        <v>5450</v>
      </c>
    </row>
    <row r="275" spans="2:4" x14ac:dyDescent="0.25">
      <c r="D275" s="59" t="s">
        <v>306</v>
      </c>
    </row>
    <row r="276" spans="2:4" x14ac:dyDescent="0.25">
      <c r="D276" s="55" t="s">
        <v>35</v>
      </c>
    </row>
    <row r="372" spans="2:4" x14ac:dyDescent="0.25">
      <c r="B372" s="50">
        <v>0</v>
      </c>
      <c r="D372" s="51" t="s">
        <v>4492</v>
      </c>
    </row>
    <row r="373" spans="2:4" x14ac:dyDescent="0.25">
      <c r="D373" s="59" t="s">
        <v>304</v>
      </c>
    </row>
    <row r="375" spans="2:4" x14ac:dyDescent="0.25">
      <c r="D375" s="285" t="s">
        <v>3517</v>
      </c>
    </row>
    <row r="414" spans="4:4" x14ac:dyDescent="0.25">
      <c r="D414" s="285" t="s">
        <v>3518</v>
      </c>
    </row>
    <row r="426" spans="4:4" x14ac:dyDescent="0.25">
      <c r="D426" s="51" t="s">
        <v>4087</v>
      </c>
    </row>
    <row r="428" spans="4:4" x14ac:dyDescent="0.25">
      <c r="D428" s="285" t="s">
        <v>3518</v>
      </c>
    </row>
    <row r="443" spans="4:4" x14ac:dyDescent="0.25">
      <c r="D443" s="285" t="s">
        <v>309</v>
      </c>
    </row>
    <row r="444" spans="4:4" x14ac:dyDescent="0.25">
      <c r="D444" s="51" t="s">
        <v>4485</v>
      </c>
    </row>
    <row r="445" spans="4:4" x14ac:dyDescent="0.25">
      <c r="D445" s="51" t="s">
        <v>4527</v>
      </c>
    </row>
    <row r="447" spans="4:4" x14ac:dyDescent="0.25">
      <c r="D447" s="285" t="s">
        <v>3518</v>
      </c>
    </row>
    <row r="539" spans="4:4" x14ac:dyDescent="0.25">
      <c r="D539" s="285" t="s">
        <v>4494</v>
      </c>
    </row>
    <row r="630" spans="4:18" x14ac:dyDescent="0.25">
      <c r="D630" s="51" t="s">
        <v>4091</v>
      </c>
    </row>
    <row r="632" spans="4:18" x14ac:dyDescent="0.25">
      <c r="D632" s="285" t="s">
        <v>4537</v>
      </c>
    </row>
    <row r="634" spans="4:18" x14ac:dyDescent="0.25">
      <c r="D634" s="56" t="s">
        <v>4528</v>
      </c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</row>
    <row r="635" spans="4:18" x14ac:dyDescent="0.25">
      <c r="D635" s="56" t="s">
        <v>4529</v>
      </c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  <c r="Q635" s="52"/>
      <c r="R635" s="52"/>
    </row>
    <row r="636" spans="4:18" x14ac:dyDescent="0.25">
      <c r="D636" s="56" t="s">
        <v>4530</v>
      </c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</row>
    <row r="637" spans="4:18" x14ac:dyDescent="0.25">
      <c r="D637" s="56" t="s">
        <v>524</v>
      </c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  <c r="Q637" s="52"/>
      <c r="R637" s="52"/>
    </row>
    <row r="638" spans="4:18" x14ac:dyDescent="0.25">
      <c r="D638" s="56" t="s">
        <v>266</v>
      </c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</row>
    <row r="639" spans="4:18" x14ac:dyDescent="0.25">
      <c r="D639" s="56" t="s">
        <v>277</v>
      </c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</row>
    <row r="640" spans="4:18" x14ac:dyDescent="0.25">
      <c r="D640" s="56" t="s">
        <v>273</v>
      </c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</row>
    <row r="641" spans="4:18" x14ac:dyDescent="0.25">
      <c r="D641" s="56" t="s">
        <v>4531</v>
      </c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</row>
    <row r="642" spans="4:18" x14ac:dyDescent="0.25">
      <c r="D642" s="56" t="s">
        <v>4532</v>
      </c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</row>
    <row r="643" spans="4:18" x14ac:dyDescent="0.25">
      <c r="D643" s="56" t="s">
        <v>544</v>
      </c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52"/>
      <c r="P643" s="52"/>
      <c r="Q643" s="52"/>
      <c r="R643" s="52"/>
    </row>
    <row r="644" spans="4:18" x14ac:dyDescent="0.25">
      <c r="D644" s="56" t="s">
        <v>545</v>
      </c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  <c r="Q644" s="52"/>
      <c r="R644" s="52"/>
    </row>
    <row r="645" spans="4:18" x14ac:dyDescent="0.25">
      <c r="D645" s="56" t="s">
        <v>4533</v>
      </c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  <c r="Q645" s="52"/>
      <c r="R645" s="52"/>
    </row>
    <row r="646" spans="4:18" x14ac:dyDescent="0.25">
      <c r="D646" s="56" t="s">
        <v>4534</v>
      </c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</row>
    <row r="647" spans="4:18" x14ac:dyDescent="0.25">
      <c r="D647" s="56" t="s">
        <v>4535</v>
      </c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52"/>
      <c r="P647" s="52"/>
      <c r="Q647" s="52"/>
      <c r="R647" s="52"/>
    </row>
    <row r="648" spans="4:18" x14ac:dyDescent="0.25">
      <c r="D648" s="56" t="s">
        <v>278</v>
      </c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</row>
    <row r="649" spans="4:18" x14ac:dyDescent="0.25">
      <c r="D649" s="56" t="s">
        <v>4536</v>
      </c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</row>
    <row r="651" spans="4:18" x14ac:dyDescent="0.25">
      <c r="D651" s="51" t="s">
        <v>4885</v>
      </c>
    </row>
    <row r="653" spans="4:18" x14ac:dyDescent="0.25">
      <c r="D653" s="285" t="s">
        <v>5452</v>
      </c>
    </row>
    <row r="719" spans="2:4" x14ac:dyDescent="0.25">
      <c r="B719" s="50">
        <v>0</v>
      </c>
      <c r="D719" s="51" t="s">
        <v>5457</v>
      </c>
    </row>
    <row r="720" spans="2:4" x14ac:dyDescent="0.25">
      <c r="D720" s="59" t="s">
        <v>304</v>
      </c>
    </row>
    <row r="722" spans="4:4" x14ac:dyDescent="0.25">
      <c r="D722" s="285" t="s">
        <v>36</v>
      </c>
    </row>
    <row r="723" spans="4:4" x14ac:dyDescent="0.25">
      <c r="D723" s="54" t="s">
        <v>5458</v>
      </c>
    </row>
    <row r="725" spans="4:4" x14ac:dyDescent="0.25">
      <c r="D725" s="285" t="s">
        <v>5453</v>
      </c>
    </row>
    <row r="749" spans="4:4" x14ac:dyDescent="0.25">
      <c r="D749" s="285" t="s">
        <v>5455</v>
      </c>
    </row>
    <row r="771" spans="4:29" x14ac:dyDescent="0.25">
      <c r="D771" s="285" t="s">
        <v>269</v>
      </c>
      <c r="M771" s="285" t="s">
        <v>759</v>
      </c>
      <c r="S771" s="285" t="s">
        <v>541</v>
      </c>
    </row>
    <row r="772" spans="4:29" x14ac:dyDescent="0.25">
      <c r="D772" s="51" t="s">
        <v>5459</v>
      </c>
      <c r="M772" s="51" t="s">
        <v>5460</v>
      </c>
      <c r="S772" s="285" t="s">
        <v>5461</v>
      </c>
      <c r="AA772" s="46" t="s">
        <v>475</v>
      </c>
      <c r="AC772" s="51" t="s">
        <v>5462</v>
      </c>
    </row>
    <row r="774" spans="4:29" x14ac:dyDescent="0.25">
      <c r="D774" s="58" t="s">
        <v>5463</v>
      </c>
    </row>
    <row r="775" spans="4:29" x14ac:dyDescent="0.25">
      <c r="D775" s="58" t="s">
        <v>5464</v>
      </c>
    </row>
    <row r="776" spans="4:29" x14ac:dyDescent="0.25">
      <c r="D776" s="58" t="s">
        <v>5465</v>
      </c>
    </row>
    <row r="778" spans="4:29" x14ac:dyDescent="0.25">
      <c r="D778" s="56" t="s">
        <v>5466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</row>
    <row r="779" spans="4:29" x14ac:dyDescent="0.25">
      <c r="D779" s="56" t="s">
        <v>5467</v>
      </c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</row>
    <row r="780" spans="4:29" x14ac:dyDescent="0.25">
      <c r="D780" s="56" t="s">
        <v>479</v>
      </c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</row>
    <row r="781" spans="4:29" x14ac:dyDescent="0.25">
      <c r="D781" s="56" t="s">
        <v>444</v>
      </c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</row>
    <row r="782" spans="4:29" x14ac:dyDescent="0.25">
      <c r="D782" s="56" t="s">
        <v>5468</v>
      </c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</row>
    <row r="784" spans="4:29" x14ac:dyDescent="0.25">
      <c r="D784" s="57" t="s">
        <v>357</v>
      </c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</row>
    <row r="785" spans="4:25" x14ac:dyDescent="0.25">
      <c r="D785" s="57" t="s">
        <v>322</v>
      </c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</row>
    <row r="786" spans="4:25" x14ac:dyDescent="0.25">
      <c r="D786" s="57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</row>
    <row r="787" spans="4:25" x14ac:dyDescent="0.25">
      <c r="D787" s="57" t="s">
        <v>2253</v>
      </c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</row>
    <row r="788" spans="4:25" x14ac:dyDescent="0.25">
      <c r="D788" s="57" t="s">
        <v>282</v>
      </c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</row>
    <row r="789" spans="4:25" x14ac:dyDescent="0.25">
      <c r="D789" s="57" t="s">
        <v>5469</v>
      </c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</row>
    <row r="790" spans="4:25" x14ac:dyDescent="0.25">
      <c r="D790" s="57" t="s">
        <v>5470</v>
      </c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</row>
    <row r="791" spans="4:25" x14ac:dyDescent="0.25">
      <c r="D791" s="57" t="s">
        <v>5471</v>
      </c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</row>
    <row r="792" spans="4:25" x14ac:dyDescent="0.25">
      <c r="D792" s="57" t="s">
        <v>5472</v>
      </c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</row>
    <row r="793" spans="4:25" x14ac:dyDescent="0.25">
      <c r="D793" s="57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</row>
    <row r="794" spans="4:25" x14ac:dyDescent="0.25">
      <c r="D794" s="57" t="s">
        <v>263</v>
      </c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</row>
    <row r="795" spans="4:25" x14ac:dyDescent="0.25">
      <c r="D795" s="57" t="s">
        <v>264</v>
      </c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</row>
    <row r="796" spans="4:25" x14ac:dyDescent="0.25">
      <c r="D796" s="57" t="s">
        <v>358</v>
      </c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</row>
    <row r="798" spans="4:25" x14ac:dyDescent="0.25">
      <c r="D798" s="285" t="s">
        <v>5473</v>
      </c>
    </row>
    <row r="839" spans="2:4" x14ac:dyDescent="0.25">
      <c r="B839" s="48">
        <v>0</v>
      </c>
      <c r="D839" s="51" t="s">
        <v>2226</v>
      </c>
    </row>
    <row r="840" spans="2:4" x14ac:dyDescent="0.25">
      <c r="D840" s="59" t="s">
        <v>305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67281-B527-4ADE-8BB9-3856B64E1E5D}">
  <dimension ref="A2:J33"/>
  <sheetViews>
    <sheetView topLeftCell="A16" workbookViewId="0">
      <selection activeCell="B23" sqref="B23"/>
    </sheetView>
  </sheetViews>
  <sheetFormatPr defaultColWidth="2.85546875" defaultRowHeight="15" x14ac:dyDescent="0.25"/>
  <cols>
    <col min="1" max="1" width="9.140625" style="445" bestFit="1" customWidth="1"/>
    <col min="2" max="2" width="39.85546875" style="445" bestFit="1" customWidth="1"/>
    <col min="3" max="3" width="17.28515625" style="445" customWidth="1"/>
    <col min="4" max="4" width="17" style="445" bestFit="1" customWidth="1"/>
    <col min="5" max="5" width="17.5703125" style="445" bestFit="1" customWidth="1"/>
    <col min="6" max="7" width="10.7109375" style="445" bestFit="1" customWidth="1"/>
    <col min="8" max="8" width="8.5703125" style="445" bestFit="1" customWidth="1"/>
    <col min="9" max="9" width="7.5703125" style="445" bestFit="1" customWidth="1"/>
    <col min="10" max="10" width="10.7109375" style="445" bestFit="1" customWidth="1"/>
    <col min="11" max="16384" width="2.85546875" style="445"/>
  </cols>
  <sheetData>
    <row r="2" spans="1:10" ht="18.75" x14ac:dyDescent="0.25">
      <c r="A2" s="447" t="s">
        <v>2562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5432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45" t="s">
        <v>921</v>
      </c>
      <c r="B6" s="63" t="s">
        <v>924</v>
      </c>
      <c r="C6" s="63" t="s">
        <v>459</v>
      </c>
      <c r="D6" s="63" t="s">
        <v>330</v>
      </c>
      <c r="E6" s="63" t="s">
        <v>276</v>
      </c>
      <c r="F6" s="76">
        <v>44903.420833333003</v>
      </c>
      <c r="G6" s="76">
        <v>45336.661805556003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74" t="s">
        <v>1735</v>
      </c>
      <c r="B7" s="67" t="s">
        <v>1727</v>
      </c>
      <c r="C7" s="67" t="s">
        <v>697</v>
      </c>
      <c r="D7" s="67" t="s">
        <v>330</v>
      </c>
      <c r="E7" s="67" t="s">
        <v>276</v>
      </c>
      <c r="F7" s="75">
        <v>44930.588194443997</v>
      </c>
      <c r="G7" s="75">
        <v>45366.546527778002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86" t="s">
        <v>4028</v>
      </c>
      <c r="B8" s="86" t="s">
        <v>4022</v>
      </c>
      <c r="C8" s="86" t="s">
        <v>433</v>
      </c>
      <c r="D8" s="86" t="s">
        <v>330</v>
      </c>
      <c r="E8" s="86" t="s">
        <v>276</v>
      </c>
      <c r="F8" s="87">
        <v>44967.389583333003</v>
      </c>
      <c r="G8" s="87">
        <v>45408.347916667</v>
      </c>
      <c r="H8" s="86" t="s">
        <v>23</v>
      </c>
      <c r="I8" s="86" t="s">
        <v>18</v>
      </c>
      <c r="J8" s="86" t="s">
        <v>260</v>
      </c>
    </row>
    <row r="9" spans="1:10" ht="45" x14ac:dyDescent="0.25">
      <c r="A9" s="84" t="s">
        <v>4135</v>
      </c>
      <c r="B9" s="84" t="s">
        <v>4140</v>
      </c>
      <c r="C9" s="84" t="s">
        <v>356</v>
      </c>
      <c r="D9" s="84" t="s">
        <v>330</v>
      </c>
      <c r="E9" s="84" t="s">
        <v>276</v>
      </c>
      <c r="F9" s="85">
        <v>44970.604861111002</v>
      </c>
      <c r="G9" s="85">
        <v>45411.563194444003</v>
      </c>
      <c r="H9" s="84" t="s">
        <v>23</v>
      </c>
      <c r="I9" s="84" t="s">
        <v>18</v>
      </c>
      <c r="J9" s="84" t="s">
        <v>260</v>
      </c>
    </row>
    <row r="10" spans="1:10" ht="45" x14ac:dyDescent="0.25">
      <c r="A10" s="86" t="s">
        <v>4388</v>
      </c>
      <c r="B10" s="86" t="s">
        <v>4390</v>
      </c>
      <c r="C10" s="86" t="s">
        <v>356</v>
      </c>
      <c r="D10" s="86" t="s">
        <v>330</v>
      </c>
      <c r="E10" s="86" t="s">
        <v>276</v>
      </c>
      <c r="F10" s="87">
        <v>44973.443055556003</v>
      </c>
      <c r="G10" s="87">
        <v>45420.401388888997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84" t="s">
        <v>4391</v>
      </c>
      <c r="B11" s="84" t="s">
        <v>4393</v>
      </c>
      <c r="C11" s="84" t="s">
        <v>356</v>
      </c>
      <c r="D11" s="84" t="s">
        <v>330</v>
      </c>
      <c r="E11" s="84" t="s">
        <v>276</v>
      </c>
      <c r="F11" s="85">
        <v>44973.454861111</v>
      </c>
      <c r="G11" s="85">
        <v>45420.413194444001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4396</v>
      </c>
      <c r="B12" s="86" t="s">
        <v>4398</v>
      </c>
      <c r="C12" s="86" t="s">
        <v>361</v>
      </c>
      <c r="D12" s="86" t="s">
        <v>330</v>
      </c>
      <c r="E12" s="86" t="s">
        <v>276</v>
      </c>
      <c r="F12" s="87">
        <v>44973.482638889</v>
      </c>
      <c r="G12" s="87">
        <v>45420.440972222001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4490</v>
      </c>
      <c r="B13" s="84" t="s">
        <v>4491</v>
      </c>
      <c r="C13" s="84" t="s">
        <v>325</v>
      </c>
      <c r="D13" s="84" t="s">
        <v>330</v>
      </c>
      <c r="E13" s="84" t="s">
        <v>276</v>
      </c>
      <c r="F13" s="85">
        <v>44974.477777777996</v>
      </c>
      <c r="G13" s="85">
        <v>45421.436111110997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4555</v>
      </c>
      <c r="B14" s="86" t="s">
        <v>4557</v>
      </c>
      <c r="C14" s="86" t="s">
        <v>501</v>
      </c>
      <c r="D14" s="86" t="s">
        <v>330</v>
      </c>
      <c r="E14" s="86" t="s">
        <v>276</v>
      </c>
      <c r="F14" s="87">
        <v>44977.556944443997</v>
      </c>
      <c r="G14" s="87">
        <v>45422.556944443997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84" t="s">
        <v>4570</v>
      </c>
      <c r="B15" s="84" t="s">
        <v>4576</v>
      </c>
      <c r="C15" s="84" t="s">
        <v>448</v>
      </c>
      <c r="D15" s="84" t="s">
        <v>330</v>
      </c>
      <c r="E15" s="84" t="s">
        <v>276</v>
      </c>
      <c r="F15" s="85">
        <v>44977.566666667</v>
      </c>
      <c r="G15" s="85">
        <v>45422.566666667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86" t="s">
        <v>4663</v>
      </c>
      <c r="B16" s="86" t="s">
        <v>4664</v>
      </c>
      <c r="C16" s="86" t="s">
        <v>272</v>
      </c>
      <c r="D16" s="86" t="s">
        <v>330</v>
      </c>
      <c r="E16" s="86" t="s">
        <v>276</v>
      </c>
      <c r="F16" s="87">
        <v>44978.397916667003</v>
      </c>
      <c r="G16" s="87">
        <v>45425.362500000003</v>
      </c>
      <c r="H16" s="86" t="s">
        <v>23</v>
      </c>
      <c r="I16" s="86" t="s">
        <v>18</v>
      </c>
      <c r="J16" s="86" t="s">
        <v>260</v>
      </c>
    </row>
    <row r="17" spans="1:10" ht="45" x14ac:dyDescent="0.25">
      <c r="A17" s="84" t="s">
        <v>4679</v>
      </c>
      <c r="B17" s="84" t="s">
        <v>4682</v>
      </c>
      <c r="C17" s="84" t="s">
        <v>356</v>
      </c>
      <c r="D17" s="84" t="s">
        <v>330</v>
      </c>
      <c r="E17" s="84" t="s">
        <v>276</v>
      </c>
      <c r="F17" s="85">
        <v>44978.473611111003</v>
      </c>
      <c r="G17" s="85">
        <v>45425.431944443997</v>
      </c>
      <c r="H17" s="84" t="s">
        <v>23</v>
      </c>
      <c r="I17" s="84" t="s">
        <v>18</v>
      </c>
      <c r="J17" s="84" t="s">
        <v>260</v>
      </c>
    </row>
    <row r="18" spans="1:10" ht="45" x14ac:dyDescent="0.25">
      <c r="A18" s="86" t="s">
        <v>4700</v>
      </c>
      <c r="B18" s="86" t="s">
        <v>4701</v>
      </c>
      <c r="C18" s="86" t="s">
        <v>925</v>
      </c>
      <c r="D18" s="86" t="s">
        <v>330</v>
      </c>
      <c r="E18" s="86" t="s">
        <v>276</v>
      </c>
      <c r="F18" s="87">
        <v>44978.554166667003</v>
      </c>
      <c r="G18" s="87">
        <v>45425.554166667003</v>
      </c>
      <c r="H18" s="86" t="s">
        <v>23</v>
      </c>
      <c r="I18" s="86" t="s">
        <v>18</v>
      </c>
      <c r="J18" s="86" t="s">
        <v>260</v>
      </c>
    </row>
    <row r="19" spans="1:10" ht="45" x14ac:dyDescent="0.25">
      <c r="A19" s="84" t="s">
        <v>4733</v>
      </c>
      <c r="B19" s="84" t="s">
        <v>4734</v>
      </c>
      <c r="C19" s="84" t="s">
        <v>4457</v>
      </c>
      <c r="D19" s="84" t="s">
        <v>330</v>
      </c>
      <c r="E19" s="84" t="s">
        <v>276</v>
      </c>
      <c r="F19" s="85">
        <v>44978.678472222004</v>
      </c>
      <c r="G19" s="85">
        <v>45425.636805556001</v>
      </c>
      <c r="H19" s="84" t="s">
        <v>23</v>
      </c>
      <c r="I19" s="84" t="s">
        <v>18</v>
      </c>
      <c r="J19" s="84" t="s">
        <v>260</v>
      </c>
    </row>
    <row r="20" spans="1:10" ht="45" x14ac:dyDescent="0.25">
      <c r="A20" s="86" t="s">
        <v>4764</v>
      </c>
      <c r="B20" s="63" t="s">
        <v>4765</v>
      </c>
      <c r="C20" s="63" t="s">
        <v>356</v>
      </c>
      <c r="D20" s="63" t="s">
        <v>330</v>
      </c>
      <c r="E20" s="63" t="s">
        <v>276</v>
      </c>
      <c r="F20" s="76">
        <v>44979.546527778002</v>
      </c>
      <c r="G20" s="76">
        <v>45426.546527778002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84" t="s">
        <v>4792</v>
      </c>
      <c r="B21" s="67" t="s">
        <v>4793</v>
      </c>
      <c r="C21" s="67" t="s">
        <v>433</v>
      </c>
      <c r="D21" s="67" t="s">
        <v>330</v>
      </c>
      <c r="E21" s="67" t="s">
        <v>276</v>
      </c>
      <c r="F21" s="75">
        <v>44979.676388888998</v>
      </c>
      <c r="G21" s="75">
        <v>45426.634722221999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4804</v>
      </c>
      <c r="B22" s="63" t="s">
        <v>4805</v>
      </c>
      <c r="C22" s="63" t="s">
        <v>4457</v>
      </c>
      <c r="D22" s="63" t="s">
        <v>330</v>
      </c>
      <c r="E22" s="63" t="s">
        <v>276</v>
      </c>
      <c r="F22" s="76">
        <v>44980.614583333001</v>
      </c>
      <c r="G22" s="76">
        <v>45427.572916666999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4929</v>
      </c>
      <c r="B23" s="67" t="s">
        <v>4938</v>
      </c>
      <c r="C23" s="67" t="s">
        <v>361</v>
      </c>
      <c r="D23" s="67" t="s">
        <v>330</v>
      </c>
      <c r="E23" s="67" t="s">
        <v>276</v>
      </c>
      <c r="F23" s="75">
        <v>44984.40625</v>
      </c>
      <c r="G23" s="75">
        <v>45432.364583333001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4963</v>
      </c>
      <c r="B24" s="63" t="s">
        <v>4967</v>
      </c>
      <c r="C24" s="63" t="s">
        <v>356</v>
      </c>
      <c r="D24" s="63" t="s">
        <v>330</v>
      </c>
      <c r="E24" s="63" t="s">
        <v>276</v>
      </c>
      <c r="F24" s="76">
        <v>44984.55</v>
      </c>
      <c r="G24" s="76">
        <v>45432.55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7" t="s">
        <v>4964</v>
      </c>
      <c r="B25" s="67" t="s">
        <v>4966</v>
      </c>
      <c r="C25" s="67" t="s">
        <v>5057</v>
      </c>
      <c r="D25" s="67" t="s">
        <v>330</v>
      </c>
      <c r="E25" s="67" t="s">
        <v>276</v>
      </c>
      <c r="F25" s="75">
        <v>44984.551388888998</v>
      </c>
      <c r="G25" s="75">
        <v>45432.551388888998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63" t="s">
        <v>5067</v>
      </c>
      <c r="B26" s="63" t="s">
        <v>5069</v>
      </c>
      <c r="C26" s="63" t="s">
        <v>5431</v>
      </c>
      <c r="D26" s="63" t="s">
        <v>330</v>
      </c>
      <c r="E26" s="63" t="s">
        <v>276</v>
      </c>
      <c r="F26" s="76">
        <v>44985.373611110997</v>
      </c>
      <c r="G26" s="76">
        <v>45433.373611110997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6" t="s">
        <v>5099</v>
      </c>
      <c r="B27" s="66" t="s">
        <v>5100</v>
      </c>
      <c r="C27" s="66" t="s">
        <v>356</v>
      </c>
      <c r="D27" s="66" t="s">
        <v>330</v>
      </c>
      <c r="E27" s="66" t="s">
        <v>276</v>
      </c>
      <c r="F27" s="83">
        <v>44985.390277778002</v>
      </c>
      <c r="G27" s="83">
        <v>45433.348611111003</v>
      </c>
      <c r="H27" s="66" t="s">
        <v>23</v>
      </c>
      <c r="I27" s="66" t="s">
        <v>18</v>
      </c>
      <c r="J27" s="66" t="s">
        <v>255</v>
      </c>
    </row>
    <row r="28" spans="1:10" ht="45" x14ac:dyDescent="0.25">
      <c r="A28" s="62" t="s">
        <v>5327</v>
      </c>
      <c r="B28" s="62" t="s">
        <v>5328</v>
      </c>
      <c r="C28" s="62" t="s">
        <v>356</v>
      </c>
      <c r="D28" s="62" t="s">
        <v>330</v>
      </c>
      <c r="E28" s="62" t="s">
        <v>276</v>
      </c>
      <c r="F28" s="81">
        <v>44985.601388889001</v>
      </c>
      <c r="G28" s="81">
        <v>45433.351388889001</v>
      </c>
      <c r="H28" s="62" t="s">
        <v>23</v>
      </c>
      <c r="I28" s="62" t="s">
        <v>18</v>
      </c>
      <c r="J28" s="62" t="s">
        <v>255</v>
      </c>
    </row>
    <row r="29" spans="1:10" ht="45" x14ac:dyDescent="0.25">
      <c r="A29" s="67" t="s">
        <v>5364</v>
      </c>
      <c r="B29" s="67" t="s">
        <v>5366</v>
      </c>
      <c r="C29" s="67" t="s">
        <v>319</v>
      </c>
      <c r="D29" s="67" t="s">
        <v>330</v>
      </c>
      <c r="E29" s="67" t="s">
        <v>276</v>
      </c>
      <c r="F29" s="75">
        <v>44985.629166667</v>
      </c>
      <c r="G29" s="75">
        <v>45433.345138889003</v>
      </c>
      <c r="H29" s="67" t="s">
        <v>23</v>
      </c>
      <c r="I29" s="67" t="s">
        <v>18</v>
      </c>
      <c r="J29" s="67" t="s">
        <v>260</v>
      </c>
    </row>
    <row r="31" spans="1:10" x14ac:dyDescent="0.25">
      <c r="A31" s="86" t="s">
        <v>5454</v>
      </c>
      <c r="B31" s="86" t="s">
        <v>5456</v>
      </c>
      <c r="C31" s="86"/>
      <c r="D31" s="86"/>
      <c r="E31" s="86"/>
      <c r="F31" s="87"/>
      <c r="G31" s="87"/>
      <c r="H31" s="86"/>
      <c r="I31" s="86"/>
      <c r="J31" s="86" t="s">
        <v>346</v>
      </c>
    </row>
    <row r="32" spans="1:10" x14ac:dyDescent="0.25">
      <c r="A32" s="60"/>
      <c r="B32" s="60"/>
      <c r="C32" s="60"/>
      <c r="D32" s="60"/>
      <c r="E32" s="60"/>
      <c r="F32" s="79"/>
      <c r="G32" s="79"/>
      <c r="H32" s="60"/>
      <c r="I32" s="60"/>
      <c r="J32" s="60" t="s">
        <v>346</v>
      </c>
    </row>
    <row r="33" spans="1:10" x14ac:dyDescent="0.25">
      <c r="A33" s="60"/>
      <c r="B33" s="60"/>
      <c r="C33" s="60"/>
      <c r="D33" s="60"/>
      <c r="E33" s="60"/>
      <c r="F33" s="79"/>
      <c r="G33" s="79"/>
      <c r="H33" s="60"/>
      <c r="I33" s="60"/>
      <c r="J33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26404-9E1D-43A2-A934-F9C394E97515}">
  <dimension ref="B2:AT835"/>
  <sheetViews>
    <sheetView tabSelected="1" topLeftCell="A707" workbookViewId="0">
      <selection activeCell="J726" sqref="J726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5372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5373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5374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5375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5486</v>
      </c>
    </row>
    <row r="56" spans="2:4" x14ac:dyDescent="0.25">
      <c r="D56" s="59" t="s">
        <v>306</v>
      </c>
    </row>
    <row r="58" spans="2:4" x14ac:dyDescent="0.25">
      <c r="D58" s="285" t="s">
        <v>36</v>
      </c>
    </row>
    <row r="59" spans="2:4" x14ac:dyDescent="0.25">
      <c r="D59" s="54" t="s">
        <v>5502</v>
      </c>
    </row>
    <row r="61" spans="2:4" x14ac:dyDescent="0.25">
      <c r="D61" s="285" t="s">
        <v>5483</v>
      </c>
    </row>
    <row r="88" spans="4:32" x14ac:dyDescent="0.25">
      <c r="D88" s="285" t="s">
        <v>309</v>
      </c>
    </row>
    <row r="89" spans="4:32" x14ac:dyDescent="0.25">
      <c r="D89" s="51" t="s">
        <v>4836</v>
      </c>
    </row>
    <row r="91" spans="4:32" x14ac:dyDescent="0.25">
      <c r="D91" s="56" t="s">
        <v>33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</row>
    <row r="92" spans="4:32" x14ac:dyDescent="0.25">
      <c r="D92" s="56" t="s">
        <v>4846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</row>
    <row r="93" spans="4:32" x14ac:dyDescent="0.25">
      <c r="D93" s="56" t="s">
        <v>4847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</row>
    <row r="94" spans="4:32" x14ac:dyDescent="0.25">
      <c r="D94" s="56" t="s">
        <v>5509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</row>
    <row r="95" spans="4:32" x14ac:dyDescent="0.25">
      <c r="D95" s="56" t="s">
        <v>5487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</row>
    <row r="96" spans="4:32" x14ac:dyDescent="0.25">
      <c r="D96" s="56" t="s">
        <v>524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</row>
    <row r="97" spans="4:32" x14ac:dyDescent="0.25">
      <c r="D97" s="56" t="s">
        <v>5490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</row>
    <row r="98" spans="4:32" x14ac:dyDescent="0.25">
      <c r="D98" s="56" t="s">
        <v>5491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</row>
    <row r="99" spans="4:32" x14ac:dyDescent="0.25">
      <c r="D99" s="56" t="s">
        <v>273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</row>
    <row r="100" spans="4:32" x14ac:dyDescent="0.25">
      <c r="D100" s="56" t="s">
        <v>5492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</row>
    <row r="101" spans="4:32" x14ac:dyDescent="0.25">
      <c r="D101" s="56" t="s">
        <v>4532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</row>
    <row r="102" spans="4:32" x14ac:dyDescent="0.25">
      <c r="D102" s="56" t="s">
        <v>5493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</row>
    <row r="103" spans="4:32" x14ac:dyDescent="0.25">
      <c r="D103" s="56" t="s">
        <v>4850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</row>
    <row r="104" spans="4:32" x14ac:dyDescent="0.25">
      <c r="D104" s="56" t="s">
        <v>4851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</row>
    <row r="105" spans="4:32" x14ac:dyDescent="0.25">
      <c r="D105" s="56" t="s">
        <v>5494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</row>
    <row r="106" spans="4:32" x14ac:dyDescent="0.25">
      <c r="D106" s="56" t="s">
        <v>4853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</row>
    <row r="107" spans="4:32" x14ac:dyDescent="0.25">
      <c r="D107" s="56" t="s">
        <v>5495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</row>
    <row r="108" spans="4:32" x14ac:dyDescent="0.25">
      <c r="D108" s="56" t="s">
        <v>5488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</row>
    <row r="109" spans="4:32" x14ac:dyDescent="0.25">
      <c r="D109" s="56" t="s">
        <v>5496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</row>
    <row r="110" spans="4:32" x14ac:dyDescent="0.25">
      <c r="D110" s="56" t="s">
        <v>5489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</row>
    <row r="111" spans="4:32" x14ac:dyDescent="0.25">
      <c r="D111" s="56" t="s">
        <v>5510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</row>
    <row r="113" spans="4:40" x14ac:dyDescent="0.25">
      <c r="D113" s="57" t="s">
        <v>357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</row>
    <row r="114" spans="4:40" x14ac:dyDescent="0.25">
      <c r="D114" s="57" t="s">
        <v>322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</row>
    <row r="115" spans="4:40" x14ac:dyDescent="0.25">
      <c r="D115" s="57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</row>
    <row r="116" spans="4:40" x14ac:dyDescent="0.25">
      <c r="D116" s="90" t="s">
        <v>5497</v>
      </c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/>
      <c r="AI116" s="91"/>
      <c r="AJ116" s="91"/>
      <c r="AK116" s="91"/>
      <c r="AL116" s="91"/>
      <c r="AM116" s="91"/>
      <c r="AN116" s="91"/>
    </row>
    <row r="117" spans="4:40" x14ac:dyDescent="0.25">
      <c r="D117" s="90" t="s">
        <v>282</v>
      </c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/>
      <c r="AI117" s="91"/>
      <c r="AJ117" s="91"/>
      <c r="AK117" s="91"/>
      <c r="AL117" s="91"/>
      <c r="AM117" s="91"/>
      <c r="AN117" s="91"/>
    </row>
    <row r="118" spans="4:40" x14ac:dyDescent="0.25">
      <c r="D118" s="90" t="s">
        <v>5501</v>
      </c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/>
      <c r="AI118" s="91"/>
      <c r="AJ118" s="91"/>
      <c r="AK118" s="91"/>
      <c r="AL118" s="91"/>
      <c r="AM118" s="91"/>
      <c r="AN118" s="91"/>
    </row>
    <row r="119" spans="4:40" x14ac:dyDescent="0.25">
      <c r="D119" s="90" t="s">
        <v>5500</v>
      </c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  <c r="AC119" s="91"/>
      <c r="AD119" s="91"/>
      <c r="AE119" s="91"/>
      <c r="AF119" s="91"/>
      <c r="AG119" s="91"/>
      <c r="AH119" s="91"/>
      <c r="AI119" s="91"/>
      <c r="AJ119" s="91"/>
      <c r="AK119" s="91"/>
      <c r="AL119" s="91"/>
      <c r="AM119" s="91"/>
      <c r="AN119" s="91"/>
    </row>
    <row r="120" spans="4:40" x14ac:dyDescent="0.25">
      <c r="D120" s="90" t="s">
        <v>5506</v>
      </c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/>
      <c r="AI120" s="91"/>
      <c r="AJ120" s="91"/>
      <c r="AK120" s="91"/>
      <c r="AL120" s="91"/>
      <c r="AM120" s="91"/>
      <c r="AN120" s="91"/>
    </row>
    <row r="121" spans="4:40" x14ac:dyDescent="0.25">
      <c r="D121" s="57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</row>
    <row r="122" spans="4:40" x14ac:dyDescent="0.25">
      <c r="D122" s="90" t="s">
        <v>5498</v>
      </c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/>
      <c r="AI122" s="91"/>
      <c r="AJ122" s="91"/>
      <c r="AK122" s="91"/>
      <c r="AL122" s="91"/>
      <c r="AM122" s="91"/>
      <c r="AN122" s="91"/>
    </row>
    <row r="123" spans="4:40" x14ac:dyDescent="0.25">
      <c r="D123" s="90" t="s">
        <v>282</v>
      </c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/>
      <c r="AI123" s="91"/>
      <c r="AJ123" s="91"/>
      <c r="AK123" s="91"/>
      <c r="AL123" s="91"/>
      <c r="AM123" s="91"/>
      <c r="AN123" s="91"/>
    </row>
    <row r="124" spans="4:40" x14ac:dyDescent="0.25">
      <c r="D124" s="90" t="s">
        <v>5501</v>
      </c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91"/>
      <c r="AH124" s="91"/>
      <c r="AI124" s="91"/>
      <c r="AJ124" s="91"/>
      <c r="AK124" s="91"/>
      <c r="AL124" s="91"/>
      <c r="AM124" s="91"/>
      <c r="AN124" s="91"/>
    </row>
    <row r="125" spans="4:40" x14ac:dyDescent="0.25">
      <c r="D125" s="90" t="s">
        <v>5500</v>
      </c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  <c r="AG125" s="91"/>
      <c r="AH125" s="91"/>
      <c r="AI125" s="91"/>
      <c r="AJ125" s="91"/>
      <c r="AK125" s="91"/>
      <c r="AL125" s="91"/>
      <c r="AM125" s="91"/>
      <c r="AN125" s="91"/>
    </row>
    <row r="126" spans="4:40" x14ac:dyDescent="0.25">
      <c r="D126" s="90" t="s">
        <v>5505</v>
      </c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/>
      <c r="AI126" s="91"/>
      <c r="AJ126" s="91"/>
      <c r="AK126" s="91"/>
      <c r="AL126" s="91"/>
      <c r="AM126" s="91"/>
      <c r="AN126" s="91"/>
    </row>
    <row r="127" spans="4:40" x14ac:dyDescent="0.25">
      <c r="D127" s="57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</row>
    <row r="128" spans="4:40" x14ac:dyDescent="0.25">
      <c r="D128" s="57" t="s">
        <v>4780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</row>
    <row r="129" spans="4:40" x14ac:dyDescent="0.25">
      <c r="D129" s="57" t="s">
        <v>282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</row>
    <row r="130" spans="4:40" x14ac:dyDescent="0.25">
      <c r="D130" s="57" t="s">
        <v>5501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</row>
    <row r="131" spans="4:40" x14ac:dyDescent="0.25">
      <c r="D131" s="57" t="s">
        <v>5500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</row>
    <row r="132" spans="4:40" x14ac:dyDescent="0.25">
      <c r="D132" s="57" t="s">
        <v>5503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</row>
    <row r="133" spans="4:40" x14ac:dyDescent="0.25">
      <c r="D133" s="57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</row>
    <row r="134" spans="4:40" x14ac:dyDescent="0.25">
      <c r="D134" s="90" t="s">
        <v>5499</v>
      </c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91"/>
      <c r="AI134" s="91"/>
      <c r="AJ134" s="91"/>
      <c r="AK134" s="91"/>
      <c r="AL134" s="91"/>
      <c r="AM134" s="91"/>
      <c r="AN134" s="91"/>
    </row>
    <row r="135" spans="4:40" x14ac:dyDescent="0.25">
      <c r="D135" s="90" t="s">
        <v>282</v>
      </c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  <c r="AG135" s="91"/>
      <c r="AH135" s="91"/>
      <c r="AI135" s="91"/>
      <c r="AJ135" s="91"/>
      <c r="AK135" s="91"/>
      <c r="AL135" s="91"/>
      <c r="AM135" s="91"/>
      <c r="AN135" s="91"/>
    </row>
    <row r="136" spans="4:40" x14ac:dyDescent="0.25">
      <c r="D136" s="90" t="s">
        <v>5501</v>
      </c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/>
      <c r="AI136" s="91"/>
      <c r="AJ136" s="91"/>
      <c r="AK136" s="91"/>
      <c r="AL136" s="91"/>
      <c r="AM136" s="91"/>
      <c r="AN136" s="91"/>
    </row>
    <row r="137" spans="4:40" x14ac:dyDescent="0.25">
      <c r="D137" s="90" t="s">
        <v>5500</v>
      </c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/>
      <c r="AI137" s="91"/>
      <c r="AJ137" s="91"/>
      <c r="AK137" s="91"/>
      <c r="AL137" s="91"/>
      <c r="AM137" s="91"/>
      <c r="AN137" s="91"/>
    </row>
    <row r="138" spans="4:40" x14ac:dyDescent="0.25">
      <c r="D138" s="90" t="s">
        <v>5504</v>
      </c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  <c r="AF138" s="91"/>
      <c r="AG138" s="91"/>
      <c r="AH138" s="91"/>
      <c r="AI138" s="91"/>
      <c r="AJ138" s="91"/>
      <c r="AK138" s="91"/>
      <c r="AL138" s="91"/>
      <c r="AM138" s="91"/>
      <c r="AN138" s="91"/>
    </row>
    <row r="139" spans="4:40" x14ac:dyDescent="0.25">
      <c r="D139" s="57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</row>
    <row r="140" spans="4:40" x14ac:dyDescent="0.25">
      <c r="D140" s="57" t="s">
        <v>263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</row>
    <row r="141" spans="4:40" x14ac:dyDescent="0.25">
      <c r="D141" s="57" t="s">
        <v>264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</row>
    <row r="142" spans="4:40" x14ac:dyDescent="0.25">
      <c r="D142" s="57" t="s">
        <v>358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</row>
    <row r="144" spans="4:40" x14ac:dyDescent="0.25">
      <c r="D144" s="285" t="s">
        <v>5507</v>
      </c>
    </row>
    <row r="196" spans="4:40" x14ac:dyDescent="0.25">
      <c r="D196" s="57" t="s">
        <v>357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3"/>
      <c r="AK196" s="53"/>
      <c r="AL196" s="53"/>
      <c r="AM196" s="53"/>
      <c r="AN196" s="53"/>
    </row>
    <row r="197" spans="4:40" x14ac:dyDescent="0.25">
      <c r="D197" s="57" t="s">
        <v>322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</row>
    <row r="198" spans="4:40" x14ac:dyDescent="0.25">
      <c r="D198" s="57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</row>
    <row r="199" spans="4:40" x14ac:dyDescent="0.25">
      <c r="D199" s="90" t="s">
        <v>5497</v>
      </c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/>
      <c r="AI199" s="91"/>
      <c r="AJ199" s="91"/>
      <c r="AK199" s="91"/>
      <c r="AL199" s="91"/>
      <c r="AM199" s="91"/>
      <c r="AN199" s="91"/>
    </row>
    <row r="200" spans="4:40" x14ac:dyDescent="0.25">
      <c r="D200" s="90" t="s">
        <v>282</v>
      </c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/>
      <c r="AI200" s="91"/>
      <c r="AJ200" s="91"/>
      <c r="AK200" s="91"/>
      <c r="AL200" s="91"/>
      <c r="AM200" s="91"/>
      <c r="AN200" s="91"/>
    </row>
    <row r="201" spans="4:40" x14ac:dyDescent="0.25">
      <c r="D201" s="90" t="s">
        <v>5501</v>
      </c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/>
      <c r="AI201" s="91"/>
      <c r="AJ201" s="91"/>
      <c r="AK201" s="91"/>
      <c r="AL201" s="91"/>
      <c r="AM201" s="91"/>
      <c r="AN201" s="91"/>
    </row>
    <row r="202" spans="4:40" x14ac:dyDescent="0.25">
      <c r="D202" s="90" t="s">
        <v>5500</v>
      </c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/>
      <c r="AI202" s="91"/>
      <c r="AJ202" s="91"/>
      <c r="AK202" s="91"/>
      <c r="AL202" s="91"/>
      <c r="AM202" s="91"/>
      <c r="AN202" s="91"/>
    </row>
    <row r="203" spans="4:40" x14ac:dyDescent="0.25">
      <c r="D203" s="90" t="s">
        <v>5506</v>
      </c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/>
      <c r="AI203" s="91"/>
      <c r="AJ203" s="91"/>
      <c r="AK203" s="91"/>
      <c r="AL203" s="91"/>
      <c r="AM203" s="91"/>
      <c r="AN203" s="91"/>
    </row>
    <row r="204" spans="4:40" x14ac:dyDescent="0.25">
      <c r="D204" s="57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  <c r="AH204" s="53"/>
      <c r="AI204" s="53"/>
      <c r="AJ204" s="53"/>
      <c r="AK204" s="53"/>
      <c r="AL204" s="53"/>
      <c r="AM204" s="53"/>
      <c r="AN204" s="53"/>
    </row>
    <row r="205" spans="4:40" x14ac:dyDescent="0.25">
      <c r="D205" s="90" t="s">
        <v>5498</v>
      </c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/>
      <c r="AI205" s="91"/>
      <c r="AJ205" s="91"/>
      <c r="AK205" s="91"/>
      <c r="AL205" s="91"/>
      <c r="AM205" s="91"/>
      <c r="AN205" s="91"/>
    </row>
    <row r="206" spans="4:40" x14ac:dyDescent="0.25">
      <c r="D206" s="90" t="s">
        <v>282</v>
      </c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/>
      <c r="AI206" s="91"/>
      <c r="AJ206" s="91"/>
      <c r="AK206" s="91"/>
      <c r="AL206" s="91"/>
      <c r="AM206" s="91"/>
      <c r="AN206" s="91"/>
    </row>
    <row r="207" spans="4:40" x14ac:dyDescent="0.25">
      <c r="D207" s="90" t="s">
        <v>5501</v>
      </c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/>
      <c r="AI207" s="91"/>
      <c r="AJ207" s="91"/>
      <c r="AK207" s="91"/>
      <c r="AL207" s="91"/>
      <c r="AM207" s="91"/>
      <c r="AN207" s="91"/>
    </row>
    <row r="208" spans="4:40" x14ac:dyDescent="0.25">
      <c r="D208" s="90" t="s">
        <v>5500</v>
      </c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/>
      <c r="AI208" s="91"/>
      <c r="AJ208" s="91"/>
      <c r="AK208" s="91"/>
      <c r="AL208" s="91"/>
      <c r="AM208" s="91"/>
      <c r="AN208" s="91"/>
    </row>
    <row r="209" spans="4:40" x14ac:dyDescent="0.25">
      <c r="D209" s="90" t="s">
        <v>5505</v>
      </c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/>
      <c r="AI209" s="91"/>
      <c r="AJ209" s="91"/>
      <c r="AK209" s="91"/>
      <c r="AL209" s="91"/>
      <c r="AM209" s="91"/>
      <c r="AN209" s="91"/>
    </row>
    <row r="210" spans="4:40" x14ac:dyDescent="0.25">
      <c r="D210" s="57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  <c r="AH210" s="53"/>
      <c r="AI210" s="53"/>
      <c r="AJ210" s="53"/>
      <c r="AK210" s="53"/>
      <c r="AL210" s="53"/>
      <c r="AM210" s="53"/>
      <c r="AN210" s="53"/>
    </row>
    <row r="211" spans="4:40" x14ac:dyDescent="0.25">
      <c r="D211" s="57" t="s">
        <v>4780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53"/>
      <c r="AJ211" s="53"/>
      <c r="AK211" s="53"/>
      <c r="AL211" s="53"/>
      <c r="AM211" s="53"/>
      <c r="AN211" s="53"/>
    </row>
    <row r="212" spans="4:40" x14ac:dyDescent="0.25">
      <c r="D212" s="57" t="s">
        <v>282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  <c r="AH212" s="53"/>
      <c r="AI212" s="53"/>
      <c r="AJ212" s="53"/>
      <c r="AK212" s="53"/>
      <c r="AL212" s="53"/>
      <c r="AM212" s="53"/>
      <c r="AN212" s="53"/>
    </row>
    <row r="213" spans="4:40" x14ac:dyDescent="0.25">
      <c r="D213" s="57" t="s">
        <v>5501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</row>
    <row r="214" spans="4:40" x14ac:dyDescent="0.25">
      <c r="D214" s="57" t="s">
        <v>5508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</row>
    <row r="215" spans="4:40" x14ac:dyDescent="0.25">
      <c r="D215" s="57" t="s">
        <v>5511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</row>
    <row r="216" spans="4:40" x14ac:dyDescent="0.25">
      <c r="D216" s="57" t="s">
        <v>5500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</row>
    <row r="217" spans="4:40" x14ac:dyDescent="0.25">
      <c r="D217" s="57" t="s">
        <v>5503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  <c r="AH217" s="53"/>
      <c r="AI217" s="53"/>
      <c r="AJ217" s="53"/>
      <c r="AK217" s="53"/>
      <c r="AL217" s="53"/>
      <c r="AM217" s="53"/>
      <c r="AN217" s="53"/>
    </row>
    <row r="218" spans="4:40" x14ac:dyDescent="0.25">
      <c r="D218" s="57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  <c r="AH218" s="53"/>
      <c r="AI218" s="53"/>
      <c r="AJ218" s="53"/>
      <c r="AK218" s="53"/>
      <c r="AL218" s="53"/>
      <c r="AM218" s="53"/>
      <c r="AN218" s="53"/>
    </row>
    <row r="219" spans="4:40" x14ac:dyDescent="0.25">
      <c r="D219" s="90" t="s">
        <v>5499</v>
      </c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/>
      <c r="AI219" s="91"/>
      <c r="AJ219" s="91"/>
      <c r="AK219" s="91"/>
      <c r="AL219" s="91"/>
      <c r="AM219" s="91"/>
      <c r="AN219" s="91"/>
    </row>
    <row r="220" spans="4:40" x14ac:dyDescent="0.25">
      <c r="D220" s="90" t="s">
        <v>282</v>
      </c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/>
      <c r="AI220" s="91"/>
      <c r="AJ220" s="91"/>
      <c r="AK220" s="91"/>
      <c r="AL220" s="91"/>
      <c r="AM220" s="91"/>
      <c r="AN220" s="91"/>
    </row>
    <row r="221" spans="4:40" x14ac:dyDescent="0.25">
      <c r="D221" s="90" t="s">
        <v>5501</v>
      </c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  <c r="AC221" s="91"/>
      <c r="AD221" s="91"/>
      <c r="AE221" s="91"/>
      <c r="AF221" s="91"/>
      <c r="AG221" s="91"/>
      <c r="AH221" s="91"/>
      <c r="AI221" s="91"/>
      <c r="AJ221" s="91"/>
      <c r="AK221" s="91"/>
      <c r="AL221" s="91"/>
      <c r="AM221" s="91"/>
      <c r="AN221" s="91"/>
    </row>
    <row r="222" spans="4:40" x14ac:dyDescent="0.25">
      <c r="D222" s="90" t="s">
        <v>5500</v>
      </c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/>
      <c r="AI222" s="91"/>
      <c r="AJ222" s="91"/>
      <c r="AK222" s="91"/>
      <c r="AL222" s="91"/>
      <c r="AM222" s="91"/>
      <c r="AN222" s="91"/>
    </row>
    <row r="223" spans="4:40" x14ac:dyDescent="0.25">
      <c r="D223" s="90" t="s">
        <v>5504</v>
      </c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  <c r="AC223" s="91"/>
      <c r="AD223" s="91"/>
      <c r="AE223" s="91"/>
      <c r="AF223" s="91"/>
      <c r="AG223" s="91"/>
      <c r="AH223" s="91"/>
      <c r="AI223" s="91"/>
      <c r="AJ223" s="91"/>
      <c r="AK223" s="91"/>
      <c r="AL223" s="91"/>
      <c r="AM223" s="91"/>
      <c r="AN223" s="91"/>
    </row>
    <row r="224" spans="4:40" x14ac:dyDescent="0.25">
      <c r="D224" s="57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</row>
    <row r="225" spans="4:40" x14ac:dyDescent="0.25">
      <c r="D225" s="57" t="s">
        <v>263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</row>
    <row r="226" spans="4:40" x14ac:dyDescent="0.25">
      <c r="D226" s="57" t="s">
        <v>264</v>
      </c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</row>
    <row r="227" spans="4:40" x14ac:dyDescent="0.25">
      <c r="D227" s="57" t="s">
        <v>358</v>
      </c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</row>
    <row r="229" spans="4:40" x14ac:dyDescent="0.25">
      <c r="D229" s="285" t="s">
        <v>5507</v>
      </c>
    </row>
    <row r="272" spans="2:4" x14ac:dyDescent="0.25">
      <c r="B272" s="50">
        <v>0</v>
      </c>
      <c r="D272" s="51" t="s">
        <v>5450</v>
      </c>
    </row>
    <row r="273" spans="4:4" x14ac:dyDescent="0.25">
      <c r="D273" s="59" t="s">
        <v>304</v>
      </c>
    </row>
    <row r="275" spans="4:4" x14ac:dyDescent="0.25">
      <c r="D275" s="285" t="s">
        <v>36</v>
      </c>
    </row>
    <row r="276" spans="4:4" x14ac:dyDescent="0.25">
      <c r="D276" s="54" t="s">
        <v>5451</v>
      </c>
    </row>
    <row r="278" spans="4:4" x14ac:dyDescent="0.25">
      <c r="D278" s="285" t="s">
        <v>5102</v>
      </c>
    </row>
    <row r="307" spans="4:4" x14ac:dyDescent="0.25">
      <c r="D307" s="285" t="s">
        <v>5449</v>
      </c>
    </row>
    <row r="370" spans="2:4" x14ac:dyDescent="0.25">
      <c r="B370" s="49">
        <v>0</v>
      </c>
      <c r="D370" s="51" t="s">
        <v>5527</v>
      </c>
    </row>
    <row r="371" spans="2:4" x14ac:dyDescent="0.25">
      <c r="D371" s="59" t="s">
        <v>304</v>
      </c>
    </row>
    <row r="373" spans="2:4" x14ac:dyDescent="0.25">
      <c r="D373" s="285" t="s">
        <v>36</v>
      </c>
    </row>
    <row r="374" spans="2:4" x14ac:dyDescent="0.25">
      <c r="D374" s="54" t="s">
        <v>5528</v>
      </c>
    </row>
    <row r="376" spans="2:4" x14ac:dyDescent="0.25">
      <c r="D376" s="285" t="s">
        <v>5512</v>
      </c>
    </row>
    <row r="399" spans="4:20" x14ac:dyDescent="0.25">
      <c r="D399" s="285" t="s">
        <v>309</v>
      </c>
      <c r="M399" s="285" t="s">
        <v>1160</v>
      </c>
      <c r="T399" s="285" t="s">
        <v>646</v>
      </c>
    </row>
    <row r="400" spans="4:20" x14ac:dyDescent="0.25">
      <c r="D400" s="51" t="s">
        <v>5513</v>
      </c>
      <c r="M400" s="28" t="s">
        <v>5515</v>
      </c>
      <c r="T400" s="28" t="s">
        <v>5516</v>
      </c>
    </row>
    <row r="402" spans="4:4" x14ac:dyDescent="0.25">
      <c r="D402" s="285" t="s">
        <v>5514</v>
      </c>
    </row>
    <row r="415" spans="4:4" x14ac:dyDescent="0.25">
      <c r="D415" s="285" t="s">
        <v>5514</v>
      </c>
    </row>
    <row r="438" spans="4:42" x14ac:dyDescent="0.25">
      <c r="D438" s="56" t="s">
        <v>33</v>
      </c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Y438" s="285" t="s">
        <v>1160</v>
      </c>
      <c r="AE438" s="285" t="s">
        <v>646</v>
      </c>
      <c r="AK438" s="285" t="s">
        <v>3727</v>
      </c>
      <c r="AP438" s="285" t="s">
        <v>5519</v>
      </c>
    </row>
    <row r="439" spans="4:42" x14ac:dyDescent="0.25">
      <c r="D439" s="56" t="s">
        <v>382</v>
      </c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Y439" s="28" t="s">
        <v>5518</v>
      </c>
      <c r="AE439" s="28" t="s">
        <v>5516</v>
      </c>
      <c r="AK439" s="28" t="s">
        <v>4740</v>
      </c>
      <c r="AP439" s="28" t="s">
        <v>4740</v>
      </c>
    </row>
    <row r="440" spans="4:42" x14ac:dyDescent="0.25">
      <c r="D440" s="56" t="s">
        <v>838</v>
      </c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</row>
    <row r="441" spans="4:42" x14ac:dyDescent="0.25">
      <c r="D441" s="56" t="s">
        <v>5523</v>
      </c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</row>
    <row r="442" spans="4:42" x14ac:dyDescent="0.25">
      <c r="D442" s="56" t="s">
        <v>3870</v>
      </c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</row>
    <row r="443" spans="4:42" x14ac:dyDescent="0.25">
      <c r="D443" s="56" t="s">
        <v>3872</v>
      </c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</row>
    <row r="444" spans="4:42" x14ac:dyDescent="0.25">
      <c r="D444" s="56" t="s">
        <v>5524</v>
      </c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</row>
    <row r="445" spans="4:42" x14ac:dyDescent="0.25">
      <c r="D445" s="56" t="s">
        <v>524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</row>
    <row r="446" spans="4:42" x14ac:dyDescent="0.25">
      <c r="D446" s="56" t="s">
        <v>1986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</row>
    <row r="447" spans="4:42" x14ac:dyDescent="0.25">
      <c r="D447" s="56" t="s">
        <v>4781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</row>
    <row r="448" spans="4:42" x14ac:dyDescent="0.25">
      <c r="D448" s="56" t="s">
        <v>279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</row>
    <row r="449" spans="4:40" x14ac:dyDescent="0.25">
      <c r="D449" s="56" t="s">
        <v>5517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</row>
    <row r="451" spans="4:40" x14ac:dyDescent="0.25">
      <c r="D451" s="57" t="s">
        <v>357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3"/>
      <c r="AN451" s="53"/>
    </row>
    <row r="452" spans="4:40" x14ac:dyDescent="0.25">
      <c r="D452" s="57" t="s">
        <v>322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</row>
    <row r="453" spans="4:40" x14ac:dyDescent="0.25">
      <c r="D453" s="57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53"/>
      <c r="AL453" s="53"/>
      <c r="AM453" s="53"/>
      <c r="AN453" s="53"/>
    </row>
    <row r="454" spans="4:40" x14ac:dyDescent="0.25">
      <c r="D454" s="57" t="s">
        <v>2879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  <c r="AK454" s="53"/>
      <c r="AL454" s="53"/>
      <c r="AM454" s="53"/>
      <c r="AN454" s="53"/>
    </row>
    <row r="455" spans="4:40" x14ac:dyDescent="0.25">
      <c r="D455" s="57" t="s">
        <v>282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  <c r="AK455" s="53"/>
      <c r="AL455" s="53"/>
      <c r="AM455" s="53"/>
      <c r="AN455" s="53"/>
    </row>
    <row r="456" spans="4:40" x14ac:dyDescent="0.25">
      <c r="D456" s="57" t="s">
        <v>5520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  <c r="AK456" s="53"/>
      <c r="AL456" s="53"/>
      <c r="AM456" s="53"/>
      <c r="AN456" s="53"/>
    </row>
    <row r="457" spans="4:40" x14ac:dyDescent="0.25">
      <c r="D457" s="57" t="s">
        <v>5521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  <c r="AF457" s="53"/>
      <c r="AG457" s="53"/>
      <c r="AH457" s="53"/>
      <c r="AI457" s="53"/>
      <c r="AJ457" s="53"/>
      <c r="AK457" s="53"/>
      <c r="AL457" s="53"/>
      <c r="AM457" s="53"/>
      <c r="AN457" s="53"/>
    </row>
    <row r="458" spans="4:40" x14ac:dyDescent="0.25">
      <c r="D458" s="57" t="s">
        <v>5522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  <c r="AG458" s="53"/>
      <c r="AH458" s="53"/>
      <c r="AI458" s="53"/>
      <c r="AJ458" s="53"/>
      <c r="AK458" s="53"/>
      <c r="AL458" s="53"/>
      <c r="AM458" s="53"/>
      <c r="AN458" s="53"/>
    </row>
    <row r="459" spans="4:40" x14ac:dyDescent="0.25">
      <c r="D459" s="57" t="s">
        <v>5530</v>
      </c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  <c r="AE459" s="53"/>
      <c r="AF459" s="53"/>
      <c r="AG459" s="53"/>
      <c r="AH459" s="53"/>
      <c r="AI459" s="53"/>
      <c r="AJ459" s="53"/>
      <c r="AK459" s="53"/>
      <c r="AL459" s="53"/>
      <c r="AM459" s="53"/>
      <c r="AN459" s="53"/>
    </row>
    <row r="460" spans="4:40" x14ac:dyDescent="0.25">
      <c r="D460" s="57" t="s">
        <v>5532</v>
      </c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  <c r="AE460" s="53"/>
      <c r="AF460" s="53"/>
      <c r="AG460" s="53"/>
      <c r="AH460" s="53"/>
      <c r="AI460" s="53"/>
      <c r="AJ460" s="53"/>
      <c r="AK460" s="53"/>
      <c r="AL460" s="53"/>
      <c r="AM460" s="53"/>
      <c r="AN460" s="53"/>
    </row>
    <row r="461" spans="4:40" x14ac:dyDescent="0.25">
      <c r="D461" s="57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  <c r="AE461" s="53"/>
      <c r="AF461" s="53"/>
      <c r="AG461" s="53"/>
      <c r="AH461" s="53"/>
      <c r="AI461" s="53"/>
      <c r="AJ461" s="53"/>
      <c r="AK461" s="53"/>
      <c r="AL461" s="53"/>
      <c r="AM461" s="53"/>
      <c r="AN461" s="53"/>
    </row>
    <row r="462" spans="4:40" x14ac:dyDescent="0.25">
      <c r="D462" s="90" t="s">
        <v>4780</v>
      </c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  <c r="AC462" s="91"/>
      <c r="AD462" s="91"/>
      <c r="AE462" s="91"/>
      <c r="AF462" s="91"/>
      <c r="AG462" s="91"/>
      <c r="AH462" s="91"/>
      <c r="AI462" s="91"/>
      <c r="AJ462" s="91"/>
      <c r="AK462" s="91"/>
      <c r="AL462" s="91"/>
      <c r="AM462" s="91"/>
      <c r="AN462" s="91"/>
    </row>
    <row r="463" spans="4:40" x14ac:dyDescent="0.25">
      <c r="D463" s="90" t="s">
        <v>282</v>
      </c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  <c r="AC463" s="91"/>
      <c r="AD463" s="91"/>
      <c r="AE463" s="91"/>
      <c r="AF463" s="91"/>
      <c r="AG463" s="91"/>
      <c r="AH463" s="91"/>
      <c r="AI463" s="91"/>
      <c r="AJ463" s="91"/>
      <c r="AK463" s="91"/>
      <c r="AL463" s="91"/>
      <c r="AM463" s="91"/>
      <c r="AN463" s="91"/>
    </row>
    <row r="464" spans="4:40" x14ac:dyDescent="0.25">
      <c r="D464" s="90" t="s">
        <v>5529</v>
      </c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  <c r="AC464" s="91"/>
      <c r="AD464" s="91"/>
      <c r="AE464" s="91"/>
      <c r="AF464" s="91"/>
      <c r="AG464" s="91"/>
      <c r="AH464" s="91"/>
      <c r="AI464" s="91"/>
      <c r="AJ464" s="91"/>
      <c r="AK464" s="91"/>
      <c r="AL464" s="91"/>
      <c r="AM464" s="91"/>
      <c r="AN464" s="91"/>
    </row>
    <row r="465" spans="4:40" x14ac:dyDescent="0.25">
      <c r="D465" s="90" t="s">
        <v>5530</v>
      </c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  <c r="AC465" s="91"/>
      <c r="AD465" s="91"/>
      <c r="AE465" s="91"/>
      <c r="AF465" s="91"/>
      <c r="AG465" s="91"/>
      <c r="AH465" s="91"/>
      <c r="AI465" s="91"/>
      <c r="AJ465" s="91"/>
      <c r="AK465" s="91"/>
      <c r="AL465" s="91"/>
      <c r="AM465" s="91"/>
      <c r="AN465" s="91"/>
    </row>
    <row r="466" spans="4:40" x14ac:dyDescent="0.25">
      <c r="D466" s="90" t="s">
        <v>5531</v>
      </c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  <c r="AC466" s="91"/>
      <c r="AD466" s="91"/>
      <c r="AE466" s="91"/>
      <c r="AF466" s="91"/>
      <c r="AG466" s="91"/>
      <c r="AH466" s="91"/>
      <c r="AI466" s="91"/>
      <c r="AJ466" s="91"/>
      <c r="AK466" s="91"/>
      <c r="AL466" s="91"/>
      <c r="AM466" s="91"/>
      <c r="AN466" s="91"/>
    </row>
    <row r="467" spans="4:40" x14ac:dyDescent="0.25">
      <c r="D467" s="57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  <c r="AK467" s="53"/>
      <c r="AL467" s="53"/>
      <c r="AM467" s="53"/>
      <c r="AN467" s="53"/>
    </row>
    <row r="468" spans="4:40" x14ac:dyDescent="0.25">
      <c r="D468" s="57" t="s">
        <v>263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  <c r="AK468" s="53"/>
      <c r="AL468" s="53"/>
      <c r="AM468" s="53"/>
      <c r="AN468" s="53"/>
    </row>
    <row r="469" spans="4:40" x14ac:dyDescent="0.25">
      <c r="D469" s="57" t="s">
        <v>264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3"/>
      <c r="AN469" s="53"/>
    </row>
    <row r="470" spans="4:40" x14ac:dyDescent="0.25">
      <c r="D470" s="57" t="s">
        <v>358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</row>
    <row r="472" spans="4:40" x14ac:dyDescent="0.25">
      <c r="D472" s="285" t="s">
        <v>5533</v>
      </c>
    </row>
    <row r="506" spans="2:4" x14ac:dyDescent="0.25">
      <c r="B506" s="49">
        <v>0</v>
      </c>
      <c r="D506" s="51" t="s">
        <v>5539</v>
      </c>
    </row>
    <row r="507" spans="2:4" x14ac:dyDescent="0.25">
      <c r="D507" s="59" t="s">
        <v>304</v>
      </c>
    </row>
    <row r="509" spans="2:4" x14ac:dyDescent="0.25">
      <c r="D509" s="285" t="s">
        <v>36</v>
      </c>
    </row>
    <row r="510" spans="2:4" x14ac:dyDescent="0.25">
      <c r="D510" s="54" t="s">
        <v>5540</v>
      </c>
    </row>
    <row r="512" spans="2:4" x14ac:dyDescent="0.25">
      <c r="D512" s="285" t="s">
        <v>5534</v>
      </c>
    </row>
    <row r="538" spans="4:29" x14ac:dyDescent="0.25">
      <c r="D538" s="285" t="s">
        <v>309</v>
      </c>
      <c r="L538" s="285" t="s">
        <v>1160</v>
      </c>
      <c r="R538" s="285" t="s">
        <v>646</v>
      </c>
      <c r="X538" s="285" t="s">
        <v>3727</v>
      </c>
      <c r="AC538" s="285" t="s">
        <v>5519</v>
      </c>
    </row>
    <row r="539" spans="4:29" x14ac:dyDescent="0.25">
      <c r="D539" s="51" t="s">
        <v>4763</v>
      </c>
      <c r="L539" s="28" t="s">
        <v>5535</v>
      </c>
      <c r="R539" s="28" t="s">
        <v>5536</v>
      </c>
      <c r="X539" s="28" t="s">
        <v>5536</v>
      </c>
      <c r="AC539" s="28" t="s">
        <v>5536</v>
      </c>
    </row>
    <row r="541" spans="4:29" x14ac:dyDescent="0.25">
      <c r="D541" s="56" t="s">
        <v>33</v>
      </c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</row>
    <row r="542" spans="4:29" x14ac:dyDescent="0.25">
      <c r="D542" s="56" t="s">
        <v>382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</row>
    <row r="543" spans="4:29" x14ac:dyDescent="0.25">
      <c r="D543" s="56" t="s">
        <v>838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</row>
    <row r="544" spans="4:29" x14ac:dyDescent="0.25">
      <c r="D544" s="56" t="s">
        <v>5523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</row>
    <row r="545" spans="4:40" x14ac:dyDescent="0.25">
      <c r="D545" s="56" t="s">
        <v>3870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</row>
    <row r="546" spans="4:40" x14ac:dyDescent="0.25">
      <c r="D546" s="56" t="s">
        <v>3872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</row>
    <row r="547" spans="4:40" x14ac:dyDescent="0.25">
      <c r="D547" s="56" t="s">
        <v>5524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</row>
    <row r="548" spans="4:40" x14ac:dyDescent="0.25">
      <c r="D548" s="56" t="s">
        <v>524</v>
      </c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</row>
    <row r="549" spans="4:40" x14ac:dyDescent="0.25">
      <c r="D549" s="56" t="s">
        <v>1986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</row>
    <row r="550" spans="4:40" x14ac:dyDescent="0.25">
      <c r="D550" s="56" t="s">
        <v>4781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</row>
    <row r="551" spans="4:40" x14ac:dyDescent="0.25">
      <c r="D551" s="56" t="s">
        <v>279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</row>
    <row r="552" spans="4:40" x14ac:dyDescent="0.25">
      <c r="D552" s="56" t="s">
        <v>4774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</row>
    <row r="554" spans="4:40" x14ac:dyDescent="0.25">
      <c r="D554" s="57" t="s">
        <v>357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  <c r="AE554" s="53"/>
      <c r="AF554" s="53"/>
      <c r="AG554" s="53"/>
      <c r="AH554" s="53"/>
      <c r="AI554" s="53"/>
      <c r="AJ554" s="53"/>
      <c r="AK554" s="53"/>
      <c r="AL554" s="53"/>
      <c r="AM554" s="53"/>
      <c r="AN554" s="53"/>
    </row>
    <row r="555" spans="4:40" x14ac:dyDescent="0.25">
      <c r="D555" s="57" t="s">
        <v>322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  <c r="AE555" s="53"/>
      <c r="AF555" s="53"/>
      <c r="AG555" s="53"/>
      <c r="AH555" s="53"/>
      <c r="AI555" s="53"/>
      <c r="AJ555" s="53"/>
      <c r="AK555" s="53"/>
      <c r="AL555" s="53"/>
      <c r="AM555" s="53"/>
      <c r="AN555" s="53"/>
    </row>
    <row r="556" spans="4:40" x14ac:dyDescent="0.25">
      <c r="D556" s="57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  <c r="AE556" s="53"/>
      <c r="AF556" s="53"/>
      <c r="AG556" s="53"/>
      <c r="AH556" s="53"/>
      <c r="AI556" s="53"/>
      <c r="AJ556" s="53"/>
      <c r="AK556" s="53"/>
      <c r="AL556" s="53"/>
      <c r="AM556" s="53"/>
      <c r="AN556" s="53"/>
    </row>
    <row r="557" spans="4:40" x14ac:dyDescent="0.25">
      <c r="D557" s="57" t="s">
        <v>2879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  <c r="AE557" s="53"/>
      <c r="AF557" s="53"/>
      <c r="AG557" s="53"/>
      <c r="AH557" s="53"/>
      <c r="AI557" s="53"/>
      <c r="AJ557" s="53"/>
      <c r="AK557" s="53"/>
      <c r="AL557" s="53"/>
      <c r="AM557" s="53"/>
      <c r="AN557" s="53"/>
    </row>
    <row r="558" spans="4:40" x14ac:dyDescent="0.25">
      <c r="D558" s="57" t="s">
        <v>282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  <c r="AE558" s="53"/>
      <c r="AF558" s="53"/>
      <c r="AG558" s="53"/>
      <c r="AH558" s="53"/>
      <c r="AI558" s="53"/>
      <c r="AJ558" s="53"/>
      <c r="AK558" s="53"/>
      <c r="AL558" s="53"/>
      <c r="AM558" s="53"/>
      <c r="AN558" s="53"/>
    </row>
    <row r="559" spans="4:40" x14ac:dyDescent="0.25">
      <c r="D559" s="57" t="s">
        <v>5543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  <c r="AE559" s="53"/>
      <c r="AF559" s="53"/>
      <c r="AG559" s="53"/>
      <c r="AH559" s="53"/>
      <c r="AI559" s="53"/>
      <c r="AJ559" s="53"/>
      <c r="AK559" s="53"/>
      <c r="AL559" s="53"/>
      <c r="AM559" s="53"/>
      <c r="AN559" s="53"/>
    </row>
    <row r="560" spans="4:40" x14ac:dyDescent="0.25">
      <c r="D560" s="57" t="s">
        <v>5551</v>
      </c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  <c r="AC560" s="53"/>
      <c r="AD560" s="53"/>
      <c r="AE560" s="53"/>
      <c r="AF560" s="53"/>
      <c r="AG560" s="53"/>
      <c r="AH560" s="53"/>
      <c r="AI560" s="53"/>
      <c r="AJ560" s="53"/>
      <c r="AK560" s="53"/>
      <c r="AL560" s="53"/>
      <c r="AM560" s="53"/>
      <c r="AN560" s="53"/>
    </row>
    <row r="561" spans="4:40" x14ac:dyDescent="0.25">
      <c r="D561" s="57" t="s">
        <v>5545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  <c r="AE561" s="53"/>
      <c r="AF561" s="53"/>
      <c r="AG561" s="53"/>
      <c r="AH561" s="53"/>
      <c r="AI561" s="53"/>
      <c r="AJ561" s="53"/>
      <c r="AK561" s="53"/>
      <c r="AL561" s="53"/>
      <c r="AM561" s="53"/>
      <c r="AN561" s="53"/>
    </row>
    <row r="562" spans="4:40" x14ac:dyDescent="0.25">
      <c r="D562" s="57" t="s">
        <v>5541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  <c r="AE562" s="53"/>
      <c r="AF562" s="53"/>
      <c r="AG562" s="53"/>
      <c r="AH562" s="53"/>
      <c r="AI562" s="53"/>
      <c r="AJ562" s="53"/>
      <c r="AK562" s="53"/>
      <c r="AL562" s="53"/>
      <c r="AM562" s="53"/>
      <c r="AN562" s="53"/>
    </row>
    <row r="563" spans="4:40" x14ac:dyDescent="0.25">
      <c r="D563" s="57" t="s">
        <v>4777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  <c r="AE563" s="53"/>
      <c r="AF563" s="53"/>
      <c r="AG563" s="53"/>
      <c r="AH563" s="53"/>
      <c r="AI563" s="53"/>
      <c r="AJ563" s="53"/>
      <c r="AK563" s="53"/>
      <c r="AL563" s="53"/>
      <c r="AM563" s="53"/>
      <c r="AN563" s="53"/>
    </row>
    <row r="564" spans="4:40" x14ac:dyDescent="0.25">
      <c r="D564" s="57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  <c r="AE564" s="53"/>
      <c r="AF564" s="53"/>
      <c r="AG564" s="53"/>
      <c r="AH564" s="53"/>
      <c r="AI564" s="53"/>
      <c r="AJ564" s="53"/>
      <c r="AK564" s="53"/>
      <c r="AL564" s="53"/>
      <c r="AM564" s="53"/>
      <c r="AN564" s="53"/>
    </row>
    <row r="565" spans="4:40" x14ac:dyDescent="0.25">
      <c r="D565" s="57" t="s">
        <v>4780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  <c r="AE565" s="53"/>
      <c r="AF565" s="53"/>
      <c r="AG565" s="53"/>
      <c r="AH565" s="53"/>
      <c r="AI565" s="53"/>
      <c r="AJ565" s="53"/>
      <c r="AK565" s="53"/>
      <c r="AL565" s="53"/>
      <c r="AM565" s="53"/>
      <c r="AN565" s="53"/>
    </row>
    <row r="566" spans="4:40" x14ac:dyDescent="0.25">
      <c r="D566" s="57" t="s">
        <v>282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  <c r="AE566" s="53"/>
      <c r="AF566" s="53"/>
      <c r="AG566" s="53"/>
      <c r="AH566" s="53"/>
      <c r="AI566" s="53"/>
      <c r="AJ566" s="53"/>
      <c r="AK566" s="53"/>
      <c r="AL566" s="53"/>
      <c r="AM566" s="53"/>
      <c r="AN566" s="53"/>
    </row>
    <row r="567" spans="4:40" x14ac:dyDescent="0.25">
      <c r="D567" s="57" t="s">
        <v>5546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  <c r="AE567" s="53"/>
      <c r="AF567" s="53"/>
      <c r="AG567" s="53"/>
      <c r="AH567" s="53"/>
      <c r="AI567" s="53"/>
      <c r="AJ567" s="53"/>
      <c r="AK567" s="53"/>
      <c r="AL567" s="53"/>
      <c r="AM567" s="53"/>
      <c r="AN567" s="53"/>
    </row>
    <row r="568" spans="4:40" x14ac:dyDescent="0.25">
      <c r="D568" s="57" t="s">
        <v>5542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  <c r="AE568" s="53"/>
      <c r="AF568" s="53"/>
      <c r="AG568" s="53"/>
      <c r="AH568" s="53"/>
      <c r="AI568" s="53"/>
      <c r="AJ568" s="53"/>
      <c r="AK568" s="53"/>
      <c r="AL568" s="53"/>
      <c r="AM568" s="53"/>
      <c r="AN568" s="53"/>
    </row>
    <row r="569" spans="4:40" x14ac:dyDescent="0.25">
      <c r="D569" s="57" t="s">
        <v>4778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  <c r="AE569" s="53"/>
      <c r="AF569" s="53"/>
      <c r="AG569" s="53"/>
      <c r="AH569" s="53"/>
      <c r="AI569" s="53"/>
      <c r="AJ569" s="53"/>
      <c r="AK569" s="53"/>
      <c r="AL569" s="53"/>
      <c r="AM569" s="53"/>
      <c r="AN569" s="53"/>
    </row>
    <row r="570" spans="4:40" x14ac:dyDescent="0.25">
      <c r="D570" s="57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  <c r="AE570" s="53"/>
      <c r="AF570" s="53"/>
      <c r="AG570" s="53"/>
      <c r="AH570" s="53"/>
      <c r="AI570" s="53"/>
      <c r="AJ570" s="53"/>
      <c r="AK570" s="53"/>
      <c r="AL570" s="53"/>
      <c r="AM570" s="53"/>
      <c r="AN570" s="53"/>
    </row>
    <row r="571" spans="4:40" x14ac:dyDescent="0.25">
      <c r="D571" s="57" t="s">
        <v>263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  <c r="AE571" s="53"/>
      <c r="AF571" s="53"/>
      <c r="AG571" s="53"/>
      <c r="AH571" s="53"/>
      <c r="AI571" s="53"/>
      <c r="AJ571" s="53"/>
      <c r="AK571" s="53"/>
      <c r="AL571" s="53"/>
      <c r="AM571" s="53"/>
      <c r="AN571" s="53"/>
    </row>
    <row r="572" spans="4:40" x14ac:dyDescent="0.25">
      <c r="D572" s="57" t="s">
        <v>264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  <c r="AE572" s="53"/>
      <c r="AF572" s="53"/>
      <c r="AG572" s="53"/>
      <c r="AH572" s="53"/>
      <c r="AI572" s="53"/>
      <c r="AJ572" s="53"/>
      <c r="AK572" s="53"/>
      <c r="AL572" s="53"/>
      <c r="AM572" s="53"/>
      <c r="AN572" s="53"/>
    </row>
    <row r="573" spans="4:40" x14ac:dyDescent="0.25">
      <c r="D573" s="57" t="s">
        <v>358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  <c r="AE573" s="53"/>
      <c r="AF573" s="53"/>
      <c r="AG573" s="53"/>
      <c r="AH573" s="53"/>
      <c r="AI573" s="53"/>
      <c r="AJ573" s="53"/>
      <c r="AK573" s="53"/>
      <c r="AL573" s="53"/>
      <c r="AM573" s="53"/>
      <c r="AN573" s="53"/>
    </row>
    <row r="575" spans="4:40" x14ac:dyDescent="0.25">
      <c r="D575" s="285" t="s">
        <v>5544</v>
      </c>
    </row>
    <row r="680" spans="2:4" x14ac:dyDescent="0.25">
      <c r="B680" s="48">
        <v>0</v>
      </c>
      <c r="D680" s="51" t="s">
        <v>5547</v>
      </c>
    </row>
    <row r="681" spans="2:4" x14ac:dyDescent="0.25">
      <c r="D681" s="59" t="s">
        <v>305</v>
      </c>
    </row>
    <row r="687" spans="2:4" x14ac:dyDescent="0.25">
      <c r="D687" s="285" t="s">
        <v>336</v>
      </c>
    </row>
    <row r="688" spans="2:4" x14ac:dyDescent="0.25">
      <c r="D688" s="51" t="s">
        <v>5548</v>
      </c>
    </row>
    <row r="690" spans="4:25" x14ac:dyDescent="0.25">
      <c r="D690" s="56" t="s">
        <v>341</v>
      </c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</row>
    <row r="691" spans="4:25" x14ac:dyDescent="0.25">
      <c r="D691" s="56" t="s">
        <v>349</v>
      </c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</row>
    <row r="692" spans="4:25" x14ac:dyDescent="0.25">
      <c r="D692" s="56" t="s">
        <v>832</v>
      </c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</row>
    <row r="693" spans="4:25" x14ac:dyDescent="0.25">
      <c r="D693" s="56" t="s">
        <v>5549</v>
      </c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</row>
    <row r="695" spans="4:25" x14ac:dyDescent="0.25">
      <c r="D695" s="57" t="s">
        <v>357</v>
      </c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</row>
    <row r="696" spans="4:25" x14ac:dyDescent="0.25">
      <c r="D696" s="57" t="s">
        <v>322</v>
      </c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</row>
    <row r="697" spans="4:25" x14ac:dyDescent="0.25">
      <c r="D697" s="57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</row>
    <row r="698" spans="4:25" x14ac:dyDescent="0.25">
      <c r="D698" s="57" t="s">
        <v>836</v>
      </c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</row>
    <row r="699" spans="4:25" x14ac:dyDescent="0.25">
      <c r="D699" s="57" t="s">
        <v>282</v>
      </c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</row>
    <row r="700" spans="4:25" x14ac:dyDescent="0.25">
      <c r="D700" s="57" t="s">
        <v>834</v>
      </c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</row>
    <row r="701" spans="4:25" x14ac:dyDescent="0.25">
      <c r="D701" s="57" t="s">
        <v>835</v>
      </c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</row>
    <row r="702" spans="4:25" x14ac:dyDescent="0.25">
      <c r="D702" s="57" t="s">
        <v>5550</v>
      </c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</row>
    <row r="703" spans="4:25" x14ac:dyDescent="0.25">
      <c r="D703" s="57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</row>
    <row r="704" spans="4:25" x14ac:dyDescent="0.25">
      <c r="D704" s="57" t="s">
        <v>263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</row>
    <row r="705" spans="2:19" x14ac:dyDescent="0.25">
      <c r="D705" s="57" t="s">
        <v>264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</row>
    <row r="706" spans="2:19" x14ac:dyDescent="0.25">
      <c r="D706" s="57" t="s">
        <v>358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</row>
    <row r="713" spans="2:19" x14ac:dyDescent="0.25">
      <c r="B713" s="48">
        <v>0</v>
      </c>
      <c r="D713" s="51" t="s">
        <v>5561</v>
      </c>
    </row>
    <row r="714" spans="2:19" x14ac:dyDescent="0.25">
      <c r="D714" s="59" t="s">
        <v>305</v>
      </c>
    </row>
    <row r="715" spans="2:19" x14ac:dyDescent="0.25">
      <c r="D715" s="55" t="s">
        <v>35</v>
      </c>
    </row>
    <row r="728" spans="2:4" x14ac:dyDescent="0.25">
      <c r="B728" s="48">
        <v>0</v>
      </c>
      <c r="D728" s="51" t="s">
        <v>2226</v>
      </c>
    </row>
    <row r="729" spans="2:4" x14ac:dyDescent="0.25">
      <c r="D729" s="59" t="s">
        <v>305</v>
      </c>
    </row>
    <row r="731" spans="2:4" x14ac:dyDescent="0.25">
      <c r="D731" s="285" t="s">
        <v>36</v>
      </c>
    </row>
    <row r="734" spans="2:4" x14ac:dyDescent="0.25">
      <c r="D734" s="285" t="s">
        <v>5553</v>
      </c>
    </row>
    <row r="764" spans="4:13" x14ac:dyDescent="0.25">
      <c r="D764" s="285" t="s">
        <v>309</v>
      </c>
      <c r="M764" s="285" t="s">
        <v>5555</v>
      </c>
    </row>
    <row r="765" spans="4:13" x14ac:dyDescent="0.25">
      <c r="D765" s="51" t="s">
        <v>5554</v>
      </c>
      <c r="M765" s="51" t="s">
        <v>5556</v>
      </c>
    </row>
    <row r="767" spans="4:13" x14ac:dyDescent="0.25">
      <c r="D767" s="285" t="s">
        <v>271</v>
      </c>
    </row>
    <row r="768" spans="4:13" x14ac:dyDescent="0.25">
      <c r="D768" s="285" t="s">
        <v>257</v>
      </c>
    </row>
    <row r="769" spans="4:4" x14ac:dyDescent="0.25">
      <c r="D769" s="285" t="s">
        <v>3550</v>
      </c>
    </row>
    <row r="770" spans="4:4" x14ac:dyDescent="0.25">
      <c r="D770" s="285" t="s">
        <v>279</v>
      </c>
    </row>
    <row r="771" spans="4:4" x14ac:dyDescent="0.25">
      <c r="D771" s="285" t="s">
        <v>5557</v>
      </c>
    </row>
    <row r="772" spans="4:4" x14ac:dyDescent="0.25">
      <c r="D772" s="285" t="s">
        <v>5558</v>
      </c>
    </row>
    <row r="774" spans="4:4" x14ac:dyDescent="0.25">
      <c r="D774" s="285" t="s">
        <v>5560</v>
      </c>
    </row>
    <row r="821" spans="2:4" x14ac:dyDescent="0.25">
      <c r="B821" s="48">
        <v>0</v>
      </c>
      <c r="D821" s="51" t="s">
        <v>5562</v>
      </c>
    </row>
    <row r="822" spans="2:4" x14ac:dyDescent="0.25">
      <c r="D822" s="59" t="s">
        <v>305</v>
      </c>
    </row>
    <row r="823" spans="2:4" x14ac:dyDescent="0.25">
      <c r="D823" s="55" t="s">
        <v>35</v>
      </c>
    </row>
    <row r="834" spans="2:4" x14ac:dyDescent="0.25">
      <c r="B834" s="48">
        <v>0</v>
      </c>
      <c r="D834" s="51" t="s">
        <v>2226</v>
      </c>
    </row>
    <row r="835" spans="2:4" x14ac:dyDescent="0.25">
      <c r="D835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A10CC-89C2-46E3-A32E-6A0DAA93D27D}">
  <dimension ref="A2:J23"/>
  <sheetViews>
    <sheetView topLeftCell="A11" workbookViewId="0">
      <selection activeCell="E27" sqref="E27"/>
    </sheetView>
  </sheetViews>
  <sheetFormatPr defaultColWidth="2.85546875" defaultRowHeight="15" x14ac:dyDescent="0.25"/>
  <cols>
    <col min="1" max="1" width="9.140625" style="446" bestFit="1" customWidth="1"/>
    <col min="2" max="2" width="39.85546875" style="446" bestFit="1" customWidth="1"/>
    <col min="3" max="3" width="15.28515625" style="446" bestFit="1" customWidth="1"/>
    <col min="4" max="4" width="17" style="446" bestFit="1" customWidth="1"/>
    <col min="5" max="5" width="17.5703125" style="446" bestFit="1" customWidth="1"/>
    <col min="6" max="6" width="10.7109375" style="446" bestFit="1" customWidth="1"/>
    <col min="7" max="7" width="10.7109375" style="446" customWidth="1"/>
    <col min="8" max="8" width="8.5703125" style="446" bestFit="1" customWidth="1"/>
    <col min="9" max="9" width="7.5703125" style="446" bestFit="1" customWidth="1"/>
    <col min="10" max="10" width="10.7109375" style="446" bestFit="1" customWidth="1"/>
    <col min="11" max="16384" width="2.85546875" style="446"/>
  </cols>
  <sheetData>
    <row r="2" spans="1:10" ht="18.75" x14ac:dyDescent="0.25">
      <c r="A2" s="447" t="s">
        <v>854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5482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45" t="s">
        <v>921</v>
      </c>
      <c r="B6" s="63" t="s">
        <v>924</v>
      </c>
      <c r="C6" s="63" t="s">
        <v>459</v>
      </c>
      <c r="D6" s="63" t="s">
        <v>330</v>
      </c>
      <c r="E6" s="63" t="s">
        <v>276</v>
      </c>
      <c r="F6" s="76">
        <v>44903.420833333003</v>
      </c>
      <c r="G6" s="76">
        <v>45336.661805556003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74" t="s">
        <v>1735</v>
      </c>
      <c r="B7" s="67" t="s">
        <v>1727</v>
      </c>
      <c r="C7" s="67" t="s">
        <v>697</v>
      </c>
      <c r="D7" s="67" t="s">
        <v>330</v>
      </c>
      <c r="E7" s="67" t="s">
        <v>276</v>
      </c>
      <c r="F7" s="75">
        <v>44930.588194443997</v>
      </c>
      <c r="G7" s="75">
        <v>45366.546527778002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86" t="s">
        <v>4764</v>
      </c>
      <c r="B8" s="63" t="s">
        <v>4765</v>
      </c>
      <c r="C8" s="63" t="s">
        <v>356</v>
      </c>
      <c r="D8" s="63" t="s">
        <v>330</v>
      </c>
      <c r="E8" s="63" t="s">
        <v>276</v>
      </c>
      <c r="F8" s="76">
        <v>44979.546527778002</v>
      </c>
      <c r="G8" s="76">
        <v>45426.546527778002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84" t="s">
        <v>4792</v>
      </c>
      <c r="B9" s="67" t="s">
        <v>4793</v>
      </c>
      <c r="C9" s="67" t="s">
        <v>433</v>
      </c>
      <c r="D9" s="67" t="s">
        <v>330</v>
      </c>
      <c r="E9" s="67" t="s">
        <v>276</v>
      </c>
      <c r="F9" s="75">
        <v>44979.676388888998</v>
      </c>
      <c r="G9" s="75">
        <v>45426.634722221999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4804</v>
      </c>
      <c r="B10" s="63" t="s">
        <v>4805</v>
      </c>
      <c r="C10" s="63" t="s">
        <v>4457</v>
      </c>
      <c r="D10" s="63" t="s">
        <v>330</v>
      </c>
      <c r="E10" s="63" t="s">
        <v>276</v>
      </c>
      <c r="F10" s="76">
        <v>44980.614583333001</v>
      </c>
      <c r="G10" s="76">
        <v>45427.572916666999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4929</v>
      </c>
      <c r="B11" s="67" t="s">
        <v>4938</v>
      </c>
      <c r="C11" s="67" t="s">
        <v>361</v>
      </c>
      <c r="D11" s="67" t="s">
        <v>330</v>
      </c>
      <c r="E11" s="67" t="s">
        <v>276</v>
      </c>
      <c r="F11" s="75">
        <v>44984.40625</v>
      </c>
      <c r="G11" s="75">
        <v>45432.364583333001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4963</v>
      </c>
      <c r="B12" s="63" t="s">
        <v>4967</v>
      </c>
      <c r="C12" s="63" t="s">
        <v>356</v>
      </c>
      <c r="D12" s="63" t="s">
        <v>330</v>
      </c>
      <c r="E12" s="63" t="s">
        <v>276</v>
      </c>
      <c r="F12" s="76">
        <v>44984.55</v>
      </c>
      <c r="G12" s="76">
        <v>45432.55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4964</v>
      </c>
      <c r="B13" s="67" t="s">
        <v>4966</v>
      </c>
      <c r="C13" s="67" t="s">
        <v>5057</v>
      </c>
      <c r="D13" s="67" t="s">
        <v>330</v>
      </c>
      <c r="E13" s="67" t="s">
        <v>276</v>
      </c>
      <c r="F13" s="75">
        <v>44984.551388888998</v>
      </c>
      <c r="G13" s="75">
        <v>45432.551388888998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5067</v>
      </c>
      <c r="B14" s="63" t="s">
        <v>5069</v>
      </c>
      <c r="C14" s="63" t="s">
        <v>5431</v>
      </c>
      <c r="D14" s="63" t="s">
        <v>330</v>
      </c>
      <c r="E14" s="63" t="s">
        <v>276</v>
      </c>
      <c r="F14" s="76">
        <v>44985.373611110997</v>
      </c>
      <c r="G14" s="76">
        <v>45433.373611110997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5099</v>
      </c>
      <c r="B15" s="67" t="s">
        <v>5100</v>
      </c>
      <c r="C15" s="67" t="s">
        <v>356</v>
      </c>
      <c r="D15" s="67" t="s">
        <v>330</v>
      </c>
      <c r="E15" s="67" t="s">
        <v>276</v>
      </c>
      <c r="F15" s="75">
        <v>44985.390277778002</v>
      </c>
      <c r="G15" s="75">
        <v>45433.348611111003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5327</v>
      </c>
      <c r="B16" s="63" t="s">
        <v>5328</v>
      </c>
      <c r="C16" s="63" t="s">
        <v>356</v>
      </c>
      <c r="D16" s="63" t="s">
        <v>330</v>
      </c>
      <c r="E16" s="63" t="s">
        <v>276</v>
      </c>
      <c r="F16" s="76">
        <v>44985.601388889001</v>
      </c>
      <c r="G16" s="76">
        <v>45433.351388889001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5364</v>
      </c>
      <c r="B17" s="67" t="s">
        <v>5366</v>
      </c>
      <c r="C17" s="67" t="s">
        <v>319</v>
      </c>
      <c r="D17" s="67" t="s">
        <v>330</v>
      </c>
      <c r="E17" s="67" t="s">
        <v>276</v>
      </c>
      <c r="F17" s="75">
        <v>44985.629166667</v>
      </c>
      <c r="G17" s="75">
        <v>45433.345138889003</v>
      </c>
      <c r="H17" s="67" t="s">
        <v>23</v>
      </c>
      <c r="I17" s="67" t="s">
        <v>18</v>
      </c>
      <c r="J17" s="67" t="s">
        <v>260</v>
      </c>
    </row>
    <row r="19" spans="1:10" ht="30" x14ac:dyDescent="0.25">
      <c r="A19" s="62" t="s">
        <v>5484</v>
      </c>
      <c r="B19" s="62" t="s">
        <v>5485</v>
      </c>
      <c r="C19" s="62"/>
      <c r="D19" s="62"/>
      <c r="E19" s="62"/>
      <c r="F19" s="81"/>
      <c r="G19" s="81"/>
      <c r="H19" s="62"/>
      <c r="I19" s="62"/>
      <c r="J19" s="62" t="s">
        <v>346</v>
      </c>
    </row>
    <row r="20" spans="1:10" ht="30" x14ac:dyDescent="0.25">
      <c r="A20" s="62" t="s">
        <v>5525</v>
      </c>
      <c r="B20" s="62" t="s">
        <v>5526</v>
      </c>
      <c r="C20" s="62"/>
      <c r="D20" s="62"/>
      <c r="E20" s="62"/>
      <c r="F20" s="81"/>
      <c r="G20" s="81"/>
      <c r="H20" s="62"/>
      <c r="I20" s="62"/>
      <c r="J20" s="62" t="s">
        <v>346</v>
      </c>
    </row>
    <row r="21" spans="1:10" x14ac:dyDescent="0.25">
      <c r="A21" s="86" t="s">
        <v>5537</v>
      </c>
      <c r="B21" s="86" t="s">
        <v>5538</v>
      </c>
      <c r="C21" s="86"/>
      <c r="D21" s="60"/>
      <c r="E21" s="60"/>
      <c r="F21" s="79"/>
      <c r="G21" s="79"/>
      <c r="H21" s="60"/>
      <c r="I21" s="60"/>
      <c r="J21" s="60" t="s">
        <v>346</v>
      </c>
    </row>
    <row r="22" spans="1:10" x14ac:dyDescent="0.25">
      <c r="A22" s="60"/>
      <c r="B22" s="60"/>
      <c r="C22" s="60"/>
      <c r="D22" s="60"/>
      <c r="E22" s="60"/>
      <c r="F22" s="79"/>
      <c r="G22" s="79"/>
      <c r="H22" s="60"/>
      <c r="I22" s="60"/>
      <c r="J22" s="60" t="s">
        <v>346</v>
      </c>
    </row>
    <row r="23" spans="1:10" x14ac:dyDescent="0.25">
      <c r="A23" s="60"/>
      <c r="B23" s="60"/>
      <c r="C23" s="60"/>
      <c r="D23" s="60"/>
      <c r="E23" s="60"/>
      <c r="F23" s="79"/>
      <c r="G23" s="79"/>
      <c r="H23" s="60"/>
      <c r="I23" s="60"/>
      <c r="J23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188B9-81DC-4532-82F2-078A7A0CE18F}">
  <dimension ref="B2:AT164"/>
  <sheetViews>
    <sheetView topLeftCell="A94" workbookViewId="0">
      <selection activeCell="A120" sqref="A120:D121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5474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5475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5476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5477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5561</v>
      </c>
    </row>
    <row r="56" spans="2:4" x14ac:dyDescent="0.25">
      <c r="D56" s="59" t="s">
        <v>305</v>
      </c>
    </row>
    <row r="58" spans="2:4" x14ac:dyDescent="0.25">
      <c r="D58" s="285" t="s">
        <v>36</v>
      </c>
    </row>
    <row r="61" spans="2:4" x14ac:dyDescent="0.25">
      <c r="D61" s="285" t="s">
        <v>5552</v>
      </c>
    </row>
    <row r="92" spans="4:20" x14ac:dyDescent="0.25">
      <c r="D92" s="285" t="s">
        <v>309</v>
      </c>
      <c r="M92" s="285" t="s">
        <v>646</v>
      </c>
    </row>
    <row r="93" spans="4:20" x14ac:dyDescent="0.25">
      <c r="D93" s="51" t="s">
        <v>3841</v>
      </c>
      <c r="M93" s="136" t="s">
        <v>1501</v>
      </c>
      <c r="R93" s="46" t="s">
        <v>475</v>
      </c>
      <c r="T93" s="28" t="s">
        <v>3843</v>
      </c>
    </row>
    <row r="94" spans="4:20" x14ac:dyDescent="0.25">
      <c r="D94" s="51" t="s">
        <v>3842</v>
      </c>
    </row>
    <row r="96" spans="4:20" x14ac:dyDescent="0.25">
      <c r="D96" s="51" t="s">
        <v>5474</v>
      </c>
    </row>
    <row r="120" spans="2:4" x14ac:dyDescent="0.25">
      <c r="B120" s="48">
        <v>0</v>
      </c>
      <c r="D120" s="51" t="s">
        <v>5562</v>
      </c>
    </row>
    <row r="121" spans="2:4" x14ac:dyDescent="0.25">
      <c r="D121" s="59" t="s">
        <v>305</v>
      </c>
    </row>
    <row r="123" spans="2:4" x14ac:dyDescent="0.25">
      <c r="D123" s="285" t="s">
        <v>36</v>
      </c>
    </row>
    <row r="126" spans="2:4" x14ac:dyDescent="0.25">
      <c r="D126" s="285" t="s">
        <v>5559</v>
      </c>
    </row>
    <row r="163" spans="2:4" x14ac:dyDescent="0.25">
      <c r="B163" s="48">
        <v>0</v>
      </c>
      <c r="D163" s="51" t="s">
        <v>2226</v>
      </c>
    </row>
    <row r="164" spans="2:4" x14ac:dyDescent="0.25">
      <c r="D164" s="59" t="s">
        <v>305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8A0E8-6103-48AA-9809-B53093AE9C88}">
  <dimension ref="B2:AT56"/>
  <sheetViews>
    <sheetView workbookViewId="0"/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5478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5479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5480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5481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2226</v>
      </c>
    </row>
    <row r="56" spans="2:4" x14ac:dyDescent="0.25">
      <c r="D56" s="59" t="s">
        <v>305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21" sqref="B21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20221221WED</vt:lpstr>
      <vt:lpstr>20221221WEDa</vt:lpstr>
      <vt:lpstr>20221222THU</vt:lpstr>
      <vt:lpstr>20221222THUa</vt:lpstr>
      <vt:lpstr>20221223FRI</vt:lpstr>
      <vt:lpstr>20221223FRIa</vt:lpstr>
      <vt:lpstr>20221226MON</vt:lpstr>
      <vt:lpstr>20221226MONa</vt:lpstr>
      <vt:lpstr>20221227TUE</vt:lpstr>
      <vt:lpstr>20221227TUEa</vt:lpstr>
      <vt:lpstr>20221228WED</vt:lpstr>
      <vt:lpstr>20221228WEDa</vt:lpstr>
      <vt:lpstr>20221229THU</vt:lpstr>
      <vt:lpstr>20221229THUa</vt:lpstr>
      <vt:lpstr>20221230FRI</vt:lpstr>
      <vt:lpstr>20221230FRIa</vt:lpstr>
      <vt:lpstr>20230102MON</vt:lpstr>
      <vt:lpstr>20230102MONa</vt:lpstr>
      <vt:lpstr>20230103TUE</vt:lpstr>
      <vt:lpstr>20230103TUEa</vt:lpstr>
      <vt:lpstr>20230104WED</vt:lpstr>
      <vt:lpstr>20230104WEDa</vt:lpstr>
      <vt:lpstr>20230105THU</vt:lpstr>
      <vt:lpstr>20230105THUa</vt:lpstr>
      <vt:lpstr>20230106FRI</vt:lpstr>
      <vt:lpstr>20230106FRIa</vt:lpstr>
      <vt:lpstr>20230109MON</vt:lpstr>
      <vt:lpstr>20230109MONa</vt:lpstr>
      <vt:lpstr>20230110TUE</vt:lpstr>
      <vt:lpstr>20230110TUEa</vt:lpstr>
      <vt:lpstr>20230111WED</vt:lpstr>
      <vt:lpstr>20230111WEDa</vt:lpstr>
      <vt:lpstr>20230112THU</vt:lpstr>
      <vt:lpstr>20230112THUa</vt:lpstr>
      <vt:lpstr>20230113FRI</vt:lpstr>
      <vt:lpstr>20230113FRIa</vt:lpstr>
      <vt:lpstr>20230116MON</vt:lpstr>
      <vt:lpstr>20230116MONa</vt:lpstr>
      <vt:lpstr>20230117TUE</vt:lpstr>
      <vt:lpstr>20230117TUEa</vt:lpstr>
      <vt:lpstr>20230118WED</vt:lpstr>
      <vt:lpstr>20230118WEDa</vt:lpstr>
      <vt:lpstr>20230119THU</vt:lpstr>
      <vt:lpstr>20230119THUa</vt:lpstr>
      <vt:lpstr>20230120FRI</vt:lpstr>
      <vt:lpstr>20230120FRIa</vt:lpstr>
      <vt:lpstr>20230123MON</vt:lpstr>
      <vt:lpstr>20230123MONa</vt:lpstr>
      <vt:lpstr>20230124TUE</vt:lpstr>
      <vt:lpstr>20230124TUEa</vt:lpstr>
      <vt:lpstr>20230125WED</vt:lpstr>
      <vt:lpstr>20230125WEDa</vt:lpstr>
      <vt:lpstr>20230126THU</vt:lpstr>
      <vt:lpstr>20230126THUa</vt:lpstr>
      <vt:lpstr>20230127FRI</vt:lpstr>
      <vt:lpstr>20230127FRIa</vt:lpstr>
      <vt:lpstr>20230130MON</vt:lpstr>
      <vt:lpstr>20230130MONa</vt:lpstr>
      <vt:lpstr>20230131TUE</vt:lpstr>
      <vt:lpstr>20230131TUEa</vt:lpstr>
      <vt:lpstr>20230201WED</vt:lpstr>
      <vt:lpstr>20230201WEDa</vt:lpstr>
      <vt:lpstr>20230202THU</vt:lpstr>
      <vt:lpstr>20230202THUa</vt:lpstr>
      <vt:lpstr>20230203FRI</vt:lpstr>
      <vt:lpstr>20230203FRIa</vt:lpstr>
      <vt:lpstr>20230206MON</vt:lpstr>
      <vt:lpstr>20230206MONa</vt:lpstr>
      <vt:lpstr>20230207TUE</vt:lpstr>
      <vt:lpstr>20230207TUEa</vt:lpstr>
      <vt:lpstr>20230208WED</vt:lpstr>
      <vt:lpstr>20230209THU</vt:lpstr>
      <vt:lpstr>20230209THUa</vt:lpstr>
      <vt:lpstr>20230210FRI</vt:lpstr>
      <vt:lpstr>20230210FRIa</vt:lpstr>
      <vt:lpstr>20230213MON</vt:lpstr>
      <vt:lpstr>20230213MONa</vt:lpstr>
      <vt:lpstr>20230214TUE</vt:lpstr>
      <vt:lpstr>20230214TUEa</vt:lpstr>
      <vt:lpstr>20230215WED</vt:lpstr>
      <vt:lpstr>20230215WEDa</vt:lpstr>
      <vt:lpstr>20230216THU</vt:lpstr>
      <vt:lpstr>20230216THUa</vt:lpstr>
      <vt:lpstr>20230217FRI</vt:lpstr>
      <vt:lpstr>20230217FRIa</vt:lpstr>
      <vt:lpstr>20230220MON</vt:lpstr>
      <vt:lpstr>20230220MONa</vt:lpstr>
      <vt:lpstr>20230221TUE</vt:lpstr>
      <vt:lpstr>20230221TUEa</vt:lpstr>
      <vt:lpstr>20230222WED</vt:lpstr>
      <vt:lpstr>20230222WEDa</vt:lpstr>
      <vt:lpstr>20230224FRI</vt:lpstr>
      <vt:lpstr>20230224FRIa</vt:lpstr>
      <vt:lpstr>20230227MON</vt:lpstr>
      <vt:lpstr>20230227MONa</vt:lpstr>
      <vt:lpstr>20230228TUE</vt:lpstr>
      <vt:lpstr>20230228TUEa</vt:lpstr>
      <vt:lpstr>20230301WED</vt:lpstr>
      <vt:lpstr>20230301WEDa</vt:lpstr>
      <vt:lpstr>20230302THU</vt:lpstr>
      <vt:lpstr>20230302THUa</vt:lpstr>
      <vt:lpstr>20230303FRI</vt:lpstr>
      <vt:lpstr>20230306MON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2023-03-03T01:25:20Z</dcterms:modified>
</cp:coreProperties>
</file>