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bsi-my.sharepoint.com/personal/bsi90736_bsi_co_id/Documents/iFin-Notes/Daily Activity/"/>
    </mc:Choice>
  </mc:AlternateContent>
  <xr:revisionPtr revIDLastSave="5984" documentId="8_{FF74681A-4403-4A7F-8255-026EDEA5EA5B}" xr6:coauthVersionLast="47" xr6:coauthVersionMax="47" xr10:uidLastSave="{E7482552-046C-4419-BE72-0F2380EAB8C4}"/>
  <bookViews>
    <workbookView xWindow="-120" yWindow="-120" windowWidth="29040" windowHeight="15720" firstSheet="11" activeTab="11" xr2:uid="{FADB4452-2C12-49C6-8EA1-1B53FACC3180}"/>
  </bookViews>
  <sheets>
    <sheet name="20240628FRI" sheetId="153" state="hidden" r:id="rId1"/>
    <sheet name="20240722MON" sheetId="169" state="hidden" r:id="rId2"/>
    <sheet name="20240827TUE" sheetId="196" r:id="rId3"/>
    <sheet name="20240828WED" sheetId="197" r:id="rId4"/>
    <sheet name="20240829THU" sheetId="198" r:id="rId5"/>
    <sheet name="20240830FRI" sheetId="200" r:id="rId6"/>
    <sheet name="20240902MON" sheetId="201" r:id="rId7"/>
    <sheet name="20240903TUE" sheetId="202" r:id="rId8"/>
    <sheet name="20240904WED" sheetId="203" r:id="rId9"/>
    <sheet name="20240905THU" sheetId="204" r:id="rId10"/>
    <sheet name="20240909MON" sheetId="205" r:id="rId11"/>
    <sheet name="20240910TUE" sheetId="19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0" i="205" l="1"/>
  <c r="AL109" i="205"/>
  <c r="AL108" i="205"/>
  <c r="AL107" i="205"/>
  <c r="AL106" i="205"/>
  <c r="AL105" i="205"/>
  <c r="AL104" i="205"/>
  <c r="AL103" i="205"/>
  <c r="AL102" i="205"/>
  <c r="AL101" i="205"/>
  <c r="AL100" i="205"/>
  <c r="AL99" i="205"/>
  <c r="AL98" i="205"/>
  <c r="AL97" i="205"/>
  <c r="AL96" i="205"/>
  <c r="AL95" i="205"/>
  <c r="AL94" i="205"/>
  <c r="AL93" i="205"/>
  <c r="AL92" i="205"/>
  <c r="AL91" i="205"/>
  <c r="AL90" i="205"/>
  <c r="AL87" i="205"/>
  <c r="AL86" i="205"/>
  <c r="AL85" i="205"/>
  <c r="AL84" i="205"/>
  <c r="AL83" i="205"/>
  <c r="AK53" i="205"/>
  <c r="AK51" i="205"/>
  <c r="AK50" i="205"/>
  <c r="AK49" i="205"/>
  <c r="AK48" i="205"/>
  <c r="AK47" i="205"/>
  <c r="AK45" i="205"/>
  <c r="AK44" i="205"/>
  <c r="AK43" i="205"/>
  <c r="AK42" i="205"/>
  <c r="AK41" i="205"/>
  <c r="AK40" i="205"/>
  <c r="AK39" i="205"/>
  <c r="AK38" i="205"/>
  <c r="AK37" i="205"/>
  <c r="AK36" i="205"/>
  <c r="AK35" i="205"/>
  <c r="AK34" i="205"/>
  <c r="AK33" i="205"/>
  <c r="AK32" i="205"/>
  <c r="AK31" i="205"/>
  <c r="AK30" i="205"/>
  <c r="AK29" i="205"/>
  <c r="AK28" i="205"/>
  <c r="AK27" i="205"/>
  <c r="AK26" i="205"/>
  <c r="AK25" i="205"/>
  <c r="CT440" i="199" l="1"/>
  <c r="CT439" i="199"/>
  <c r="CT438" i="199"/>
  <c r="AI536" i="202" l="1"/>
  <c r="AI535" i="202"/>
  <c r="AI534" i="202"/>
  <c r="AI533" i="202"/>
  <c r="AI532" i="202"/>
  <c r="AI531" i="202"/>
  <c r="AI530" i="202"/>
  <c r="AI529" i="202"/>
  <c r="AI528" i="202"/>
  <c r="AI527" i="202"/>
  <c r="AI526" i="202"/>
  <c r="AI525" i="202"/>
  <c r="AI524" i="202"/>
  <c r="AI523" i="202"/>
  <c r="AI522" i="202"/>
  <c r="AI521" i="202"/>
  <c r="AI520" i="202"/>
  <c r="AI519" i="202"/>
  <c r="AI518" i="202"/>
  <c r="AI517" i="202"/>
  <c r="AI516" i="202"/>
  <c r="AI515" i="202"/>
  <c r="AI514" i="202"/>
  <c r="AI513" i="202"/>
  <c r="AI512" i="202"/>
  <c r="AI511" i="202"/>
  <c r="AI510" i="202"/>
  <c r="AI509" i="202"/>
  <c r="AI508" i="202"/>
  <c r="AI507" i="202"/>
  <c r="AI506" i="202"/>
  <c r="AI505" i="202"/>
  <c r="AI504" i="202"/>
  <c r="AI503" i="202"/>
  <c r="AI502" i="202"/>
  <c r="AI501" i="202"/>
  <c r="AI500" i="202"/>
  <c r="AI499" i="202"/>
  <c r="AI498" i="202"/>
  <c r="AI497" i="202"/>
  <c r="AI496" i="202"/>
  <c r="AI495" i="202"/>
  <c r="AI494" i="202"/>
  <c r="AI493" i="202"/>
  <c r="AI492" i="202"/>
  <c r="AI491" i="202"/>
  <c r="AI490" i="202"/>
  <c r="AI489" i="202"/>
  <c r="AI488" i="202"/>
  <c r="AI487" i="202"/>
  <c r="AI486" i="202"/>
  <c r="AI485" i="202"/>
  <c r="AI484" i="202"/>
  <c r="AI483" i="202"/>
  <c r="AI482" i="202"/>
  <c r="AI481" i="202"/>
  <c r="AI480" i="202"/>
  <c r="AI479" i="202"/>
  <c r="AI478" i="202"/>
  <c r="AI477" i="202"/>
  <c r="AI476" i="202"/>
  <c r="AI475" i="202"/>
  <c r="AI474" i="202"/>
  <c r="AI473" i="202"/>
  <c r="AI472" i="202"/>
  <c r="AI471" i="202"/>
  <c r="AI470" i="202"/>
  <c r="AI469" i="202"/>
  <c r="AI468" i="202"/>
  <c r="AI467" i="202"/>
  <c r="AI466" i="202"/>
  <c r="AI465" i="202"/>
  <c r="AI464" i="202"/>
  <c r="AI461" i="202"/>
  <c r="AI460" i="202"/>
  <c r="AH433" i="202"/>
  <c r="AH432" i="202"/>
  <c r="AH431" i="202"/>
  <c r="AH430" i="202"/>
  <c r="AH429" i="202"/>
  <c r="AH428" i="202"/>
  <c r="AH427" i="202"/>
  <c r="AH426" i="202"/>
  <c r="AH425" i="202"/>
  <c r="AH424" i="202"/>
  <c r="AH423" i="202"/>
  <c r="AH422" i="202"/>
  <c r="AH421" i="202"/>
  <c r="AH420" i="202"/>
  <c r="AH419" i="202"/>
  <c r="AH418" i="202"/>
  <c r="AH417" i="202"/>
  <c r="AH416" i="202"/>
  <c r="AH415" i="202"/>
  <c r="AH414" i="202"/>
  <c r="AH413" i="202"/>
  <c r="AH412" i="202"/>
  <c r="AH411" i="202"/>
  <c r="AH410" i="202"/>
  <c r="AH409" i="202"/>
  <c r="AH408" i="202"/>
  <c r="AH407" i="202"/>
  <c r="AH406" i="202"/>
  <c r="AH405" i="202"/>
  <c r="AH404" i="202"/>
  <c r="AH403" i="202"/>
  <c r="AH402" i="202"/>
  <c r="AH401" i="202"/>
  <c r="AH400" i="202"/>
  <c r="AH399" i="202"/>
  <c r="AH398" i="202"/>
  <c r="AH397" i="202"/>
  <c r="AH396" i="202"/>
  <c r="AH395" i="202"/>
  <c r="AH394" i="202"/>
  <c r="AH393" i="202"/>
  <c r="AH392" i="202"/>
  <c r="AH391" i="202"/>
  <c r="AH390" i="202"/>
  <c r="AH389" i="202"/>
  <c r="AH388" i="202"/>
  <c r="AH387" i="202"/>
  <c r="AH386" i="202"/>
  <c r="AH385" i="202"/>
  <c r="AH384" i="202"/>
  <c r="AH383" i="202"/>
  <c r="AH382" i="202"/>
  <c r="AH381" i="202"/>
  <c r="AH380" i="202"/>
  <c r="AH379" i="202"/>
  <c r="AH378" i="202"/>
  <c r="AH377" i="202"/>
  <c r="AH376" i="202"/>
  <c r="AH375" i="202"/>
  <c r="AH374" i="202"/>
  <c r="AH373" i="202"/>
  <c r="AH372" i="202"/>
  <c r="AH371" i="202"/>
  <c r="AH369" i="202"/>
  <c r="AH368" i="202"/>
  <c r="AT339" i="202"/>
  <c r="AT338" i="202"/>
  <c r="AT337" i="202"/>
  <c r="AT336" i="202"/>
  <c r="AT335" i="202"/>
  <c r="AM308" i="202"/>
  <c r="AM307" i="202"/>
  <c r="AM306" i="202"/>
  <c r="AM305" i="202"/>
  <c r="AM304" i="202"/>
  <c r="AM303" i="202"/>
  <c r="AM302" i="202"/>
  <c r="AM301" i="202"/>
  <c r="AM300" i="202"/>
  <c r="AM299" i="202"/>
  <c r="AM298" i="202"/>
  <c r="AM297" i="202"/>
  <c r="AM296" i="202"/>
  <c r="AM295" i="202"/>
  <c r="AM294" i="202"/>
  <c r="AM293" i="202"/>
  <c r="AM292" i="202"/>
  <c r="AM291" i="202"/>
  <c r="AM290" i="202"/>
  <c r="AM289" i="202"/>
  <c r="AM288" i="202"/>
  <c r="AM287" i="202"/>
  <c r="AM286" i="202"/>
  <c r="AM285" i="202"/>
  <c r="AM284" i="202"/>
  <c r="AM283" i="202"/>
  <c r="AM282" i="202"/>
  <c r="AM281" i="202"/>
  <c r="AM280" i="202"/>
  <c r="AM279" i="202"/>
  <c r="AM278" i="202"/>
  <c r="AM277" i="202"/>
  <c r="AM276" i="202"/>
  <c r="AM275" i="202"/>
  <c r="AM274" i="202"/>
  <c r="AM273" i="202"/>
  <c r="AM272" i="202"/>
  <c r="AM271" i="202"/>
  <c r="AM270" i="202"/>
  <c r="AM269" i="202"/>
  <c r="AM268" i="202"/>
  <c r="AM267" i="202"/>
  <c r="AM266" i="202"/>
  <c r="AM265" i="202"/>
  <c r="AM264" i="202"/>
  <c r="AM263" i="202"/>
  <c r="AM262" i="202"/>
  <c r="AM261" i="202"/>
  <c r="AM260" i="202"/>
  <c r="AM259" i="202"/>
  <c r="AM258" i="202"/>
  <c r="AM257" i="202"/>
  <c r="AM256" i="202"/>
  <c r="AM255" i="202"/>
  <c r="AM254" i="202"/>
  <c r="AM253" i="202"/>
  <c r="AM252" i="202"/>
  <c r="AM251" i="202"/>
  <c r="AM250" i="202"/>
  <c r="AM249" i="202"/>
  <c r="AM248" i="202"/>
  <c r="AM247" i="202"/>
  <c r="AM246" i="202"/>
  <c r="AM245" i="202"/>
  <c r="AM244" i="202"/>
  <c r="AM243" i="202"/>
  <c r="AM242" i="202"/>
  <c r="AM241" i="202"/>
  <c r="AM240" i="202"/>
  <c r="AM237" i="202"/>
  <c r="AM236" i="202"/>
  <c r="AM235" i="202"/>
  <c r="AM234" i="202"/>
  <c r="AM233" i="202"/>
  <c r="AT961" i="200" l="1"/>
  <c r="E370" i="200"/>
  <c r="E368" i="200"/>
  <c r="E356" i="200"/>
  <c r="E354" i="200"/>
  <c r="AT994" i="200"/>
  <c r="AT993" i="200"/>
  <c r="AT992" i="200"/>
  <c r="AT991" i="200"/>
  <c r="AT990" i="200"/>
  <c r="AT989" i="200"/>
  <c r="AT988" i="200"/>
  <c r="AT987" i="200"/>
  <c r="AT986" i="200"/>
  <c r="AT985" i="200"/>
  <c r="AT984" i="200"/>
  <c r="AT983" i="200"/>
  <c r="AT982" i="200"/>
  <c r="AT981" i="200"/>
  <c r="AT980" i="200"/>
  <c r="AT979" i="200"/>
  <c r="AT978" i="200"/>
  <c r="AT977" i="200"/>
  <c r="AT976" i="200"/>
  <c r="AT975" i="200"/>
  <c r="AT974" i="200"/>
  <c r="AT973" i="200"/>
  <c r="AT972" i="200"/>
  <c r="AT971" i="200"/>
  <c r="AT970" i="200"/>
  <c r="AT969" i="200"/>
  <c r="AT968" i="200"/>
  <c r="AT967" i="200"/>
  <c r="AT966" i="200"/>
  <c r="AT965" i="200"/>
  <c r="AT964" i="200"/>
  <c r="AT963" i="200"/>
  <c r="AT962" i="200"/>
  <c r="AT960" i="200"/>
  <c r="AT959" i="200"/>
  <c r="AT958" i="200"/>
  <c r="AT957" i="200"/>
  <c r="AT956" i="200"/>
  <c r="AT955" i="200"/>
  <c r="AT954" i="200"/>
  <c r="AT953" i="200"/>
  <c r="AT952" i="200"/>
  <c r="AT951" i="200"/>
  <c r="AT950" i="200"/>
  <c r="AT949" i="200"/>
  <c r="AT948" i="200"/>
  <c r="AT947" i="200"/>
  <c r="AT946" i="200"/>
  <c r="AT945" i="200"/>
  <c r="AT944" i="200"/>
  <c r="AT943" i="200"/>
  <c r="AT942" i="200"/>
  <c r="AT941" i="200"/>
  <c r="AT940" i="200"/>
  <c r="AT939" i="200"/>
  <c r="AT938" i="200"/>
  <c r="AT937" i="200"/>
  <c r="AT936" i="200"/>
  <c r="AT935" i="200"/>
  <c r="AT934" i="200"/>
  <c r="AT933" i="200"/>
  <c r="AT932" i="200"/>
  <c r="AT931" i="200"/>
  <c r="AT930" i="200"/>
  <c r="AT929" i="200"/>
  <c r="AT928" i="200"/>
  <c r="AT927" i="200"/>
  <c r="AT926" i="200"/>
  <c r="AT925" i="200"/>
  <c r="AT924" i="200"/>
  <c r="AT923" i="200"/>
  <c r="AT922" i="200"/>
  <c r="AT921" i="200"/>
  <c r="AT920" i="200"/>
  <c r="AT919" i="200"/>
  <c r="AT918" i="200"/>
  <c r="AT917" i="200"/>
  <c r="AT916" i="200"/>
  <c r="AT915" i="200"/>
  <c r="AT914" i="200"/>
  <c r="AT913" i="200"/>
  <c r="AT912" i="200"/>
  <c r="AT911" i="200"/>
  <c r="AT910" i="200"/>
  <c r="AT909" i="200"/>
  <c r="AT908" i="200"/>
  <c r="AT907" i="200"/>
  <c r="CN736" i="200"/>
  <c r="AT736" i="200"/>
  <c r="CN735" i="200"/>
  <c r="AT735" i="200"/>
  <c r="CN734" i="200"/>
  <c r="AT734" i="200"/>
  <c r="CN733" i="200"/>
  <c r="AT733" i="200"/>
  <c r="CN732" i="200"/>
  <c r="AT732" i="200"/>
  <c r="CN731" i="200"/>
  <c r="AT731" i="200"/>
  <c r="CN730" i="200"/>
  <c r="AT730" i="200"/>
  <c r="CN729" i="200"/>
  <c r="AT729" i="200"/>
  <c r="CN728" i="200"/>
  <c r="AT728" i="200"/>
  <c r="CN727" i="200"/>
  <c r="AT727" i="200"/>
  <c r="CN726" i="200"/>
  <c r="AT726" i="200"/>
  <c r="CN725" i="200"/>
  <c r="AT725" i="200"/>
  <c r="CN724" i="200"/>
  <c r="AT724" i="200"/>
  <c r="CN723" i="200"/>
  <c r="AT723" i="200"/>
  <c r="CN722" i="200"/>
  <c r="AT722" i="200"/>
  <c r="CN721" i="200"/>
  <c r="AT721" i="200"/>
  <c r="CN720" i="200"/>
  <c r="AT720" i="200"/>
  <c r="CN719" i="200"/>
  <c r="AT719" i="200"/>
  <c r="CN718" i="200"/>
  <c r="AT718" i="200"/>
  <c r="CN717" i="200"/>
  <c r="AT717" i="200"/>
  <c r="CN716" i="200"/>
  <c r="AT716" i="200"/>
  <c r="CN715" i="200"/>
  <c r="AT715" i="200"/>
  <c r="CN714" i="200"/>
  <c r="AT714" i="200"/>
  <c r="CN713" i="200"/>
  <c r="AT713" i="200"/>
  <c r="CN712" i="200"/>
  <c r="AT712" i="200"/>
  <c r="CN711" i="200"/>
  <c r="AT711" i="200"/>
  <c r="CN710" i="200"/>
  <c r="AT710" i="200"/>
  <c r="CN709" i="200"/>
  <c r="AT709" i="200"/>
  <c r="CN708" i="200"/>
  <c r="AT708" i="200"/>
  <c r="CN707" i="200"/>
  <c r="AT707" i="200"/>
  <c r="CN706" i="200"/>
  <c r="AT706" i="200"/>
  <c r="CN705" i="200"/>
  <c r="AT705" i="200"/>
  <c r="CN704" i="200"/>
  <c r="AT704" i="200"/>
  <c r="CN703" i="200"/>
  <c r="AT703" i="200"/>
  <c r="CN702" i="200"/>
  <c r="AT702" i="200"/>
  <c r="CN701" i="200"/>
  <c r="AT701" i="200"/>
  <c r="CN700" i="200"/>
  <c r="AT700" i="200"/>
  <c r="CN699" i="200"/>
  <c r="AT699" i="200"/>
  <c r="CN698" i="200"/>
  <c r="AT698" i="200"/>
  <c r="CN697" i="200"/>
  <c r="AT697" i="200"/>
  <c r="CN696" i="200"/>
  <c r="AT696" i="200"/>
  <c r="CN695" i="200"/>
  <c r="AT695" i="200"/>
  <c r="CN694" i="200"/>
  <c r="AT694" i="200"/>
  <c r="CN693" i="200"/>
  <c r="AT693" i="200"/>
  <c r="CN692" i="200"/>
  <c r="AT692" i="200"/>
  <c r="CN691" i="200"/>
  <c r="AT691" i="200"/>
  <c r="CN690" i="200"/>
  <c r="AT690" i="200"/>
  <c r="CN689" i="200"/>
  <c r="AT689" i="200"/>
  <c r="CN688" i="200"/>
  <c r="AT688" i="200"/>
  <c r="CN687" i="200"/>
  <c r="AT687" i="200"/>
  <c r="CN686" i="200"/>
  <c r="AT686" i="200"/>
  <c r="CN685" i="200"/>
  <c r="AT685" i="200"/>
  <c r="CN684" i="200"/>
  <c r="AT684" i="200"/>
  <c r="CN683" i="200"/>
  <c r="AT683" i="200"/>
  <c r="CN682" i="200"/>
  <c r="AT682" i="200"/>
  <c r="CN681" i="200"/>
  <c r="AT681" i="200"/>
  <c r="CN680" i="200"/>
  <c r="AT680" i="200"/>
  <c r="CN679" i="200"/>
  <c r="AT679" i="200"/>
  <c r="CN678" i="200"/>
  <c r="AT678" i="200"/>
  <c r="CN677" i="200"/>
  <c r="AT677" i="200"/>
  <c r="CN676" i="200"/>
  <c r="AT676" i="200"/>
  <c r="CN675" i="200"/>
  <c r="AT675" i="200"/>
  <c r="CN674" i="200"/>
  <c r="AT674" i="200"/>
  <c r="CN673" i="200"/>
  <c r="AT673" i="200"/>
  <c r="CN672" i="200"/>
  <c r="AT672" i="200"/>
  <c r="CN671" i="200"/>
  <c r="AT671" i="200"/>
  <c r="CN670" i="200"/>
  <c r="AT670" i="200"/>
  <c r="CN669" i="200"/>
  <c r="AT669" i="200"/>
  <c r="CN668" i="200"/>
  <c r="AT668" i="200"/>
  <c r="AT665" i="200"/>
  <c r="AT664" i="200"/>
  <c r="AT663" i="200"/>
  <c r="AT662" i="200"/>
  <c r="AT661" i="200"/>
  <c r="AM634" i="200"/>
  <c r="AM633" i="200"/>
  <c r="AM632" i="200"/>
  <c r="AM631" i="200"/>
  <c r="AM630" i="200"/>
  <c r="AM629" i="200"/>
  <c r="AM628" i="200"/>
  <c r="AM627" i="200"/>
  <c r="AM626" i="200"/>
  <c r="AM625" i="200"/>
  <c r="AM624" i="200"/>
  <c r="AM623" i="200"/>
  <c r="AM622" i="200"/>
  <c r="AM621" i="200"/>
  <c r="AM620" i="200"/>
  <c r="AM619" i="200"/>
  <c r="AM618" i="200"/>
  <c r="AM617" i="200"/>
  <c r="AM616" i="200"/>
  <c r="AM615" i="200"/>
  <c r="AM614" i="200"/>
  <c r="AM613" i="200"/>
  <c r="AM612" i="200"/>
  <c r="AM611" i="200"/>
  <c r="AM610" i="200"/>
  <c r="AM609" i="200"/>
  <c r="AM608" i="200"/>
  <c r="AM607" i="200"/>
  <c r="AM606" i="200"/>
  <c r="AM605" i="200"/>
  <c r="AM604" i="200"/>
  <c r="AM603" i="200"/>
  <c r="AM602" i="200"/>
  <c r="AM601" i="200"/>
  <c r="AM600" i="200"/>
  <c r="AM599" i="200"/>
  <c r="AM598" i="200"/>
  <c r="AM597" i="200"/>
  <c r="AM596" i="200"/>
  <c r="AM595" i="200"/>
  <c r="AM594" i="200"/>
  <c r="AM593" i="200"/>
  <c r="AM592" i="200"/>
  <c r="AM591" i="200"/>
  <c r="AM590" i="200"/>
  <c r="AM589" i="200"/>
  <c r="AM588" i="200"/>
  <c r="AM587" i="200"/>
  <c r="AM586" i="200"/>
  <c r="AM585" i="200"/>
  <c r="AM584" i="200"/>
  <c r="AM583" i="200"/>
  <c r="AM582" i="200"/>
  <c r="AM581" i="200"/>
  <c r="AM580" i="200"/>
  <c r="AM579" i="200"/>
  <c r="AM578" i="200"/>
  <c r="AM577" i="200"/>
  <c r="AM576" i="200"/>
  <c r="AM575" i="200"/>
  <c r="AM574" i="200"/>
  <c r="AM573" i="200"/>
  <c r="AM572" i="200"/>
  <c r="AM571" i="200"/>
  <c r="AM570" i="200"/>
  <c r="AM569" i="200"/>
  <c r="AM568" i="200"/>
  <c r="AM567" i="200"/>
  <c r="AM566" i="200"/>
  <c r="AM564" i="200"/>
  <c r="AM563" i="200"/>
  <c r="AM562" i="200"/>
  <c r="AM561" i="200"/>
  <c r="AM560" i="200"/>
  <c r="E52" i="198" l="1"/>
  <c r="E43" i="198"/>
</calcChain>
</file>

<file path=xl/sharedStrings.xml><?xml version="1.0" encoding="utf-8"?>
<sst xmlns="http://schemas.openxmlformats.org/spreadsheetml/2006/main" count="2828" uniqueCount="996">
  <si>
    <t>select</t>
  </si>
  <si>
    <t>)</t>
  </si>
  <si>
    <t>BEFORE</t>
  </si>
  <si>
    <t>AFTER</t>
  </si>
  <si>
    <t>select a.*</t>
  </si>
  <si>
    <t>(</t>
  </si>
  <si>
    <t>);</t>
  </si>
  <si>
    <t>begin tran;</t>
  </si>
  <si>
    <t>set</t>
  </si>
  <si>
    <t>--commit tran;</t>
  </si>
  <si>
    <t>from IFINOPL.dbo.REALIZATION a</t>
  </si>
  <si>
    <t>APPLICATION_NO</t>
  </si>
  <si>
    <t>from</t>
  </si>
  <si>
    <t>rollback tran;</t>
  </si>
  <si>
    <t>a.AGREEMENT_NO, a.AGREEMENT_EXTERNAL_NO,</t>
  </si>
  <si>
    <t>from IFINOPL.dbo.APPLICATION_ASSET a</t>
  </si>
  <si>
    <t>a.[STATUS],</t>
  </si>
  <si>
    <t>a.FISICAL_STATUS,</t>
  </si>
  <si>
    <t>on a.CODE = b.ASSET_CODE</t>
  </si>
  <si>
    <t>ASSET_NO</t>
  </si>
  <si>
    <t>PLAT_NO</t>
  </si>
  <si>
    <t>AGREEMENT_NO</t>
  </si>
  <si>
    <t>1 [1]</t>
  </si>
  <si>
    <t>update IFINOPL.dbo.APPLICATION_ASSET</t>
  </si>
  <si>
    <t>update IFINAMS.dbo.ASSET</t>
  </si>
  <si>
    <t>a.CLIENT_NO, a.CLIENT_NAME,</t>
  </si>
  <si>
    <r>
      <t xml:space="preserve">from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 xml:space="preserve"> a</t>
    </r>
  </si>
  <si>
    <r>
      <t xml:space="preserve">join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ASSET_VEHICLE</t>
    </r>
    <r>
      <rPr>
        <sz val="11"/>
        <color theme="1"/>
        <rFont val="Consolas"/>
        <family val="3"/>
      </rPr>
      <t xml:space="preserve"> b</t>
    </r>
  </si>
  <si>
    <t>b.PLAT_NO, a.CODE,</t>
  </si>
  <si>
    <r>
      <t xml:space="preserve">from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AGREEMENT_ASSET</t>
    </r>
    <r>
      <rPr>
        <sz val="11"/>
        <color theme="1"/>
        <rFont val="Consolas"/>
        <family val="3"/>
      </rPr>
      <t xml:space="preserve"> a</t>
    </r>
  </si>
  <si>
    <r>
      <t>FISICAL_STATUS = '</t>
    </r>
    <r>
      <rPr>
        <b/>
        <sz val="11"/>
        <color theme="1"/>
        <rFont val="Consolas"/>
        <family val="3"/>
      </rPr>
      <t>ON CUSTOMER</t>
    </r>
    <r>
      <rPr>
        <sz val="11"/>
        <color theme="1"/>
        <rFont val="Consolas"/>
        <family val="3"/>
      </rPr>
      <t>' -- ON HAND</t>
    </r>
  </si>
  <si>
    <t>a.ASSET_NO,</t>
  </si>
  <si>
    <t>b.CHASSIS_NO, b.ENGINE_NO,</t>
  </si>
  <si>
    <t>CODE</t>
  </si>
  <si>
    <t>a.[RENTAL_STATUS],</t>
  </si>
  <si>
    <t>a.RESERVED_BY,</t>
  </si>
  <si>
    <t>c.AGREEMENT_NO,</t>
  </si>
  <si>
    <t>on a.CODE = c.FA_CODE</t>
  </si>
  <si>
    <r>
      <t xml:space="preserve">left 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AGREEMENT_ASSET</t>
    </r>
    <r>
      <rPr>
        <sz val="11"/>
        <color theme="1"/>
        <rFont val="Consolas"/>
        <family val="3"/>
      </rPr>
      <t xml:space="preserve"> c</t>
    </r>
  </si>
  <si>
    <t>on c.AGREEMENT_NO = d.AGREEMENT_NO</t>
  </si>
  <si>
    <r>
      <t xml:space="preserve">left 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AGREEMENT_MAIN</t>
    </r>
    <r>
      <rPr>
        <sz val="11"/>
        <color theme="1"/>
        <rFont val="Consolas"/>
        <family val="3"/>
      </rPr>
      <t xml:space="preserve"> d</t>
    </r>
  </si>
  <si>
    <t>c.FA_CODE,</t>
  </si>
  <si>
    <t>c.ASSET_NO,</t>
  </si>
  <si>
    <t>and a.ASSET_NO = '0000401.4.01.12.2019-13';</t>
  </si>
  <si>
    <t>--where AGREEMENT_NO = replace('0000401/4/01/12/2019', '/', '.')</t>
  </si>
  <si>
    <t>--and ASSET_NO = '0000401.4.01.12.2019-13';</t>
  </si>
  <si>
    <t>--delete IFINOPL.dbo.AGREEMENT_ASSET</t>
  </si>
  <si>
    <t>d.AGREEMENT_STATUS,</t>
  </si>
  <si>
    <t>c.FA_REFF_NO_01,</t>
  </si>
  <si>
    <t>c.FA_REFF_NO_02,</t>
  </si>
  <si>
    <t>status asset = stock/replacement</t>
  </si>
  <si>
    <t>fisical status = on customer/on hand/cancel</t>
  </si>
  <si>
    <t>rental status = in use/reversed</t>
  </si>
  <si>
    <r>
      <t>where a.AGREEMENT_NO = replace('</t>
    </r>
    <r>
      <rPr>
        <b/>
        <sz val="11"/>
        <color theme="1"/>
        <rFont val="Consolas"/>
        <family val="3"/>
      </rPr>
      <t>0002141/4/38/03/2024</t>
    </r>
    <r>
      <rPr>
        <sz val="11"/>
        <color theme="1"/>
        <rFont val="Consolas"/>
        <family val="3"/>
      </rPr>
      <t>', '/', '.')</t>
    </r>
  </si>
  <si>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>.</t>
    </r>
    <r>
      <rPr>
        <b/>
        <sz val="11"/>
        <color rgb="FF0000FF"/>
        <rFont val="Consolas"/>
        <family val="3"/>
      </rPr>
      <t>STATUS</t>
    </r>
  </si>
  <si>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>.</t>
    </r>
    <r>
      <rPr>
        <b/>
        <sz val="11"/>
        <color rgb="FF0000FF"/>
        <rFont val="Consolas"/>
        <family val="3"/>
      </rPr>
      <t>FISICAL_STATUS</t>
    </r>
  </si>
  <si>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>.</t>
    </r>
    <r>
      <rPr>
        <b/>
        <sz val="11"/>
        <color rgb="FF0000FF"/>
        <rFont val="Consolas"/>
        <family val="3"/>
      </rPr>
      <t>RENTAL_STATUS</t>
    </r>
  </si>
  <si>
    <t>stock / replacement</t>
  </si>
  <si>
    <t>on customer / on hand / cancel</t>
  </si>
  <si>
    <t>in use / reversed</t>
  </si>
  <si>
    <r>
      <t>where CODE = '</t>
    </r>
    <r>
      <rPr>
        <b/>
        <sz val="11"/>
        <color theme="1"/>
        <rFont val="Consolas"/>
        <family val="3"/>
      </rPr>
      <t>4120039743</t>
    </r>
    <r>
      <rPr>
        <sz val="11"/>
        <color theme="1"/>
        <rFont val="Consolas"/>
        <family val="3"/>
      </rPr>
      <t>';</t>
    </r>
  </si>
  <si>
    <r>
      <t>CLIENT_NO = '</t>
    </r>
    <r>
      <rPr>
        <b/>
        <sz val="11"/>
        <color theme="1"/>
        <rFont val="Consolas"/>
        <family val="3"/>
      </rPr>
      <t>1000CUST20231200219</t>
    </r>
    <r>
      <rPr>
        <sz val="11"/>
        <color theme="1"/>
        <rFont val="Consolas"/>
        <family val="3"/>
      </rPr>
      <t>',</t>
    </r>
  </si>
  <si>
    <r>
      <t>CLIENT_NAME = '</t>
    </r>
    <r>
      <rPr>
        <b/>
        <sz val="11"/>
        <color theme="1"/>
        <rFont val="Consolas"/>
        <family val="3"/>
      </rPr>
      <t>PUTRA MULIA TELECOMMUNICATION</t>
    </r>
    <r>
      <rPr>
        <sz val="11"/>
        <color theme="1"/>
        <rFont val="Consolas"/>
        <family val="3"/>
      </rPr>
      <t>',</t>
    </r>
  </si>
  <si>
    <r>
      <t>AGREEMENT_EXTERNAL_NO = '</t>
    </r>
    <r>
      <rPr>
        <b/>
        <sz val="11"/>
        <color theme="1"/>
        <rFont val="Consolas"/>
        <family val="3"/>
      </rPr>
      <t>0002141/4/38/03/2024</t>
    </r>
    <r>
      <rPr>
        <sz val="11"/>
        <color theme="1"/>
        <rFont val="Consolas"/>
        <family val="3"/>
      </rPr>
      <t>',</t>
    </r>
  </si>
  <si>
    <r>
      <t>AGREEMENT_NO = replace('</t>
    </r>
    <r>
      <rPr>
        <b/>
        <sz val="11"/>
        <color theme="1"/>
        <rFont val="Consolas"/>
        <family val="3"/>
      </rPr>
      <t>0002141/4/38/03/2024</t>
    </r>
    <r>
      <rPr>
        <sz val="11"/>
        <color theme="1"/>
        <rFont val="Consolas"/>
        <family val="3"/>
      </rPr>
      <t>', '/', '.'),</t>
    </r>
  </si>
  <si>
    <r>
      <t>RENTAL_STATUS = '</t>
    </r>
    <r>
      <rPr>
        <b/>
        <sz val="11"/>
        <color theme="1"/>
        <rFont val="Consolas"/>
        <family val="3"/>
      </rPr>
      <t>IN USE</t>
    </r>
    <r>
      <rPr>
        <sz val="11"/>
        <color theme="1"/>
        <rFont val="Consolas"/>
        <family val="3"/>
      </rPr>
      <t>', -- RESERVED</t>
    </r>
  </si>
  <si>
    <r>
      <t>--ASSET_NO = '</t>
    </r>
    <r>
      <rPr>
        <b/>
        <sz val="11"/>
        <color theme="1"/>
        <rFont val="Consolas"/>
        <family val="3"/>
      </rPr>
      <t>2010.OPLAA.2403.000024</t>
    </r>
    <r>
      <rPr>
        <sz val="11"/>
        <color theme="1"/>
        <rFont val="Consolas"/>
        <family val="3"/>
      </rPr>
      <t>',</t>
    </r>
  </si>
  <si>
    <t>Ivetta</t>
  </si>
  <si>
    <t>Detail Request:</t>
  </si>
  <si>
    <t>Reason for the Request:</t>
  </si>
  <si>
    <t>After:</t>
  </si>
  <si>
    <t>Before:</t>
  </si>
  <si>
    <t>Andreina Amidia</t>
  </si>
  <si>
    <t>andreina.amidia@dipostar.com</t>
  </si>
  <si>
    <t>a.MOD_BY, a.MOD_DATE</t>
  </si>
  <si>
    <t>update IFINOPL.dbo.REALIZATION</t>
  </si>
  <si>
    <t>a.MOD_BY, a.MOD_DATE, a.MOD_IP_ADDRESS</t>
  </si>
  <si>
    <t>AGREEMENT_EXTERNAL_NO</t>
  </si>
  <si>
    <t>Application:</t>
  </si>
  <si>
    <t>from IFINOPL.dbo.AGREEMENT_ASSET a</t>
  </si>
  <si>
    <t>a.CODE,</t>
  </si>
  <si>
    <t>b.PLAT_NO,</t>
  </si>
  <si>
    <t>b.MOD_BY, b.MOD_DATE, b.MOD_IP_ADDRESS,</t>
  </si>
  <si>
    <t>Chintya Kristi Manurung</t>
  </si>
  <si>
    <t>a.MOD_BY, a.MOD_DATE, a.MOD_IP_ADDRESS,</t>
  </si>
  <si>
    <t>Kristiani Claudia Andjani</t>
  </si>
  <si>
    <t>join IFINAMS.dbo.ASSET c</t>
  </si>
  <si>
    <t>join IFINAMS.dbo.ASSET_VEHICLE d</t>
  </si>
  <si>
    <t>MOD_BY</t>
  </si>
  <si>
    <t>MOD_DATE</t>
  </si>
  <si>
    <t>MOD_IP_ADDRESS</t>
  </si>
  <si>
    <t>MOD_BY = 'Aryo Budi', -- job</t>
  </si>
  <si>
    <t>from IFINAMS.dbo.ASSET a</t>
  </si>
  <si>
    <t>join IFINAMS.dbo.ASSET_VEHICLE b</t>
  </si>
  <si>
    <r>
      <t>--and d.AGREEMENT_STATUS = '</t>
    </r>
    <r>
      <rPr>
        <b/>
        <sz val="11"/>
        <color theme="1"/>
        <rFont val="Consolas"/>
        <family val="3"/>
      </rPr>
      <t>GO LIVE</t>
    </r>
    <r>
      <rPr>
        <sz val="11"/>
        <color theme="1"/>
        <rFont val="Consolas"/>
        <family val="3"/>
      </rPr>
      <t>'</t>
    </r>
  </si>
  <si>
    <t>MOD_BY = 'Aryo Budi', -- EOM</t>
  </si>
  <si>
    <r>
      <rPr>
        <b/>
        <sz val="11"/>
        <color rgb="FFFF0000"/>
        <rFont val="Calibri"/>
        <family val="2"/>
        <scheme val="minor"/>
      </rPr>
      <t>20240628</t>
    </r>
    <r>
      <rPr>
        <b/>
        <sz val="11"/>
        <color rgb="FF0000FF"/>
        <rFont val="Calibri"/>
        <family val="2"/>
        <scheme val="minor"/>
      </rPr>
      <t>FRI</t>
    </r>
  </si>
  <si>
    <t>iFinancing</t>
  </si>
  <si>
    <t>Operating Lease</t>
  </si>
  <si>
    <t>Modul:</t>
  </si>
  <si>
    <t>Sub Menu:</t>
  </si>
  <si>
    <t>STOCK</t>
  </si>
  <si>
    <t>) x</t>
  </si>
  <si>
    <t>Antonius Fedrik Yohanes Yahya</t>
  </si>
  <si>
    <t>Finance</t>
  </si>
  <si>
    <t>Asset dan Policy</t>
  </si>
  <si>
    <t>--b.CHASSIS_NO, b.ENGINE_NO,</t>
  </si>
  <si>
    <t>--a.CLIENT_NO, a.CLIENT_NAME,</t>
  </si>
  <si>
    <t>--a.RESERVED_BY,</t>
  </si>
  <si>
    <t>Fixed Asset Management</t>
  </si>
  <si>
    <t>MOD_BY = 'Aryo Budi', -- MIGRASI</t>
  </si>
  <si>
    <r>
      <rPr>
        <b/>
        <sz val="11"/>
        <color rgb="FFFF0000"/>
        <rFont val="Calibri"/>
        <family val="2"/>
        <scheme val="minor"/>
      </rPr>
      <t>20240722</t>
    </r>
    <r>
      <rPr>
        <b/>
        <sz val="11"/>
        <color rgb="FF0000FF"/>
        <rFont val="Calibri"/>
        <family val="2"/>
        <scheme val="minor"/>
      </rPr>
      <t>MON</t>
    </r>
  </si>
  <si>
    <t/>
  </si>
  <si>
    <t>from IFINAMS.dbo.INSURANCE_POLICY_MAIN a</t>
  </si>
  <si>
    <t>ASSET_CODE</t>
  </si>
  <si>
    <t>MOD_BY = 'Aryo Budi',</t>
  </si>
  <si>
    <t>on c.CODE = d.ASSET_CODE</t>
  </si>
  <si>
    <t>Ignatius Agung Dwi Nugroho</t>
  </si>
  <si>
    <t>--c.FA_REFF_NO_01, c.FA_REFF_NO_02, c.FA_REFF_NO_03,</t>
  </si>
  <si>
    <t>a.CODE, --b.ASSET_CODE, c.FA_CODE,</t>
  </si>
  <si>
    <t>--c.AGREEMENT_NO, d.AGREEMENT_STATUS,</t>
  </si>
  <si>
    <t>MIGRASI</t>
  </si>
  <si>
    <t>Sell and disposal - sell settlement</t>
  </si>
  <si>
    <t>on a.CODE = b.SALE_CODE</t>
  </si>
  <si>
    <t>update IFINAMS.dbo.SALE_DETAIL</t>
  </si>
  <si>
    <r>
      <t xml:space="preserve">update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</si>
  <si>
    <t>0002638/4/01/07/2024</t>
  </si>
  <si>
    <t>0002639/4/01/07/2024</t>
  </si>
  <si>
    <t>--a.AGREEMENT_NO, a.AGREEMENT_EXTERNAL_NO,</t>
  </si>
  <si>
    <t>HOLD</t>
  </si>
  <si>
    <t>SALE_CODE</t>
  </si>
  <si>
    <t>b.ID, b.SALE_CODE, b.ASSET_CODE,</t>
  </si>
  <si>
    <t>MOD_BY = 'Aryo Budi', -- INJECT_CR2</t>
  </si>
  <si>
    <t>kristiani.andjani@dipostar.com</t>
  </si>
  <si>
    <t>0002533/4/01/06/2024</t>
  </si>
  <si>
    <t>0002535/4/01/06/2024</t>
  </si>
  <si>
    <t>0002536/4/01/06/2024</t>
  </si>
  <si>
    <t>0002537/4/01/06/2024</t>
  </si>
  <si>
    <t>0002543/4/01/06/2024</t>
  </si>
  <si>
    <t>0002548/4/01/06/2024</t>
  </si>
  <si>
    <t>0002549/4/01/06/2024</t>
  </si>
  <si>
    <t>0002181/4/01/04/2024</t>
  </si>
  <si>
    <t>0002708/4/01/08/2024</t>
  </si>
  <si>
    <t>0002709/4/01/08/2024</t>
  </si>
  <si>
    <t>where a.AGREEMENT_NO in (</t>
  </si>
  <si>
    <r>
      <t>where b.PLAT_NO in ('</t>
    </r>
    <r>
      <rPr>
        <b/>
        <sz val="11"/>
        <color theme="1"/>
        <rFont val="Consolas"/>
        <family val="3"/>
      </rPr>
      <t>B9382UAR</t>
    </r>
    <r>
      <rPr>
        <sz val="11"/>
        <color theme="1"/>
        <rFont val="Consolas"/>
        <family val="3"/>
      </rPr>
      <t>')</t>
    </r>
  </si>
  <si>
    <t>MOD_DATE = getdate(),</t>
  </si>
  <si>
    <t>RENTAL_STATUS = null, -- IN USE</t>
  </si>
  <si>
    <t>FISICAL_STATUS = 'ON HAND', -- ON CUSTOMER</t>
  </si>
  <si>
    <t>MOD_DATE = getdate() -- 2024-08-10 10:41:34.483</t>
  </si>
  <si>
    <t>where CODE = '4120034438';</t>
  </si>
  <si>
    <t>AGREEMENT_NO = null, -- 0000218.4.10.05.2019</t>
  </si>
  <si>
    <t>AGREEMENT_EXTERNAL_NO = null, -- 0000218/4/10/05/2019</t>
  </si>
  <si>
    <t>CLIENT_NO = null, -- 1018996</t>
  </si>
  <si>
    <t>CLIENT_NAME = null, -- TRANS PACIFIC GLOBAL, PT</t>
  </si>
  <si>
    <t>--a.[STATUS],</t>
  </si>
  <si>
    <t>--a.FISICAL_STATUS,</t>
  </si>
  <si>
    <t>c.FA_REFF_NO_03,</t>
  </si>
  <si>
    <t>2023-11-03 22:39:19</t>
  </si>
  <si>
    <r>
      <rPr>
        <b/>
        <sz val="11"/>
        <color rgb="FFFF0000"/>
        <rFont val="Calibri"/>
        <family val="2"/>
        <scheme val="minor"/>
      </rPr>
      <t>202408027</t>
    </r>
    <r>
      <rPr>
        <b/>
        <sz val="11"/>
        <color rgb="FF0000FF"/>
        <rFont val="Calibri"/>
        <family val="2"/>
        <scheme val="minor"/>
      </rPr>
      <t>TUE</t>
    </r>
  </si>
  <si>
    <r>
      <rPr>
        <b/>
        <sz val="11"/>
        <color rgb="FFFF0000"/>
        <rFont val="Calibri"/>
        <family val="2"/>
        <scheme val="minor"/>
      </rPr>
      <t>202408028</t>
    </r>
    <r>
      <rPr>
        <b/>
        <sz val="11"/>
        <color rgb="FF0000FF"/>
        <rFont val="Calibri"/>
        <family val="2"/>
        <scheme val="minor"/>
      </rPr>
      <t>WED</t>
    </r>
  </si>
  <si>
    <r>
      <rPr>
        <b/>
        <sz val="11"/>
        <color rgb="FFFF0000"/>
        <rFont val="Calibri"/>
        <family val="2"/>
        <scheme val="minor"/>
      </rPr>
      <t>202408028</t>
    </r>
    <r>
      <rPr>
        <b/>
        <sz val="11"/>
        <color rgb="FF0000FF"/>
        <rFont val="Calibri"/>
        <family val="2"/>
        <scheme val="minor"/>
      </rPr>
      <t>WED</t>
    </r>
    <r>
      <rPr>
        <b/>
        <sz val="11"/>
        <color theme="1"/>
        <rFont val="Calibri"/>
        <family val="2"/>
        <scheme val="minor"/>
      </rPr>
      <t>-001</t>
    </r>
  </si>
  <si>
    <t>Ivetta: pak aryp pago</t>
  </si>
  <si>
    <t>sent on Wednesday, August 28, 2024 08:51</t>
  </si>
  <si>
    <t>4120039036</t>
  </si>
  <si>
    <r>
      <t>where a.CODE = '</t>
    </r>
    <r>
      <rPr>
        <b/>
        <sz val="11"/>
        <color theme="1"/>
        <rFont val="Consolas"/>
        <family val="3"/>
      </rPr>
      <t>4120039036</t>
    </r>
    <r>
      <rPr>
        <sz val="11"/>
        <color theme="1"/>
        <rFont val="Consolas"/>
        <family val="3"/>
      </rPr>
      <t>'</t>
    </r>
  </si>
  <si>
    <t>RENTAL_STATUS = null, -- RESERVED</t>
  </si>
  <si>
    <t>RESERVED_BY = null, -- null</t>
  </si>
  <si>
    <t>MOD_DATE = getdate() -- 2024-08-26 18:29:12.187</t>
  </si>
  <si>
    <r>
      <t>where CODE = '</t>
    </r>
    <r>
      <rPr>
        <b/>
        <sz val="11"/>
        <color theme="1"/>
        <rFont val="Consolas"/>
        <family val="3"/>
      </rPr>
      <t>4120039036</t>
    </r>
    <r>
      <rPr>
        <sz val="11"/>
        <color theme="1"/>
        <rFont val="Consolas"/>
        <family val="3"/>
      </rPr>
      <t>';</t>
    </r>
  </si>
  <si>
    <t xml:space="preserve">Aryo Budi Dwikarso Prasetyo (Guest): Done ya Mbak Ivetta   </t>
  </si>
  <si>
    <t>sent on Wednesday, August 28, 2024 10:13</t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</si>
  <si>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</si>
  <si>
    <r>
      <rPr>
        <b/>
        <sz val="11"/>
        <color rgb="FFFF0000"/>
        <rFont val="Calibri"/>
        <family val="2"/>
        <scheme val="minor"/>
      </rPr>
      <t>20240829</t>
    </r>
    <r>
      <rPr>
        <b/>
        <sz val="11"/>
        <color rgb="FF0000FF"/>
        <rFont val="Calibri"/>
        <family val="2"/>
        <scheme val="minor"/>
      </rPr>
      <t>THU</t>
    </r>
  </si>
  <si>
    <t>TYPE_ITEM_NAME</t>
  </si>
  <si>
    <t>Ivetta: pak aryo pagi</t>
  </si>
  <si>
    <t>sent on Thursday, August 29, 2024 08:47</t>
  </si>
  <si>
    <t>0001361/4/01/05/2023</t>
  </si>
  <si>
    <t>2001.OLPHA.2407.000058</t>
  </si>
  <si>
    <t>B9518PCY</t>
  </si>
  <si>
    <t>B9569PCY</t>
  </si>
  <si>
    <t>MYFORMS</t>
  </si>
  <si>
    <t>472903</t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</si>
  <si>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  <r>
      <rPr>
        <b/>
        <sz val="11"/>
        <color theme="1"/>
        <rFont val="Calibri"/>
        <family val="2"/>
        <scheme val="minor"/>
      </rPr>
      <t>-005</t>
    </r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</si>
  <si>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  <r>
      <rPr>
        <b/>
        <sz val="11"/>
        <color theme="1"/>
        <rFont val="Calibri"/>
        <family val="2"/>
        <scheme val="minor"/>
      </rPr>
      <t>-002</t>
    </r>
  </si>
  <si>
    <r>
      <t>m-</t>
    </r>
    <r>
      <rPr>
        <b/>
        <sz val="11"/>
        <color theme="1"/>
        <rFont val="Calibri"/>
        <family val="2"/>
        <scheme val="minor"/>
      </rPr>
      <t>472903</t>
    </r>
  </si>
  <si>
    <t>Revisi Status Unit B2508UKY pada menu Asset</t>
  </si>
  <si>
    <t>Asset</t>
  </si>
  <si>
    <t>Unit akan di extend bulanan, tetapi sudah otomatis masuk ke menu handover dan status menjadi on hand</t>
  </si>
  <si>
    <t>AGR : -</t>
  </si>
  <si>
    <t>STATUS : STOCK ON HAND</t>
  </si>
  <si>
    <t>RENTAL STATUS : -</t>
  </si>
  <si>
    <t>BORWITA INDAH</t>
  </si>
  <si>
    <t>ON CUSTOMER</t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</si>
  <si>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  <r>
      <rPr>
        <b/>
        <sz val="11"/>
        <color theme="1"/>
        <rFont val="Calibri"/>
        <family val="2"/>
        <scheme val="minor"/>
      </rPr>
      <t>-003</t>
    </r>
  </si>
  <si>
    <t>B2508UKY</t>
  </si>
  <si>
    <r>
      <t xml:space="preserve">Revisi Status Unit </t>
    </r>
    <r>
      <rPr>
        <b/>
        <sz val="11"/>
        <color theme="1"/>
        <rFont val="Calibri"/>
        <family val="2"/>
        <scheme val="minor"/>
      </rPr>
      <t>B2508UKY</t>
    </r>
    <r>
      <rPr>
        <sz val="11"/>
        <color theme="1"/>
        <rFont val="Calibri"/>
        <family val="2"/>
        <scheme val="minor"/>
      </rPr>
      <t xml:space="preserve"> pada menu </t>
    </r>
    <r>
      <rPr>
        <b/>
        <sz val="11"/>
        <color theme="1"/>
        <rFont val="Calibri"/>
        <family val="2"/>
        <scheme val="minor"/>
      </rPr>
      <t>Asset</t>
    </r>
    <r>
      <rPr>
        <sz val="11"/>
        <color theme="1"/>
        <rFont val="Calibri"/>
        <family val="2"/>
        <scheme val="minor"/>
      </rPr>
      <t xml:space="preserve"> dengan no agreement, nama customer dan status rental menjadi </t>
    </r>
    <r>
      <rPr>
        <b/>
        <sz val="11"/>
        <color rgb="FFFF0000"/>
        <rFont val="Calibri"/>
        <family val="2"/>
        <scheme val="minor"/>
      </rPr>
      <t>in use</t>
    </r>
  </si>
  <si>
    <r>
      <t xml:space="preserve">STATUS : </t>
    </r>
    <r>
      <rPr>
        <b/>
        <sz val="11"/>
        <color theme="1"/>
        <rFont val="Calibri"/>
        <family val="2"/>
        <scheme val="minor"/>
      </rPr>
      <t>0001361/4/01/05/2023</t>
    </r>
  </si>
  <si>
    <r>
      <t xml:space="preserve">RENTAL STATUS : </t>
    </r>
    <r>
      <rPr>
        <b/>
        <sz val="11"/>
        <color theme="1"/>
        <rFont val="Calibri"/>
        <family val="2"/>
        <scheme val="minor"/>
      </rPr>
      <t>STOCK</t>
    </r>
  </si>
  <si>
    <r>
      <t>where b.PLAT_NO = '</t>
    </r>
    <r>
      <rPr>
        <b/>
        <sz val="11"/>
        <color theme="1"/>
        <rFont val="Consolas"/>
        <family val="3"/>
      </rPr>
      <t>B2508UKY</t>
    </r>
    <r>
      <rPr>
        <sz val="11"/>
        <color theme="1"/>
        <rFont val="Consolas"/>
        <family val="3"/>
      </rPr>
      <t>'</t>
    </r>
  </si>
  <si>
    <r>
      <t>AGREEMENT_NO = replace('</t>
    </r>
    <r>
      <rPr>
        <b/>
        <sz val="11"/>
        <color theme="1"/>
        <rFont val="Consolas"/>
        <family val="3"/>
      </rPr>
      <t>0001361/4/01/05/2023</t>
    </r>
    <r>
      <rPr>
        <sz val="11"/>
        <color theme="1"/>
        <rFont val="Consolas"/>
        <family val="3"/>
      </rPr>
      <t>', '/', '.'),</t>
    </r>
  </si>
  <si>
    <r>
      <t>AGREEMENT_EXTERNAL_NO = '</t>
    </r>
    <r>
      <rPr>
        <b/>
        <sz val="11"/>
        <color theme="1"/>
        <rFont val="Consolas"/>
        <family val="3"/>
      </rPr>
      <t>0001361/4/01/05/2023</t>
    </r>
    <r>
      <rPr>
        <sz val="11"/>
        <color theme="1"/>
        <rFont val="Consolas"/>
        <family val="3"/>
      </rPr>
      <t>',</t>
    </r>
  </si>
  <si>
    <r>
      <t>CLIENT_NO = '</t>
    </r>
    <r>
      <rPr>
        <b/>
        <sz val="11"/>
        <color theme="1"/>
        <rFont val="Consolas"/>
        <family val="3"/>
      </rPr>
      <t>1000CUST20220100036</t>
    </r>
    <r>
      <rPr>
        <sz val="11"/>
        <color theme="1"/>
        <rFont val="Consolas"/>
        <family val="3"/>
      </rPr>
      <t>',</t>
    </r>
  </si>
  <si>
    <r>
      <t>CLIENT_NAME = '</t>
    </r>
    <r>
      <rPr>
        <b/>
        <sz val="11"/>
        <color theme="1"/>
        <rFont val="Consolas"/>
        <family val="3"/>
      </rPr>
      <t>BORWITA INDAH</t>
    </r>
    <r>
      <rPr>
        <sz val="11"/>
        <color theme="1"/>
        <rFont val="Consolas"/>
        <family val="3"/>
      </rPr>
      <t>',</t>
    </r>
  </si>
  <si>
    <r>
      <t>where CODE = '</t>
    </r>
    <r>
      <rPr>
        <b/>
        <sz val="11"/>
        <color theme="1"/>
        <rFont val="Consolas"/>
        <family val="3"/>
      </rPr>
      <t>4120038849</t>
    </r>
    <r>
      <rPr>
        <sz val="11"/>
        <color theme="1"/>
        <rFont val="Consolas"/>
        <family val="3"/>
      </rPr>
      <t>';</t>
    </r>
  </si>
  <si>
    <t>Aryo Budi Dwikarso Prasetyo (Guest): Mbak Ivetta, tiket 472903 ini sy cek sdg pros...</t>
  </si>
  <si>
    <t>sent on Thursday, August 29, 2024 11:29</t>
  </si>
  <si>
    <t>NPWP</t>
  </si>
  <si>
    <t>Sabilla Pravita Larrasati (Guest): pak mau minta tlg update NPWP yah pak</t>
  </si>
  <si>
    <t>sent on Thursday, August 29, 2024 13:23</t>
  </si>
  <si>
    <t>0001443/4/01/07/2023</t>
  </si>
  <si>
    <t>PT. MEGA INTER TRANSINDO</t>
  </si>
  <si>
    <t>PT. MEGA INTER DISTRINDO</t>
  </si>
  <si>
    <t>select distinct</t>
  </si>
  <si>
    <t>b.AGREEMENT_NO,</t>
  </si>
  <si>
    <t>'|' + a.BILLING_TO_NPWP as BILLING_TO_NPWP,</t>
  </si>
  <si>
    <t>a.NPWP_NAME,</t>
  </si>
  <si>
    <t>a.NPWP_ADDRESS,</t>
  </si>
  <si>
    <t>b.BILLING_TO_NPWP_NEW,</t>
  </si>
  <si>
    <t>b.NPWP_NAME_NEW,</t>
  </si>
  <si>
    <t>B.NPWP_ADDRESS_NEW</t>
  </si>
  <si>
    <t>right join (</t>
  </si>
  <si>
    <t>) b</t>
  </si>
  <si>
    <t>on a.AGREEMENT_NO = replace(b.AGREEMENT_NO, '/', '.')</t>
  </si>
  <si>
    <t>order by b.AGREEMENT_NO</t>
  </si>
  <si>
    <r>
      <t>f-</t>
    </r>
    <r>
      <rPr>
        <b/>
        <sz val="11"/>
        <color theme="1"/>
        <rFont val="Calibri"/>
        <family val="2"/>
        <scheme val="minor"/>
      </rPr>
      <t>2326007</t>
    </r>
  </si>
  <si>
    <t>RV Amount Tidak Sesuai Aplikasi no 0001968/4/08/06/2024</t>
  </si>
  <si>
    <t>ignatius.nugroho@dipostar.com</t>
  </si>
  <si>
    <t>0001968/4/08/06/2024</t>
  </si>
  <si>
    <t>2008.OPLAA.2406.000090</t>
  </si>
  <si>
    <t>a.ASSET_RV_PCT,</t>
  </si>
  <si>
    <t>a.ASSET_RV_AMOUNT,</t>
  </si>
  <si>
    <t>and a.ASSET_NO in (</t>
  </si>
  <si>
    <t>and ASSET_NO in (</t>
  </si>
  <si>
    <t>113,000,000</t>
  </si>
  <si>
    <r>
      <t xml:space="preserve">--ASSET_RV_PCT = </t>
    </r>
    <r>
      <rPr>
        <b/>
        <sz val="11"/>
        <color theme="1"/>
        <rFont val="Consolas"/>
        <family val="3"/>
      </rPr>
      <t>31.608113</t>
    </r>
    <r>
      <rPr>
        <sz val="11"/>
        <color theme="1"/>
        <rFont val="Consolas"/>
        <family val="3"/>
      </rPr>
      <t>, -- 31.608113</t>
    </r>
  </si>
  <si>
    <r>
      <t>MOD_BY = '</t>
    </r>
    <r>
      <rPr>
        <b/>
        <sz val="11"/>
        <color theme="1"/>
        <rFont val="Consolas"/>
        <family val="3"/>
      </rPr>
      <t>Aryo Budi</t>
    </r>
    <r>
      <rPr>
        <sz val="11"/>
        <color theme="1"/>
        <rFont val="Consolas"/>
        <family val="3"/>
      </rPr>
      <t>', -- A3502</t>
    </r>
  </si>
  <si>
    <r>
      <t xml:space="preserve">MOD_DATE = </t>
    </r>
    <r>
      <rPr>
        <b/>
        <sz val="11"/>
        <color theme="1"/>
        <rFont val="Consolas"/>
        <family val="3"/>
      </rPr>
      <t>getdate()</t>
    </r>
    <r>
      <rPr>
        <sz val="11"/>
        <color theme="1"/>
        <rFont val="Consolas"/>
        <family val="3"/>
      </rPr>
      <t>, -- 2024-06-19 08:44:59.883</t>
    </r>
  </si>
  <si>
    <r>
      <t>MOD_IP_ADDRESS = '</t>
    </r>
    <r>
      <rPr>
        <b/>
        <sz val="11"/>
        <color theme="1"/>
        <rFont val="Consolas"/>
        <family val="3"/>
      </rPr>
      <t>F-2326007</t>
    </r>
    <r>
      <rPr>
        <sz val="11"/>
        <color theme="1"/>
        <rFont val="Consolas"/>
        <family val="3"/>
      </rPr>
      <t>' -- 35.191.51.69</t>
    </r>
  </si>
  <si>
    <r>
      <t xml:space="preserve">ASSET_RV_AMOUNT = </t>
    </r>
    <r>
      <rPr>
        <b/>
        <sz val="11"/>
        <color theme="1"/>
        <rFont val="Consolas"/>
        <family val="3"/>
      </rPr>
      <t>113000000</t>
    </r>
    <r>
      <rPr>
        <sz val="11"/>
        <color theme="1"/>
        <rFont val="Consolas"/>
        <family val="3"/>
      </rPr>
      <t>, -- 113000000.89</t>
    </r>
  </si>
  <si>
    <t>Aryo Prasetyo: Siang Pak Ignatius, tiket freshdesk 2326007 --&gt; RV Amount Tidak ...</t>
  </si>
  <si>
    <t>sent on August 30, 2024 10:24 AM</t>
  </si>
  <si>
    <r>
      <rPr>
        <b/>
        <sz val="11"/>
        <color rgb="FFFF0000"/>
        <rFont val="Calibri"/>
        <family val="2"/>
        <scheme val="minor"/>
      </rPr>
      <t>20240830</t>
    </r>
    <r>
      <rPr>
        <b/>
        <sz val="11"/>
        <color rgb="FF0000FF"/>
        <rFont val="Calibri"/>
        <family val="2"/>
        <scheme val="minor"/>
      </rPr>
      <t>FRI</t>
    </r>
  </si>
  <si>
    <t>Wawan Hermawan: Pak Aryo Budi Dwikarso Prasetyo (Guest) Mohon dibantu 472903 Pak,...</t>
  </si>
  <si>
    <t>sent on Friday, August 30, 2024 13:46</t>
  </si>
  <si>
    <t>Sabilla Pravita Larrasati (Guest): pak yang NPWP udah bisa mulai dikerjain yah pak...</t>
  </si>
  <si>
    <t>sent on Friday, August 30, 2024 13:40</t>
  </si>
  <si>
    <t>0002568/4/38/07/2024</t>
  </si>
  <si>
    <t>CIPTAJAYA SEJAHTERA ABADI</t>
  </si>
  <si>
    <t>PT. CIPTAJAYA SEJAHTERA ABADI</t>
  </si>
  <si>
    <t>0002467/4/08/06/2024</t>
  </si>
  <si>
    <t>PT. CS2 POLA SEHAT</t>
  </si>
  <si>
    <t>0002458/4/08/06/2024</t>
  </si>
  <si>
    <t>JASO ANAK GUBALO TRANSPORTASI</t>
  </si>
  <si>
    <t>PT. JASO ANAK GUBALO TRANSPORTASI</t>
  </si>
  <si>
    <t>0002615/4/10/07/2024</t>
  </si>
  <si>
    <t>SICEPAT EKSPRES INDONESIA</t>
  </si>
  <si>
    <t>PT. SICEPAT EKSPRES INDONESIA</t>
  </si>
  <si>
    <t>0002492/4/38/06/2024</t>
  </si>
  <si>
    <t>STARCOM SOLUSINDO</t>
  </si>
  <si>
    <t>PT. STARCOM SOLUSINDO</t>
  </si>
  <si>
    <t>0000944/4/01/01/2022</t>
  </si>
  <si>
    <t>0002714/4/10/08/2024</t>
  </si>
  <si>
    <t>0002494/4/08/06/2024</t>
  </si>
  <si>
    <t>0002418/4/08/06/2024</t>
  </si>
  <si>
    <t>0002625/4/08/07/2024</t>
  </si>
  <si>
    <t>0002667/4/08/08/2024</t>
  </si>
  <si>
    <t>0002565/4/38/07/2024</t>
  </si>
  <si>
    <t>0001793/4/08/01/2024</t>
  </si>
  <si>
    <t>0002164/4/08/04/2024</t>
  </si>
  <si>
    <t>0002165/4/08/04/2024</t>
  </si>
  <si>
    <t>0001881/4/08/02/2024</t>
  </si>
  <si>
    <t>0002606/4/10/07/2024</t>
  </si>
  <si>
    <t>0002607/4/10/07/2024</t>
  </si>
  <si>
    <t>0002608/4/10/07/2024</t>
  </si>
  <si>
    <t>0002611/4/10/07/2024</t>
  </si>
  <si>
    <t>0002612/4/10/07/2024</t>
  </si>
  <si>
    <t>0002618/4/10/07/2024</t>
  </si>
  <si>
    <t>0002622/4/10/07/2024</t>
  </si>
  <si>
    <t>0002671/4/10/08/2024</t>
  </si>
  <si>
    <t>0002672/4/10/08/2024</t>
  </si>
  <si>
    <t>0002631/4/10/07/2024</t>
  </si>
  <si>
    <t>0002530/4/08/06/2024</t>
  </si>
  <si>
    <t>0002579/4/08/07/2024</t>
  </si>
  <si>
    <t>0000775/4/01/06/2021</t>
  </si>
  <si>
    <t>0000797/4/01/07/2021</t>
  </si>
  <si>
    <t>0000798/4/01/06/2021</t>
  </si>
  <si>
    <t>0000799/4/01/06/2021</t>
  </si>
  <si>
    <t>0002338/4/01/05/2024</t>
  </si>
  <si>
    <t>0002340/4/01/05/2024</t>
  </si>
  <si>
    <t>0002341/4/01/05/2024</t>
  </si>
  <si>
    <t>0000355/4/10/02/2021</t>
  </si>
  <si>
    <t>0000953/4/08/02/2023</t>
  </si>
  <si>
    <t>0000013/4/29/05/2022</t>
  </si>
  <si>
    <t>0000458/4/08/02/2021</t>
  </si>
  <si>
    <t>0001132/4/01/09/2022</t>
  </si>
  <si>
    <t>0000237/4/10/07/2019</t>
  </si>
  <si>
    <t>0000238/4/10/07/2019</t>
  </si>
  <si>
    <t>0000239/4/10/07/2019</t>
  </si>
  <si>
    <t>0001081/4/01/07/2022</t>
  </si>
  <si>
    <t>0002670/4/10/08/2024</t>
  </si>
  <si>
    <t>0002693/4/10/08/2024</t>
  </si>
  <si>
    <t>0001019/4/01/04/2022</t>
  </si>
  <si>
    <t>0001069/4/01/06/2022</t>
  </si>
  <si>
    <t>0001071/4/01/06/2022</t>
  </si>
  <si>
    <t>0000005/4/07/07/2021</t>
  </si>
  <si>
    <t>0002644/4/10/07/2024</t>
  </si>
  <si>
    <t>0002645/4/10/07/2024</t>
  </si>
  <si>
    <t>0002668/4/38/08/2024</t>
  </si>
  <si>
    <t>0002466/4/08/06/2024</t>
  </si>
  <si>
    <t>0001033/4/01/05/2022</t>
  </si>
  <si>
    <t>0002528/4/10/06/2024</t>
  </si>
  <si>
    <t>0002529/4/10/06/2024</t>
  </si>
  <si>
    <t>0001095/4/01/07/2022</t>
  </si>
  <si>
    <t>0001097/4/01/07/2022</t>
  </si>
  <si>
    <t>0002665/4/10/07/2024</t>
  </si>
  <si>
    <t>0002666/4/10/07/2024</t>
  </si>
  <si>
    <t>0002695/4/10/08/2024</t>
  </si>
  <si>
    <t>0002696/4/10/08/2024</t>
  </si>
  <si>
    <t>0002697/4/10/08/2024</t>
  </si>
  <si>
    <t>0002698/4/10/08/2024</t>
  </si>
  <si>
    <t>0001211/4/08/10/2023</t>
  </si>
  <si>
    <t xml:space="preserve">0001564/4/01/11/2023 </t>
  </si>
  <si>
    <t>0000382/4/08/08/2020</t>
  </si>
  <si>
    <t>0002397/4/10/06/2024</t>
  </si>
  <si>
    <t>0002578/4/38/07/2024</t>
  </si>
  <si>
    <t>|CIPTAJAYA SEJAHTERA ABADI</t>
  </si>
  <si>
    <t>|242667983415000</t>
  </si>
  <si>
    <t>|JASO ANAK GUBALO TRANSPORTASI</t>
  </si>
  <si>
    <t>|SICEPAT EKSPRES INDONESIA</t>
  </si>
  <si>
    <t>|STARCOM SOLUSINDO</t>
  </si>
  <si>
    <t>|024266793415000</t>
  </si>
  <si>
    <t>|013401443063000</t>
  </si>
  <si>
    <t>|023317159063000</t>
  </si>
  <si>
    <t>|716337043451000</t>
  </si>
  <si>
    <t>|019350172013000</t>
  </si>
  <si>
    <t>|427158514627000</t>
  </si>
  <si>
    <t>|023132723004000</t>
  </si>
  <si>
    <t>|032204448508000</t>
  </si>
  <si>
    <t>|613329937044000</t>
  </si>
  <si>
    <t>|023546872028000</t>
  </si>
  <si>
    <t>|021249131102000</t>
  </si>
  <si>
    <t>|654115625413000</t>
  </si>
  <si>
    <t>|013735303007000</t>
  </si>
  <si>
    <t>|010616316092000</t>
  </si>
  <si>
    <t>|015550643218000</t>
  </si>
  <si>
    <t>|711411736413000</t>
  </si>
  <si>
    <t>|316000843036000</t>
  </si>
  <si>
    <t>|017080169609000</t>
  </si>
  <si>
    <t>|210661195418000</t>
  </si>
  <si>
    <t>|713313591451000</t>
  </si>
  <si>
    <t>|921825717627000</t>
  </si>
  <si>
    <t>|313388712413000</t>
  </si>
  <si>
    <t>|013105663073000</t>
  </si>
  <si>
    <t>|021062344046000</t>
  </si>
  <si>
    <t>|016825721641000</t>
  </si>
  <si>
    <t>|011370657605000</t>
  </si>
  <si>
    <t>|769034935216000</t>
  </si>
  <si>
    <t>|748186434002000</t>
  </si>
  <si>
    <t>|016628489007000</t>
  </si>
  <si>
    <t>|013040100073000</t>
  </si>
  <si>
    <t>|018700237056000</t>
  </si>
  <si>
    <t>|010715647055000</t>
  </si>
  <si>
    <t>|024147027056000</t>
  </si>
  <si>
    <t>|019577758058000</t>
  </si>
  <si>
    <t>|397763541028000</t>
  </si>
  <si>
    <t>|026757047004000</t>
  </si>
  <si>
    <t>|013315965046000</t>
  </si>
  <si>
    <t>|010653228005000</t>
  </si>
  <si>
    <t>|PT. CIPTAJAYA SEJAHTERA ABADI</t>
  </si>
  <si>
    <t>|PT. CS2 POLA SEHAT</t>
  </si>
  <si>
    <t>|PT. JASO ANAK GUBALO TRANSPORTASI</t>
  </si>
  <si>
    <t>|PT. SICEPAT EKSPRES INDONESIA</t>
  </si>
  <si>
    <t>|PT. STARCOM SOLUSINDO</t>
  </si>
  <si>
    <t>|0024266793415000</t>
  </si>
  <si>
    <t>|0013401443063000</t>
  </si>
  <si>
    <t>|0023317159063000</t>
  </si>
  <si>
    <t>|0716337043451000</t>
  </si>
  <si>
    <t>|0019350172013000</t>
  </si>
  <si>
    <t>|0427158514627000</t>
  </si>
  <si>
    <t>|0023132723004000</t>
  </si>
  <si>
    <t>|0032204448508000</t>
  </si>
  <si>
    <t>|0613329937044000</t>
  </si>
  <si>
    <t>|0023546872028000</t>
  </si>
  <si>
    <t>|0021249131102000</t>
  </si>
  <si>
    <t>|0654115625413000</t>
  </si>
  <si>
    <t>|0013735303007000</t>
  </si>
  <si>
    <t>|0010616316092000</t>
  </si>
  <si>
    <t>|0015550643218000</t>
  </si>
  <si>
    <t>|0711411736413000</t>
  </si>
  <si>
    <t>|0316000843036000</t>
  </si>
  <si>
    <t>|0017080169609000</t>
  </si>
  <si>
    <t>|0210661195418000</t>
  </si>
  <si>
    <t>|0713313591451000</t>
  </si>
  <si>
    <t>|0921825717627000</t>
  </si>
  <si>
    <t>|0313388712413000</t>
  </si>
  <si>
    <t>|0013105663073000</t>
  </si>
  <si>
    <t>|0021062344046000</t>
  </si>
  <si>
    <t>|0016825721641000</t>
  </si>
  <si>
    <t>|0011370657605000</t>
  </si>
  <si>
    <t>|0769034935216000</t>
  </si>
  <si>
    <t>|0748186434002000</t>
  </si>
  <si>
    <t>|0016628489007000</t>
  </si>
  <si>
    <t>|0013040100073000</t>
  </si>
  <si>
    <t>|0018700237056000</t>
  </si>
  <si>
    <t>|0010715647055000</t>
  </si>
  <si>
    <t>|0024147027056000</t>
  </si>
  <si>
    <t>|0019577758058000</t>
  </si>
  <si>
    <t>|0397763541028000</t>
  </si>
  <si>
    <t>|0026757047004000</t>
  </si>
  <si>
    <t>|0013315965046000</t>
  </si>
  <si>
    <t>|0010653228005000</t>
  </si>
  <si>
    <t>BILLING_TO_NPWP</t>
  </si>
  <si>
    <t>NPWP_NAME</t>
  </si>
  <si>
    <t>NPWP_NAME_NEW</t>
  </si>
  <si>
    <t>| 613329937044000</t>
  </si>
  <si>
    <t>|0025450305003000</t>
  </si>
  <si>
    <t>0001564/4/01/11/2023</t>
  </si>
  <si>
    <t>|01.708.016.9-609.000</t>
  </si>
  <si>
    <t>|01.304.010.0-073.000</t>
  </si>
  <si>
    <t>|01.065.322.8-005.000</t>
  </si>
  <si>
    <t>|71.141.173.6-413.000</t>
  </si>
  <si>
    <t>|03.220.444.8-508.000</t>
  </si>
  <si>
    <t>|74.818.643.4-002.000</t>
  </si>
  <si>
    <t>|01.957.775.8-058.000</t>
  </si>
  <si>
    <t>|01.662.848.9-007.000</t>
  </si>
  <si>
    <t>|01.682.572.1-641.000</t>
  </si>
  <si>
    <t>|02.331.715.9-063.000</t>
  </si>
  <si>
    <t>BILLING_TO_NPWP_OLD</t>
  </si>
  <si>
    <t>BILLING_TO_NPWP_NEW</t>
  </si>
  <si>
    <t>replace('0000005/4/07/07/2021', '/', '.'),</t>
  </si>
  <si>
    <t>replace('0000013/4/29/05/2022', '/', '.'),</t>
  </si>
  <si>
    <t>replace('0000237/4/10/07/2019', '/', '.'),</t>
  </si>
  <si>
    <t>replace('0000238/4/10/07/2019', '/', '.'),</t>
  </si>
  <si>
    <t>replace('0000239/4/10/07/2019', '/', '.'),</t>
  </si>
  <si>
    <t>replace('0000355/4/10/02/2021', '/', '.'),</t>
  </si>
  <si>
    <t>replace('0000382/4/08/08/2020', '/', '.'),</t>
  </si>
  <si>
    <t>replace('0000458/4/08/02/2021', '/', '.'),</t>
  </si>
  <si>
    <t>replace('0000775/4/01/06/2021', '/', '.'),</t>
  </si>
  <si>
    <t>replace('0000797/4/01/07/2021', '/', '.'),</t>
  </si>
  <si>
    <t>replace('0000798/4/01/06/2021', '/', '.'),</t>
  </si>
  <si>
    <t>replace('0000799/4/01/06/2021', '/', '.'),</t>
  </si>
  <si>
    <t>replace('0000944/4/01/01/2022', '/', '.'),</t>
  </si>
  <si>
    <t>replace('0000953/4/08/02/2023', '/', '.'),</t>
  </si>
  <si>
    <t>replace('0001019/4/01/04/2022', '/', '.'),</t>
  </si>
  <si>
    <t>replace('0001033/4/01/05/2022', '/', '.'),</t>
  </si>
  <si>
    <t>replace('0001069/4/01/06/2022', '/', '.'),</t>
  </si>
  <si>
    <t>replace('0001071/4/01/06/2022', '/', '.'),</t>
  </si>
  <si>
    <t>replace('0001081/4/01/07/2022', '/', '.'),</t>
  </si>
  <si>
    <t>replace('0001095/4/01/07/2022', '/', '.'),</t>
  </si>
  <si>
    <t>replace('0001097/4/01/07/2022', '/', '.'),</t>
  </si>
  <si>
    <t>replace('0001132/4/01/09/2022', '/', '.'),</t>
  </si>
  <si>
    <t>replace('0001211/4/08/10/2023', '/', '.'),</t>
  </si>
  <si>
    <t>replace('0001564/4/01/11/2023', '/', '.'),</t>
  </si>
  <si>
    <t>replace('0001793/4/08/01/2024', '/', '.'),</t>
  </si>
  <si>
    <t>replace('0001881/4/08/02/2024', '/', '.'),</t>
  </si>
  <si>
    <t>replace('0002164/4/08/04/2024', '/', '.'),</t>
  </si>
  <si>
    <t>replace('0002165/4/08/04/2024', '/', '.'),</t>
  </si>
  <si>
    <t>replace('0002338/4/01/05/2024', '/', '.'),</t>
  </si>
  <si>
    <t>replace('0002340/4/01/05/2024', '/', '.'),</t>
  </si>
  <si>
    <t>replace('0002341/4/01/05/2024', '/', '.'),</t>
  </si>
  <si>
    <t>replace('0002397/4/10/06/2024', '/', '.'),</t>
  </si>
  <si>
    <t>replace('0002418/4/08/06/2024', '/', '.'),</t>
  </si>
  <si>
    <t>replace('0002458/4/08/06/2024', '/', '.'),</t>
  </si>
  <si>
    <t>replace('0002466/4/08/06/2024', '/', '.'),</t>
  </si>
  <si>
    <t>replace('0002467/4/08/06/2024', '/', '.'),</t>
  </si>
  <si>
    <t>replace('0002492/4/38/06/2024', '/', '.'),</t>
  </si>
  <si>
    <t>replace('0002494/4/08/06/2024', '/', '.'),</t>
  </si>
  <si>
    <t>replace('0002528/4/10/06/2024', '/', '.'),</t>
  </si>
  <si>
    <t>replace('0002529/4/10/06/2024', '/', '.'),</t>
  </si>
  <si>
    <t>replace('0002530/4/08/06/2024', '/', '.'),</t>
  </si>
  <si>
    <t>replace('0002565/4/38/07/2024', '/', '.'),</t>
  </si>
  <si>
    <t>replace('0002578/4/38/07/2024', '/', '.'),</t>
  </si>
  <si>
    <t>replace('0002579/4/08/07/2024', '/', '.'),</t>
  </si>
  <si>
    <t>replace('0002606/4/10/07/2024', '/', '.'),</t>
  </si>
  <si>
    <t>replace('0002607/4/10/07/2024', '/', '.'),</t>
  </si>
  <si>
    <t>replace('0002608/4/10/07/2024', '/', '.'),</t>
  </si>
  <si>
    <t>replace('0002611/4/10/07/2024', '/', '.'),</t>
  </si>
  <si>
    <t>replace('0002612/4/10/07/2024', '/', '.'),</t>
  </si>
  <si>
    <t>replace('0002615/4/10/07/2024', '/', '.'),</t>
  </si>
  <si>
    <t>replace('0002618/4/10/07/2024', '/', '.'),</t>
  </si>
  <si>
    <t>replace('0002622/4/10/07/2024', '/', '.'),</t>
  </si>
  <si>
    <t>replace('0002625/4/08/07/2024', '/', '.'),</t>
  </si>
  <si>
    <t>replace('0002631/4/10/07/2024', '/', '.'),</t>
  </si>
  <si>
    <t>replace('0002644/4/10/07/2024', '/', '.'),</t>
  </si>
  <si>
    <t>replace('0002645/4/10/07/2024', '/', '.'),</t>
  </si>
  <si>
    <t>replace('0002665/4/10/07/2024', '/', '.'),</t>
  </si>
  <si>
    <t>replace('0002666/4/10/07/2024', '/', '.'),</t>
  </si>
  <si>
    <t>replace('0002667/4/08/08/2024', '/', '.'),</t>
  </si>
  <si>
    <t>replace('0002668/4/38/08/2024', '/', '.'),</t>
  </si>
  <si>
    <t>replace('0002670/4/10/08/2024', '/', '.'),</t>
  </si>
  <si>
    <t>replace('0002671/4/10/08/2024', '/', '.'),</t>
  </si>
  <si>
    <t>replace('0002672/4/10/08/2024', '/', '.'),</t>
  </si>
  <si>
    <t>replace('0002693/4/10/08/2024', '/', '.'),</t>
  </si>
  <si>
    <t>replace('0002695/4/10/08/2024', '/', '.'),</t>
  </si>
  <si>
    <t>replace('0002696/4/10/08/2024', '/', '.'),</t>
  </si>
  <si>
    <t>replace('0002697/4/10/08/2024', '/', '.'),</t>
  </si>
  <si>
    <t>replace('0002698/4/10/08/2024', '/', '.'),</t>
  </si>
  <si>
    <t>replace('0002714/4/10/08/2024', '/', '.')</t>
  </si>
  <si>
    <t>left join IFINOPL.dbo.AGREEMENT_ASSET y</t>
  </si>
  <si>
    <t>on x.BILLING_TO_NPWP = y.BILLING_TO_NPWP</t>
  </si>
  <si>
    <t>0000005.4.07.07.2021</t>
  </si>
  <si>
    <t>0000013.4.29.05.2022</t>
  </si>
  <si>
    <t>0000237.4.10.07.2019</t>
  </si>
  <si>
    <t>0000238.4.10.07.2019</t>
  </si>
  <si>
    <t>0000239.4.10.07.2019</t>
  </si>
  <si>
    <t>0000355.4.10.02.2021</t>
  </si>
  <si>
    <t>0000382.4.08.08.2020</t>
  </si>
  <si>
    <t>0000458.4.08.02.2021</t>
  </si>
  <si>
    <t>0000775.4.01.06.2021</t>
  </si>
  <si>
    <t>0000797.4.01.07.2021</t>
  </si>
  <si>
    <t>0000798.4.01.06.2021</t>
  </si>
  <si>
    <t>0000799.4.01.06.2021</t>
  </si>
  <si>
    <t>0000944.4.01.01.2022</t>
  </si>
  <si>
    <t>0000953.4.08.02.2023</t>
  </si>
  <si>
    <t>0001019.4.01.04.2022</t>
  </si>
  <si>
    <t>0001033.4.01.05.2022</t>
  </si>
  <si>
    <t>0001069.4.01.06.2022</t>
  </si>
  <si>
    <t>0001071.4.01.06.2022</t>
  </si>
  <si>
    <t>0001081.4.01.07.2022</t>
  </si>
  <si>
    <t>0001095.4.01.07.2022</t>
  </si>
  <si>
    <t>0001097.4.01.07.2022</t>
  </si>
  <si>
    <t>0001132.4.01.09.2022</t>
  </si>
  <si>
    <t>0001211.4.08.10.2023</t>
  </si>
  <si>
    <t xml:space="preserve">0001564.4.01.11.2023 </t>
  </si>
  <si>
    <t>0001793.4.08.01.2024</t>
  </si>
  <si>
    <t>0001881.4.08.02.2024</t>
  </si>
  <si>
    <t>0002164.4.08.04.2024</t>
  </si>
  <si>
    <t>0002165.4.08.04.2024</t>
  </si>
  <si>
    <t>0002338.4.01.05.2024</t>
  </si>
  <si>
    <t>0002340.4.01.05.2024</t>
  </si>
  <si>
    <t>0002341.4.01.05.2024</t>
  </si>
  <si>
    <t>0002397.4.10.06.2024</t>
  </si>
  <si>
    <t>0002418.4.08.06.2024</t>
  </si>
  <si>
    <t>0002458.4.08.06.2024</t>
  </si>
  <si>
    <t>0002466.4.08.06.2024</t>
  </si>
  <si>
    <t>0002467.4.08.06.2024</t>
  </si>
  <si>
    <t>0002492.4.38.06.2024</t>
  </si>
  <si>
    <t>0002494.4.08.06.2024</t>
  </si>
  <si>
    <t>0002528.4.10.06.2024</t>
  </si>
  <si>
    <t>0002529.4.10.06.2024</t>
  </si>
  <si>
    <t>0002530.4.08.06.2024</t>
  </si>
  <si>
    <t>0002565.4.38.07.2024</t>
  </si>
  <si>
    <t>0002578.4.38.07.2024</t>
  </si>
  <si>
    <t>0002579.4.08.07.2024</t>
  </si>
  <si>
    <t>0002606.4.10.07.2024</t>
  </si>
  <si>
    <t>0002607.4.10.07.2024</t>
  </si>
  <si>
    <t>0002608.4.10.07.2024</t>
  </si>
  <si>
    <t>0002611.4.10.07.2024</t>
  </si>
  <si>
    <t>0002612.4.10.07.2024</t>
  </si>
  <si>
    <t>0002615.4.10.07.2024</t>
  </si>
  <si>
    <t>0002618.4.10.07.2024</t>
  </si>
  <si>
    <t>0002622.4.10.07.2024</t>
  </si>
  <si>
    <t>0002625.4.08.07.2024</t>
  </si>
  <si>
    <t>0002631.4.10.07.2024</t>
  </si>
  <si>
    <t>0002644.4.10.07.2024</t>
  </si>
  <si>
    <t>0002645.4.10.07.2024</t>
  </si>
  <si>
    <t>0002665.4.10.07.2024</t>
  </si>
  <si>
    <t>0002666.4.10.07.2024</t>
  </si>
  <si>
    <t>0002667.4.08.08.2024</t>
  </si>
  <si>
    <t>0002668.4.38.08.2024</t>
  </si>
  <si>
    <t>0002670.4.10.08.2024</t>
  </si>
  <si>
    <t>0002671.4.10.08.2024</t>
  </si>
  <si>
    <t>0002672.4.10.08.2024</t>
  </si>
  <si>
    <t>0002693.4.10.08.2024</t>
  </si>
  <si>
    <t>0002695.4.10.08.2024</t>
  </si>
  <si>
    <t>0002696.4.10.08.2024</t>
  </si>
  <si>
    <t>0002697.4.10.08.2024</t>
  </si>
  <si>
    <t>0002698.4.10.08.2024</t>
  </si>
  <si>
    <t>0002714.4.10.08.2024</t>
  </si>
  <si>
    <t>xx.AGREEMENT_NO,</t>
  </si>
  <si>
    <t>'|' + xx.BILLING_TO_NPWP as BILLING_TO_NPWP,</t>
  </si>
  <si>
    <t>'|' + xx.NPWP_NAME as NPWP_NAME,</t>
  </si>
  <si>
    <t>'|' + xx.NPWP_NAME_EXISTING as NPWP_NAME_EXISTING</t>
  </si>
  <si>
    <t>x.*, y.NPWP_NAME NPWP_NAME_EXISTING</t>
  </si>
  <si>
    <t>--x.*, '|' + y.NPWP_NAME NPWP_NAME</t>
  </si>
  <si>
    <t>a.AGREEMENT_NO, a.BILLING_TO_NPWP BILLING_TO_NPWP, a.NPWP_NAME NPWP_NAME</t>
  </si>
  <si>
    <t>--a.AGREEMENT_NO, '|' + a.BILLING_TO_NPWP BILLING_TO_NPWP, '|' + a.NPWP_NAME NPWP_NAME</t>
  </si>
  <si>
    <t>NPWP_NAME_EXISTING</t>
  </si>
  <si>
    <t>|PT. BUMI BERDIKARI SENTOSA</t>
  </si>
  <si>
    <t>|PT. ARTHA BERLIAN BLAMBANGAN</t>
  </si>
  <si>
    <t>|PT. BAHANA PRESTASI</t>
  </si>
  <si>
    <t>|PT. ANUGERAH PRIMA SEJAHTERAH</t>
  </si>
  <si>
    <t>|PT. INDOTRUCK UTAMA</t>
  </si>
  <si>
    <t>|PT. ARTHA MAS GRAHA ANDALAN</t>
  </si>
  <si>
    <t>|PT. ALAM SAMPURNA MAKMUR</t>
  </si>
  <si>
    <t>|KARYAWAN PT. ASURANSI EKSPOR INDONESIA. KOPERASI</t>
  </si>
  <si>
    <t>|PT. ARTA DWITUNGGAL ABADI</t>
  </si>
  <si>
    <t>|PT. BORWITA INDAH</t>
  </si>
  <si>
    <t>|PT. FONTERRA BRANDS INDONESIA</t>
  </si>
  <si>
    <t>|PT. BORWITA CITRA PRIMA</t>
  </si>
  <si>
    <t>|PT. FRESENIUS KABI INDONESIA</t>
  </si>
  <si>
    <t>|PT. GAMA PUTRA SUKSES PRIMA</t>
  </si>
  <si>
    <t>|PT. GLOBALINDO DUA SATU EKSPRES</t>
  </si>
  <si>
    <t>|PT CITRA PASE INDAH</t>
  </si>
  <si>
    <t>|PT.CITRA PASE INDAH</t>
  </si>
  <si>
    <t>|PT INDONESIA CAKRAWALA EKSPRES</t>
  </si>
  <si>
    <t>|PT INDONESIA CAKRAWALA INDONESIA</t>
  </si>
  <si>
    <t>|PT. INDONESIA CAKRAWALA EKSPRES</t>
  </si>
  <si>
    <t>|PT. ANDALAN DUA SATU EKSPRES</t>
  </si>
  <si>
    <t>|CV. MARHADI</t>
  </si>
  <si>
    <t>|PT. DATASCRIP</t>
  </si>
  <si>
    <t>|PT. MERAPI UTAMA PHARMA</t>
  </si>
  <si>
    <t>|CV ARTHA GEMILANG ANDALAN</t>
  </si>
  <si>
    <t>|CV. ARTHA GEMILANG ANDALAN</t>
  </si>
  <si>
    <t>|PT. FESTO</t>
  </si>
  <si>
    <t>|PT SELATANINDO SARIMITRA</t>
  </si>
  <si>
    <t>|PT. SELATANINDO SARIMITRA</t>
  </si>
  <si>
    <t>|PT ADVANTAGE SCM</t>
  </si>
  <si>
    <t>|PT. ADVANTAGE SCM</t>
  </si>
  <si>
    <t>|PT. ADI KARYA PRATAMA</t>
  </si>
  <si>
    <t>|PT MARGA NUSANTARA JAYA</t>
  </si>
  <si>
    <t>|PT. MARGA NUSANTARA JAYA</t>
  </si>
  <si>
    <t>|CV.HASCARYO AUTO BENJAYA</t>
  </si>
  <si>
    <t>|PT NUTRICIA INDONESIA SEJAHTERA</t>
  </si>
  <si>
    <t>|PT. NUTRICIA INDONESIA SEJAHTERA</t>
  </si>
  <si>
    <t>|PT CIPTA KARYA TECHNOLOGY</t>
  </si>
  <si>
    <t>|PT. CIPTA KARYA TECHNOLOGY</t>
  </si>
  <si>
    <t>|PT. G4S SECURITY SERVICES</t>
  </si>
  <si>
    <t>|PT. CITRA INA FEEDMIL</t>
  </si>
  <si>
    <t>|JASA PEGAWAI PT. SWADHARMA SARANA I. KOPERASI</t>
  </si>
  <si>
    <t>) xx</t>
  </si>
  <si>
    <t>order by '|' + xx.NPWP_NAME_EXISTING</t>
  </si>
  <si>
    <r>
      <rPr>
        <b/>
        <sz val="11"/>
        <color rgb="FFFF0000"/>
        <rFont val="Calibri"/>
        <family val="2"/>
        <scheme val="minor"/>
      </rPr>
      <t>20240902</t>
    </r>
    <r>
      <rPr>
        <b/>
        <sz val="11"/>
        <color rgb="FF0000FF"/>
        <rFont val="Calibri"/>
        <family val="2"/>
        <scheme val="minor"/>
      </rPr>
      <t>MON</t>
    </r>
  </si>
  <si>
    <r>
      <rPr>
        <b/>
        <sz val="11"/>
        <color rgb="FFFF0000"/>
        <rFont val="Calibri"/>
        <family val="2"/>
        <scheme val="minor"/>
      </rPr>
      <t>20240902</t>
    </r>
    <r>
      <rPr>
        <b/>
        <sz val="11"/>
        <color rgb="FF0000FF"/>
        <rFont val="Calibri"/>
        <family val="2"/>
        <scheme val="minor"/>
      </rPr>
      <t>MON</t>
    </r>
    <r>
      <rPr>
        <b/>
        <sz val="11"/>
        <color theme="1"/>
        <rFont val="Calibri"/>
        <family val="2"/>
        <scheme val="minor"/>
      </rPr>
      <t>-002</t>
    </r>
  </si>
  <si>
    <t>select --top 3</t>
  </si>
  <si>
    <t>select top 3</t>
  </si>
  <si>
    <t>Wawan Hermawan: Pagi Pak Aryo Prasetyo Pak Raffyanda sedang otw ke DSF, tiketnya ...</t>
  </si>
  <si>
    <t>sent on September 2, 2024 9:00 AM</t>
  </si>
  <si>
    <t>b.SALE_CODE,</t>
  </si>
  <si>
    <t>'|' + b.ASSET_CODE,</t>
  </si>
  <si>
    <t>b.BUYER_NAME,</t>
  </si>
  <si>
    <t>c.TYPE_ITEM_NAME,</t>
  </si>
  <si>
    <t>c.PLAT_NO,</t>
  </si>
  <si>
    <t>c.BUILT_YEAR,</t>
  </si>
  <si>
    <t>c.CHASSIS_NO,</t>
  </si>
  <si>
    <t>c.ENGINE_NO,</t>
  </si>
  <si>
    <t>a.SELL_TYPE,</t>
  </si>
  <si>
    <t>b.NET_BOOK_VALUE,</t>
  </si>
  <si>
    <t>b.SELL_REQUEST_AMOUNT,</t>
  </si>
  <si>
    <t>b.SALE_DETAIL_STATUS</t>
  </si>
  <si>
    <t>on b.ASSET_CODE = c.ASSET_CODE</t>
  </si>
  <si>
    <r>
      <t xml:space="preserve">join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SALE_DETAIL</t>
    </r>
    <r>
      <rPr>
        <sz val="11"/>
        <color theme="1"/>
        <rFont val="Consolas"/>
        <family val="3"/>
      </rPr>
      <t xml:space="preserve"> b</t>
    </r>
  </si>
  <si>
    <r>
      <t xml:space="preserve">from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SALE</t>
    </r>
    <r>
      <rPr>
        <sz val="11"/>
        <color theme="1"/>
        <rFont val="Consolas"/>
        <family val="3"/>
      </rPr>
      <t xml:space="preserve"> a</t>
    </r>
  </si>
  <si>
    <r>
      <t xml:space="preserve">join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ASSET_VEHICLE</t>
    </r>
    <r>
      <rPr>
        <sz val="11"/>
        <color theme="1"/>
        <rFont val="Consolas"/>
        <family val="3"/>
      </rPr>
      <t xml:space="preserve"> c</t>
    </r>
  </si>
  <si>
    <r>
      <t>where b.SALE_DETAIL_STATUS in ('</t>
    </r>
    <r>
      <rPr>
        <b/>
        <sz val="11"/>
        <color theme="1"/>
        <rFont val="Consolas"/>
        <family val="3"/>
      </rPr>
      <t>HOLD</t>
    </r>
    <r>
      <rPr>
        <sz val="11"/>
        <color theme="1"/>
        <rFont val="Consolas"/>
        <family val="3"/>
      </rPr>
      <t>', '</t>
    </r>
    <r>
      <rPr>
        <b/>
        <sz val="11"/>
        <color theme="1"/>
        <rFont val="Consolas"/>
        <family val="3"/>
      </rPr>
      <t>ON PROCESS</t>
    </r>
    <r>
      <rPr>
        <sz val="11"/>
        <color theme="1"/>
        <rFont val="Consolas"/>
        <family val="3"/>
      </rPr>
      <t>')</t>
    </r>
  </si>
  <si>
    <r>
      <t>f-</t>
    </r>
    <r>
      <rPr>
        <b/>
        <sz val="11"/>
        <color theme="1"/>
        <rFont val="Calibri"/>
        <family val="2"/>
        <scheme val="minor"/>
      </rPr>
      <t>2326058</t>
    </r>
  </si>
  <si>
    <t>Tarikan Data Asset Selling</t>
  </si>
  <si>
    <t>Aryo Prasetyo: Ini datanya ya Pak Atau mau sy reply &amp; attach di tiketnya aja?</t>
  </si>
  <si>
    <t>sent on September 2, 2024 10:08 AM</t>
  </si>
  <si>
    <t>Sabilla Pravita Larrasati (Guest): pak yg NPWP jumat kemarin sudah done lagi belum...</t>
  </si>
  <si>
    <t>sent on Monday, September 2, 2024 09:50</t>
  </si>
  <si>
    <r>
      <rPr>
        <b/>
        <sz val="11"/>
        <color rgb="FFFF0000"/>
        <rFont val="Calibri"/>
        <family val="2"/>
        <scheme val="minor"/>
      </rPr>
      <t>20240902</t>
    </r>
    <r>
      <rPr>
        <b/>
        <sz val="11"/>
        <color rgb="FF0000FF"/>
        <rFont val="Calibri"/>
        <family val="2"/>
        <scheme val="minor"/>
      </rPr>
      <t>MON</t>
    </r>
    <r>
      <rPr>
        <b/>
        <sz val="11"/>
        <color theme="1"/>
        <rFont val="Calibri"/>
        <family val="2"/>
        <scheme val="minor"/>
      </rPr>
      <t>-003</t>
    </r>
  </si>
  <si>
    <t>BEFORE (NAME)</t>
  </si>
  <si>
    <t>AFTER (NAME)</t>
  </si>
  <si>
    <t>BEFORE (NO)</t>
  </si>
  <si>
    <t>AFTER (NO)</t>
  </si>
  <si>
    <t>0613329937044000</t>
  </si>
  <si>
    <t>0024266793415000</t>
  </si>
  <si>
    <t>Aryo Budi Dwikarso Prasetyo (Guest): NPWP --&gt; done ya, Mbak</t>
  </si>
  <si>
    <t>sent on Monday, September 2, 2024 10:45</t>
  </si>
  <si>
    <r>
      <rPr>
        <b/>
        <sz val="11"/>
        <color rgb="FFFF0000"/>
        <rFont val="Calibri"/>
        <family val="2"/>
        <scheme val="minor"/>
      </rPr>
      <t>20240830</t>
    </r>
    <r>
      <rPr>
        <b/>
        <sz val="11"/>
        <color rgb="FF0000FF"/>
        <rFont val="Calibri"/>
        <family val="2"/>
        <scheme val="minor"/>
      </rPr>
      <t>FRI</t>
    </r>
    <r>
      <rPr>
        <b/>
        <sz val="11"/>
        <color theme="1"/>
        <rFont val="Calibri"/>
        <family val="2"/>
        <scheme val="minor"/>
      </rPr>
      <t>-001</t>
    </r>
  </si>
  <si>
    <t>0002642/4/38/07/2024</t>
  </si>
  <si>
    <t>0002620/4/08/07/2024</t>
  </si>
  <si>
    <t>KOBE BOGA UTAMA</t>
  </si>
  <si>
    <t>PT. KOBE BOGA UTAMA</t>
  </si>
  <si>
    <t>|025450305003000</t>
  </si>
  <si>
    <t>|71090788245100</t>
  </si>
  <si>
    <t>|0071090788245100</t>
  </si>
  <si>
    <t>0002526/4/10/06/2024</t>
  </si>
  <si>
    <t>0002609/4/10/07/2024</t>
  </si>
  <si>
    <t>0000828/4/08/11/2022</t>
  </si>
  <si>
    <t>0000910/4/08/01/2023</t>
  </si>
  <si>
    <t>0000911/4/08/01/2023</t>
  </si>
  <si>
    <t>0000912/4/08/01/2023</t>
  </si>
  <si>
    <t>0001145/4/01/09/2022</t>
  </si>
  <si>
    <t>0002495/4/08/06/2024</t>
  </si>
  <si>
    <t>0002378/4/08/05/2024</t>
  </si>
  <si>
    <t>0002585/4/10/07/2024</t>
  </si>
  <si>
    <t>0002684/4/10/08/2024</t>
  </si>
  <si>
    <t>0001052/4/01/06/2022</t>
  </si>
  <si>
    <t>0001082/4/01/07/2022</t>
  </si>
  <si>
    <t>0002592/4/01/07/2024</t>
  </si>
  <si>
    <t>0002641/4/01/07/2024</t>
  </si>
  <si>
    <t>0000606/4/08/12/2021</t>
  </si>
  <si>
    <t>0000608/4/08/12/2021</t>
  </si>
  <si>
    <t>0002156/4/08/04/2024</t>
  </si>
  <si>
    <t>0000027/4/16/07/2022</t>
  </si>
  <si>
    <t>0002373/4/10/05/2024</t>
  </si>
  <si>
    <t>0001087/4/08/07/2023</t>
  </si>
  <si>
    <t>0000774/4/01/06/2021</t>
  </si>
  <si>
    <t>0002566/4/38/07/2024</t>
  </si>
  <si>
    <t>0002500/4/10/06/2024</t>
  </si>
  <si>
    <t>0002621/4/38/07/2024</t>
  </si>
  <si>
    <t>0002587/4/10/07/2024</t>
  </si>
  <si>
    <t>0002052/4/10/03/2024</t>
  </si>
  <si>
    <t>0002472/4/10/06/2024</t>
  </si>
  <si>
    <t>0002503/4/10/06/2024</t>
  </si>
  <si>
    <t>0002504/4/10/06/2024</t>
  </si>
  <si>
    <t>0002649/4/10/07/2024</t>
  </si>
  <si>
    <t>0002650/4/10/07/2024</t>
  </si>
  <si>
    <t>0002651/4/10/07/2024</t>
  </si>
  <si>
    <t>0002652/4/10/07/2024</t>
  </si>
  <si>
    <t>0002669/4/38/08/2024</t>
  </si>
  <si>
    <t>0002694/4/38/08/2024</t>
  </si>
  <si>
    <t>0000777/4/01/06/2021</t>
  </si>
  <si>
    <t>0000785/4/01/06/2021</t>
  </si>
  <si>
    <t>0002577/4/10/07/2024</t>
  </si>
  <si>
    <t>0002613/4/10/07/2024</t>
  </si>
  <si>
    <t>0001571/4/01/11/2023</t>
  </si>
  <si>
    <t>0002700/4/08/08/2024</t>
  </si>
  <si>
    <t>0002657/4/10/07/2024</t>
  </si>
  <si>
    <t>0002556/4/10/07/2024</t>
  </si>
  <si>
    <t>0002559/4/10/07/2024</t>
  </si>
  <si>
    <t>0002561/4/10/07/2024</t>
  </si>
  <si>
    <t>0002562/4/10/07/2024</t>
  </si>
  <si>
    <t>0000520/4/01/08/2020</t>
  </si>
  <si>
    <t>0002583/4/01/07/2024</t>
  </si>
  <si>
    <t>|665320404731000</t>
  </si>
  <si>
    <t>|0665320404731000</t>
  </si>
  <si>
    <t>|419512165006000</t>
  </si>
  <si>
    <t>|0419512165006000</t>
  </si>
  <si>
    <t>|631901378451000</t>
  </si>
  <si>
    <t>|0631901378451000</t>
  </si>
  <si>
    <t>|720941202016000</t>
  </si>
  <si>
    <t>|0720941202016000</t>
  </si>
  <si>
    <t>|022618839016000</t>
  </si>
  <si>
    <t>|0022618839016000</t>
  </si>
  <si>
    <t>|010008068007000</t>
  </si>
  <si>
    <t>|0010008068007000</t>
  </si>
  <si>
    <t>|013006572092000</t>
  </si>
  <si>
    <t>|0013006572092000</t>
  </si>
  <si>
    <t>|010006344091000</t>
  </si>
  <si>
    <t>|0010006344091000</t>
  </si>
  <si>
    <t>|396361669047000</t>
  </si>
  <si>
    <t>|0396361669047000</t>
  </si>
  <si>
    <t>|859037590067000</t>
  </si>
  <si>
    <t>|0859037590067000</t>
  </si>
  <si>
    <t>|317478253451000</t>
  </si>
  <si>
    <t>|0317478253451000</t>
  </si>
  <si>
    <t>|746094630011000</t>
  </si>
  <si>
    <t>|0746094630011000</t>
  </si>
  <si>
    <t>|857611834067000</t>
  </si>
  <si>
    <t>|0857611834067000</t>
  </si>
  <si>
    <t>|019890144007000</t>
  </si>
  <si>
    <t>|0019890144007000</t>
  </si>
  <si>
    <t>|013032974052000</t>
  </si>
  <si>
    <t>|0013032974052000</t>
  </si>
  <si>
    <t>|316483148422000</t>
  </si>
  <si>
    <t>|0316483148422000</t>
  </si>
  <si>
    <t>|705439826063000</t>
  </si>
  <si>
    <t>|0705439826063000</t>
  </si>
  <si>
    <t>|832389225086000</t>
  </si>
  <si>
    <t>|0832389225086000</t>
  </si>
  <si>
    <t>|313472342001000</t>
  </si>
  <si>
    <t>|0313472342001000</t>
  </si>
  <si>
    <t>|704449479047000</t>
  </si>
  <si>
    <t>|0704449479047000</t>
  </si>
  <si>
    <t>|011405081092000</t>
  </si>
  <si>
    <t>|0011405081092000</t>
  </si>
  <si>
    <t>|015855745728000</t>
  </si>
  <si>
    <t>|0015855745728000</t>
  </si>
  <si>
    <t>|739417566712000</t>
  </si>
  <si>
    <t>|0739417566712000</t>
  </si>
  <si>
    <t>|015397102643002</t>
  </si>
  <si>
    <t>|0015397102643002</t>
  </si>
  <si>
    <t>|016743767092000</t>
  </si>
  <si>
    <t>|0016743767092000</t>
  </si>
  <si>
    <t>|943497909036000</t>
  </si>
  <si>
    <t>|0943497909036000</t>
  </si>
  <si>
    <t>|703524207063000</t>
  </si>
  <si>
    <t>|0703524207063000</t>
  </si>
  <si>
    <t>Sabilla Pravita Larrasati (Guest): Data Lawan Transaksi Efaktur (Update).xlsx (sha...</t>
  </si>
  <si>
    <t>sent on Monday, September 2, 2024 14:50</t>
  </si>
  <si>
    <t>| 857611834067000</t>
  </si>
  <si>
    <t>|39.636.166.9-047.000</t>
  </si>
  <si>
    <t>|01.989.014.4-007.000</t>
  </si>
  <si>
    <t>|01.674.376.7-092.000</t>
  </si>
  <si>
    <t>|74.609.463.0-011.000</t>
  </si>
  <si>
    <t>|70.352.4207-063.000</t>
  </si>
  <si>
    <t>|72.094.120.2-016.000</t>
  </si>
  <si>
    <t>| 71090788245100</t>
  </si>
  <si>
    <t>|01.303.297.4-052.000</t>
  </si>
  <si>
    <t>|02.545.030.5-003.000</t>
  </si>
  <si>
    <t>|83.238.922.5-086.000</t>
  </si>
  <si>
    <t>|01.539.710.2-643.002</t>
  </si>
  <si>
    <t>|31.347.234.2.001.000</t>
  </si>
  <si>
    <t>Aryo Budi Dwikarso Prasetyo (Guest): Done ya Mbak</t>
  </si>
  <si>
    <t>sent on Monday, September 2, 2024 16:08</t>
  </si>
  <si>
    <r>
      <rPr>
        <b/>
        <sz val="11"/>
        <color rgb="FFFF0000"/>
        <rFont val="Calibri"/>
        <family val="2"/>
        <scheme val="minor"/>
      </rPr>
      <t>20240903</t>
    </r>
    <r>
      <rPr>
        <b/>
        <sz val="11"/>
        <color rgb="FF0000FF"/>
        <rFont val="Calibri"/>
        <family val="2"/>
        <scheme val="minor"/>
      </rPr>
      <t>TUE</t>
    </r>
  </si>
  <si>
    <r>
      <rPr>
        <b/>
        <sz val="11"/>
        <color rgb="FFFF0000"/>
        <rFont val="Calibri"/>
        <family val="2"/>
        <scheme val="minor"/>
      </rPr>
      <t>20240903</t>
    </r>
    <r>
      <rPr>
        <b/>
        <sz val="11"/>
        <color rgb="FF0000FF"/>
        <rFont val="Calibri"/>
        <family val="2"/>
        <scheme val="minor"/>
      </rPr>
      <t>TUE</t>
    </r>
    <r>
      <rPr>
        <b/>
        <sz val="11"/>
        <color theme="1"/>
        <rFont val="Calibri"/>
        <family val="2"/>
        <scheme val="minor"/>
      </rPr>
      <t>-001</t>
    </r>
  </si>
  <si>
    <t>Perubahan Nomor Faktur Pajak</t>
  </si>
  <si>
    <t>Perubahan Nomor Faktur No dan Faktur Date.</t>
  </si>
  <si>
    <t>Revisi No Faktur Pajak</t>
  </si>
  <si>
    <t>4563463553464560</t>
  </si>
  <si>
    <t>0100022418593424</t>
  </si>
  <si>
    <r>
      <t xml:space="preserve">Pada Sellcode : </t>
    </r>
    <r>
      <rPr>
        <b/>
        <sz val="11"/>
        <color theme="1"/>
        <rFont val="Calibri"/>
        <family val="2"/>
        <scheme val="minor"/>
      </rPr>
      <t>1000.SL.2408.00018</t>
    </r>
    <r>
      <rPr>
        <sz val="11"/>
        <color theme="1"/>
        <rFont val="Calibri"/>
        <family val="2"/>
        <scheme val="minor"/>
      </rPr>
      <t>.</t>
    </r>
  </si>
  <si>
    <t>1000.SL.2408.00018</t>
  </si>
  <si>
    <r>
      <t xml:space="preserve">Plat No : </t>
    </r>
    <r>
      <rPr>
        <b/>
        <sz val="11"/>
        <color theme="1"/>
        <rFont val="Calibri"/>
        <family val="2"/>
        <scheme val="minor"/>
      </rPr>
      <t>B9140UDH</t>
    </r>
  </si>
  <si>
    <t>B9140UDH</t>
  </si>
  <si>
    <r>
      <t>m-</t>
    </r>
    <r>
      <rPr>
        <b/>
        <sz val="11"/>
        <color theme="1"/>
        <rFont val="Calibri"/>
        <family val="2"/>
        <scheme val="minor"/>
      </rPr>
      <t>473236</t>
    </r>
  </si>
  <si>
    <t>c.PLAT_NO, c.CHASSIS_NO, c.ENGINE_NO,</t>
  </si>
  <si>
    <t>b.FAKTUR_NO,</t>
  </si>
  <si>
    <r>
      <t>where a.CODE = '</t>
    </r>
    <r>
      <rPr>
        <b/>
        <sz val="11"/>
        <color theme="1"/>
        <rFont val="Consolas"/>
        <family val="3"/>
      </rPr>
      <t>1000.SL.2408.00018</t>
    </r>
    <r>
      <rPr>
        <sz val="11"/>
        <color theme="1"/>
        <rFont val="Consolas"/>
        <family val="3"/>
      </rPr>
      <t>'</t>
    </r>
  </si>
  <si>
    <r>
      <t>and c.PLAT_NO = '</t>
    </r>
    <r>
      <rPr>
        <b/>
        <sz val="11"/>
        <color theme="1"/>
        <rFont val="Consolas"/>
        <family val="3"/>
      </rPr>
      <t>B9140UDH</t>
    </r>
    <r>
      <rPr>
        <sz val="11"/>
        <color theme="1"/>
        <rFont val="Consolas"/>
        <family val="3"/>
      </rPr>
      <t>'</t>
    </r>
  </si>
  <si>
    <t>begin tran</t>
  </si>
  <si>
    <t>FAKTUR_NO = '0100022418593424', -- 4563463553464564</t>
  </si>
  <si>
    <t>MOD_DATE = getdate(), -- 2024-08-30 11:26:53.390</t>
  </si>
  <si>
    <t>MOD_IP_ADDRESS = 'M-473236' -- 127.0.0.1</t>
  </si>
  <si>
    <t>where ID = 519;</t>
  </si>
  <si>
    <t>Kristiani Claudia Andjani: siang pak</t>
  </si>
  <si>
    <t>sent on September 3, 2024 10:34 AM</t>
  </si>
  <si>
    <t>where CODE in (</t>
  </si>
  <si>
    <r>
      <rPr>
        <b/>
        <sz val="11"/>
        <color rgb="FFFF0000"/>
        <rFont val="Calibri"/>
        <family val="2"/>
        <scheme val="minor"/>
      </rPr>
      <t>20240904</t>
    </r>
    <r>
      <rPr>
        <b/>
        <sz val="11"/>
        <color rgb="FF0000FF"/>
        <rFont val="Calibri"/>
        <family val="2"/>
        <scheme val="minor"/>
      </rPr>
      <t>WED</t>
    </r>
  </si>
  <si>
    <r>
      <rPr>
        <b/>
        <sz val="11"/>
        <color rgb="FFFF0000"/>
        <rFont val="Calibri"/>
        <family val="2"/>
        <scheme val="minor"/>
      </rPr>
      <t>20240905</t>
    </r>
    <r>
      <rPr>
        <b/>
        <sz val="11"/>
        <color rgb="FF0000FF"/>
        <rFont val="Calibri"/>
        <family val="2"/>
        <scheme val="minor"/>
      </rPr>
      <t>THU</t>
    </r>
  </si>
  <si>
    <r>
      <t>m-</t>
    </r>
    <r>
      <rPr>
        <b/>
        <sz val="11"/>
        <color theme="1"/>
        <rFont val="Calibri"/>
        <family val="2"/>
        <scheme val="minor"/>
      </rPr>
      <t>474746</t>
    </r>
  </si>
  <si>
    <t>Revisi Warna Kendaraan dan Start, End Date Polis dari Unit Plat D1529AKB</t>
  </si>
  <si>
    <t>Warna yang tercantum Tidak sesuai dengan STNK dan Polis Asuransinya</t>
  </si>
  <si>
    <t>Warna : Hitam</t>
  </si>
  <si>
    <t>Start Date: 17 Oktober 2023</t>
  </si>
  <si>
    <t>End Date : 17 Oktober 2024</t>
  </si>
  <si>
    <r>
      <rPr>
        <b/>
        <sz val="11"/>
        <color rgb="FFFF0000"/>
        <rFont val="Calibri"/>
        <family val="2"/>
        <scheme val="minor"/>
      </rPr>
      <t>20240909</t>
    </r>
    <r>
      <rPr>
        <b/>
        <sz val="11"/>
        <color rgb="FF0000FF"/>
        <rFont val="Calibri"/>
        <family val="2"/>
        <scheme val="minor"/>
      </rPr>
      <t>MON</t>
    </r>
  </si>
  <si>
    <r>
      <rPr>
        <b/>
        <sz val="11"/>
        <color rgb="FFFF0000"/>
        <rFont val="Calibri"/>
        <family val="2"/>
        <scheme val="minor"/>
      </rPr>
      <t>20240909</t>
    </r>
    <r>
      <rPr>
        <b/>
        <sz val="11"/>
        <color rgb="FF0000FF"/>
        <rFont val="Calibri"/>
        <family val="2"/>
        <scheme val="minor"/>
      </rPr>
      <t>MON</t>
    </r>
    <r>
      <rPr>
        <b/>
        <sz val="11"/>
        <color theme="1"/>
        <rFont val="Calibri"/>
        <family val="2"/>
        <scheme val="minor"/>
      </rPr>
      <t>-001</t>
    </r>
  </si>
  <si>
    <t>Sabilla Pravita Larrasati (Guest): pagi pak aryo</t>
  </si>
  <si>
    <t>sent on Monday, September 9, 2024 07:57</t>
  </si>
  <si>
    <r>
      <t>f-</t>
    </r>
    <r>
      <rPr>
        <b/>
        <sz val="11"/>
        <color theme="1"/>
        <rFont val="Calibri"/>
        <family val="2"/>
        <scheme val="minor"/>
      </rPr>
      <t>2326241</t>
    </r>
  </si>
  <si>
    <t>No Data Available</t>
  </si>
  <si>
    <t>B2909SRM</t>
  </si>
  <si>
    <t>--c.ASSET_NO, --a.ASSET_NO,</t>
  </si>
  <si>
    <t>--c.ASSET_STATUS,</t>
  </si>
  <si>
    <t>a.RENTAL_STATUS,</t>
  </si>
  <si>
    <t>--a.MOD_BY, a.MOD_DATE, a.MOD_IP_ADDRESS,</t>
  </si>
  <si>
    <t>replace(e.APPLICATION_NO, '.', '/') as APPLICATION_NO,</t>
  </si>
  <si>
    <t>--left join IFINOPL.dbo.AGREEMENT_ASSET c</t>
  </si>
  <si>
    <t>left join IFINOPL.dbo.APPLICATION_ASSET e</t>
  </si>
  <si>
    <t>on a.RENTAL_REFF_NO = e.ASSET_NO</t>
  </si>
  <si>
    <t>--on a.CODE = c.FA_CODE</t>
  </si>
  <si>
    <t>--left join IFINOPL.dbo.AGREEMENT_MAIN d</t>
  </si>
  <si>
    <t>--on c.AGREEMENT_NO = d.AGREEMENT_NO</t>
  </si>
  <si>
    <r>
      <t>where b.PLAT_NO = '</t>
    </r>
    <r>
      <rPr>
        <b/>
        <sz val="11"/>
        <color theme="1"/>
        <rFont val="Consolas"/>
        <family val="3"/>
      </rPr>
      <t>B2909SRM</t>
    </r>
    <r>
      <rPr>
        <sz val="11"/>
        <color theme="1"/>
        <rFont val="Consolas"/>
        <family val="3"/>
      </rPr>
      <t>'</t>
    </r>
  </si>
  <si>
    <t>MOD_DATE = getdate(), -- 2024-08-31 00:00:00.000</t>
  </si>
  <si>
    <t>MOD_IP_ADDRESS = 'F-2326241' -- SYSTEM</t>
  </si>
  <si>
    <r>
      <t>where CODE = '</t>
    </r>
    <r>
      <rPr>
        <b/>
        <sz val="11"/>
        <color theme="1"/>
        <rFont val="Consolas"/>
        <family val="3"/>
      </rPr>
      <t>4120036236</t>
    </r>
    <r>
      <rPr>
        <sz val="11"/>
        <color theme="1"/>
        <rFont val="Consolas"/>
        <family val="3"/>
      </rPr>
      <t>';</t>
    </r>
  </si>
  <si>
    <r>
      <t xml:space="preserve">RENTAL_STATUS = </t>
    </r>
    <r>
      <rPr>
        <b/>
        <sz val="11"/>
        <color theme="1"/>
        <rFont val="Consolas"/>
        <family val="3"/>
      </rPr>
      <t>null</t>
    </r>
    <r>
      <rPr>
        <sz val="11"/>
        <color theme="1"/>
        <rFont val="Consolas"/>
        <family val="3"/>
      </rPr>
      <t>, -- RESERVED</t>
    </r>
  </si>
  <si>
    <r>
      <rPr>
        <b/>
        <sz val="11"/>
        <color rgb="FFFF0000"/>
        <rFont val="Calibri"/>
        <family val="2"/>
        <scheme val="minor"/>
      </rPr>
      <t>20240909</t>
    </r>
    <r>
      <rPr>
        <b/>
        <sz val="11"/>
        <color rgb="FF0000FF"/>
        <rFont val="Calibri"/>
        <family val="2"/>
        <scheme val="minor"/>
      </rPr>
      <t>MON</t>
    </r>
    <r>
      <rPr>
        <b/>
        <sz val="11"/>
        <color theme="1"/>
        <rFont val="Calibri"/>
        <family val="2"/>
        <scheme val="minor"/>
      </rPr>
      <t>-002</t>
    </r>
  </si>
  <si>
    <t>SCRIPT</t>
  </si>
  <si>
    <t>BEFORE-AFTER</t>
  </si>
  <si>
    <r>
      <t xml:space="preserve">Warna : </t>
    </r>
    <r>
      <rPr>
        <b/>
        <sz val="11"/>
        <color theme="1"/>
        <rFont val="Calibri"/>
        <family val="2"/>
        <scheme val="minor"/>
      </rPr>
      <t>SIlver Metalik</t>
    </r>
  </si>
  <si>
    <t>SIlver Metalik</t>
  </si>
  <si>
    <r>
      <t xml:space="preserve">Start Date: </t>
    </r>
    <r>
      <rPr>
        <b/>
        <sz val="11"/>
        <color theme="1"/>
        <rFont val="Calibri"/>
        <family val="2"/>
        <scheme val="minor"/>
      </rPr>
      <t>17 Oktober 2024</t>
    </r>
  </si>
  <si>
    <t>17 Oktober 2024</t>
  </si>
  <si>
    <r>
      <t xml:space="preserve">End Date : </t>
    </r>
    <r>
      <rPr>
        <b/>
        <sz val="11"/>
        <color theme="1"/>
        <rFont val="Calibri"/>
        <family val="2"/>
        <scheme val="minor"/>
      </rPr>
      <t>17 Oktober 2025</t>
    </r>
  </si>
  <si>
    <t>17 Oktober 2025</t>
  </si>
  <si>
    <r>
      <rPr>
        <b/>
        <sz val="11"/>
        <color rgb="FFFF0000"/>
        <rFont val="Calibri"/>
        <family val="2"/>
        <scheme val="minor"/>
      </rPr>
      <t>20240909</t>
    </r>
    <r>
      <rPr>
        <b/>
        <sz val="11"/>
        <color rgb="FF0000FF"/>
        <rFont val="Calibri"/>
        <family val="2"/>
        <scheme val="minor"/>
      </rPr>
      <t>MON</t>
    </r>
    <r>
      <rPr>
        <b/>
        <sz val="11"/>
        <color theme="1"/>
        <rFont val="Calibri"/>
        <family val="2"/>
        <scheme val="minor"/>
      </rPr>
      <t>-005</t>
    </r>
  </si>
  <si>
    <t>--b.CODE, b.POLICY_CODE, b.FA_CODE,</t>
  </si>
  <si>
    <t>--b.MOD_BY, b.MOD_DATE, b.MOD_IP_ADDRESS,</t>
  </si>
  <si>
    <t>--c.CODE, c.ITEM_NAME, c.TYPE_NAME_ASSET,</t>
  </si>
  <si>
    <t>--c.MOD_BY, c.MOD_DATE, c.MOD_IP_ADDRESS,</t>
  </si>
  <si>
    <r>
      <t xml:space="preserve">Revisi Warna Kendaraan dari Unit Plat </t>
    </r>
    <r>
      <rPr>
        <b/>
        <sz val="11"/>
        <color theme="1"/>
        <rFont val="Calibri"/>
        <family val="2"/>
        <scheme val="minor"/>
      </rPr>
      <t>D1529AKB</t>
    </r>
  </si>
  <si>
    <t>D1529AKB</t>
  </si>
  <si>
    <t>d.ASSET_CODE, d.TYPE_ITEM_NAME,</t>
  </si>
  <si>
    <t>d.MOD_BY, d.MOD_DATE, d.MOD_IP_ADDRESS,</t>
  </si>
  <si>
    <t>A0912409</t>
  </si>
  <si>
    <t>a.POLICY_STATUS, a.POLICY_PAYMENT_STATUS,</t>
  </si>
  <si>
    <t>join IFINAMS.dbo.INSURANCE_POLICY_ASSET b</t>
  </si>
  <si>
    <t>on a.CODE = b.POLICY_CODE</t>
  </si>
  <si>
    <t>on b.FA_CODE = c.CODE</t>
  </si>
  <si>
    <r>
      <t>where d.PLAT_NO = '</t>
    </r>
    <r>
      <rPr>
        <b/>
        <sz val="11"/>
        <color theme="1"/>
        <rFont val="Consolas"/>
        <family val="3"/>
      </rPr>
      <t>D1529AKB</t>
    </r>
    <r>
      <rPr>
        <sz val="11"/>
        <color theme="1"/>
        <rFont val="Consolas"/>
        <family val="3"/>
      </rPr>
      <t>'</t>
    </r>
  </si>
  <si>
    <r>
      <t>and a.POLICY_NO like '%</t>
    </r>
    <r>
      <rPr>
        <b/>
        <sz val="11"/>
        <color theme="1"/>
        <rFont val="Consolas"/>
        <family val="3"/>
      </rPr>
      <t>A0912409</t>
    </r>
    <r>
      <rPr>
        <sz val="11"/>
        <color theme="1"/>
        <rFont val="Consolas"/>
        <family val="3"/>
      </rPr>
      <t>%'</t>
    </r>
  </si>
  <si>
    <r>
      <t>and a.POLICY_STATUS = '</t>
    </r>
    <r>
      <rPr>
        <b/>
        <sz val="11"/>
        <color theme="1"/>
        <rFont val="Consolas"/>
        <family val="3"/>
      </rPr>
      <t>ACTIVE</t>
    </r>
    <r>
      <rPr>
        <sz val="11"/>
        <color theme="1"/>
        <rFont val="Consolas"/>
        <family val="3"/>
      </rPr>
      <t>'</t>
    </r>
  </si>
  <si>
    <r>
      <t>and a.POLICY_PAYMENT_STATUS = '</t>
    </r>
    <r>
      <rPr>
        <b/>
        <sz val="11"/>
        <color theme="1"/>
        <rFont val="Consolas"/>
        <family val="3"/>
      </rPr>
      <t>HOLD</t>
    </r>
    <r>
      <rPr>
        <sz val="11"/>
        <color theme="1"/>
        <rFont val="Consolas"/>
        <family val="3"/>
      </rPr>
      <t>';</t>
    </r>
  </si>
  <si>
    <t>POLICY_NO</t>
  </si>
  <si>
    <t>POLICY_EFF_DATE</t>
  </si>
  <si>
    <t>POLICY_EXP_DATE</t>
  </si>
  <si>
    <t>POLICY_STATUS</t>
  </si>
  <si>
    <t>POLICY_PAYMENT_STATUS</t>
  </si>
  <si>
    <t>COLOUR</t>
  </si>
  <si>
    <t>1000.AMSMIG2.2401.000003</t>
  </si>
  <si>
    <t>A0912409-3</t>
  </si>
  <si>
    <t>ACTIVE</t>
  </si>
  <si>
    <t>MIG150124</t>
  </si>
  <si>
    <t>CALYA TIPE G TRANSMISION M</t>
  </si>
  <si>
    <t>HITAM</t>
  </si>
  <si>
    <t>1000.AMSMIG2.2401.000004</t>
  </si>
  <si>
    <t>A0912409-4</t>
  </si>
  <si>
    <t>1000.AMSMIG2.2401.000005</t>
  </si>
  <si>
    <t>A0912409-5</t>
  </si>
  <si>
    <t>2023-10-17</t>
  </si>
  <si>
    <t>2024-10-17</t>
  </si>
  <si>
    <t>2025-10-17</t>
  </si>
  <si>
    <t>2026-10-17</t>
  </si>
  <si>
    <t>4120040195</t>
  </si>
  <si>
    <t>2024-01-15 15:19:14</t>
  </si>
  <si>
    <t>Andreina Amidia: Pak aryo</t>
  </si>
  <si>
    <t>sent on September 9, 2024 1:03 PM</t>
  </si>
  <si>
    <t>Sabilla Pravita Larrasati (Guest): pak minta tlg dibantu lagi yah yg NPWP, makasii...</t>
  </si>
  <si>
    <t>sent on Monday, September 9, 2024 14:08</t>
  </si>
  <si>
    <t>0001882/4/08/02/2024</t>
  </si>
  <si>
    <t>0001971/4/08/02/2024</t>
  </si>
  <si>
    <t>0001972/4/08/02/2024</t>
  </si>
  <si>
    <t>0002023/4/08/02/2024</t>
  </si>
  <si>
    <t>0002162/4/08/04/2024</t>
  </si>
  <si>
    <t>0002163/4/08/04/2024</t>
  </si>
  <si>
    <t>0002235/4/01/05/2024</t>
  </si>
  <si>
    <t>0002239/4/10/05/2024</t>
  </si>
  <si>
    <t>0002330/4/01/05/2024</t>
  </si>
  <si>
    <t>0002363/4/08/05/2024</t>
  </si>
  <si>
    <t>0002364/4/08/05/2024</t>
  </si>
  <si>
    <t>0002380/4/08/05/2024</t>
  </si>
  <si>
    <t>0002610/4/10/07/2024</t>
  </si>
  <si>
    <t>0002616/4/10/07/2024</t>
  </si>
  <si>
    <t>0002617/4/10/07/2024</t>
  </si>
  <si>
    <t>0002632/4/10/07/2024</t>
  </si>
  <si>
    <t>0002675/4/10/08/2024</t>
  </si>
  <si>
    <t>0002707/4/38/08/2024</t>
  </si>
  <si>
    <t>0002710/4/01/08/2024</t>
  </si>
  <si>
    <t>0002738/4/38/08/2024</t>
  </si>
  <si>
    <t>JASA ANGKASA SEMESTA TBK</t>
  </si>
  <si>
    <t>PT. JASA ANGKASA SEMESTA TBK</t>
  </si>
  <si>
    <t>ASIAKOMNET MULTIMEDIA</t>
  </si>
  <si>
    <t>PT. ASIAKOMNET MULTIMEDIA</t>
  </si>
  <si>
    <t>NUTRICIA INDONESIA SEJAHTERA</t>
  </si>
  <si>
    <t>PT. NUTRICIA INDONESIA SEJAHTERA</t>
  </si>
  <si>
    <t>0002584/4/10/07/2024</t>
  </si>
  <si>
    <t>GEDUNG GRAHA 55 LANTAI 3, JALAN TANAH ABANG II PETOJO SELATAN, GAMBIR KOTA ADM. JAKARTA PUSAT DKI JAKARTA</t>
  </si>
  <si>
    <t>GEDUNG GRAHA 55 LANTAI 3, JALAN TANAH ABANG II BLOK - NOMOR 57 RT:000 RW:000 Kel.PETOJO SELATAN, Kec.GAMBIR, KOTA ADM. JAKARTA PUSAT, DKI JAKARTA, 10160</t>
  </si>
  <si>
    <t>|013132576073000</t>
  </si>
  <si>
    <t>|071090788245100</t>
  </si>
  <si>
    <t>|317839322411000</t>
  </si>
  <si>
    <r>
      <rPr>
        <b/>
        <sz val="11"/>
        <color rgb="FFFF0000"/>
        <rFont val="Calibri"/>
        <family val="2"/>
        <scheme val="minor"/>
      </rPr>
      <t>20240909</t>
    </r>
    <r>
      <rPr>
        <b/>
        <sz val="11"/>
        <color rgb="FF0000FF"/>
        <rFont val="Calibri"/>
        <family val="2"/>
        <scheme val="minor"/>
      </rPr>
      <t>MON</t>
    </r>
    <r>
      <rPr>
        <b/>
        <sz val="11"/>
        <color theme="1"/>
        <rFont val="Calibri"/>
        <family val="2"/>
        <scheme val="minor"/>
      </rPr>
      <t>-007</t>
    </r>
  </si>
  <si>
    <r>
      <t>f-</t>
    </r>
    <r>
      <rPr>
        <b/>
        <sz val="11"/>
        <color theme="1"/>
        <rFont val="Calibri"/>
        <family val="2"/>
        <scheme val="minor"/>
      </rPr>
      <t>2326638</t>
    </r>
  </si>
  <si>
    <t>[Urgent] Tempel Faktur Nusantara Ekspres Kilat 2662/4/01 &amp; 2663/4/01 (Terbit Pertama Nilai Prorate)</t>
  </si>
  <si>
    <r>
      <rPr>
        <b/>
        <sz val="11"/>
        <color rgb="FFFF0000"/>
        <rFont val="Calibri"/>
        <family val="2"/>
        <scheme val="minor"/>
      </rPr>
      <t>20240909</t>
    </r>
    <r>
      <rPr>
        <b/>
        <sz val="11"/>
        <color rgb="FF0000FF"/>
        <rFont val="Calibri"/>
        <family val="2"/>
        <scheme val="minor"/>
      </rPr>
      <t>MON</t>
    </r>
    <r>
      <rPr>
        <b/>
        <sz val="11"/>
        <color theme="1"/>
        <rFont val="Calibri"/>
        <family val="2"/>
        <scheme val="minor"/>
      </rPr>
      <t>-008</t>
    </r>
  </si>
  <si>
    <r>
      <t>m-</t>
    </r>
    <r>
      <rPr>
        <b/>
        <sz val="11"/>
        <color theme="1"/>
        <rFont val="Calibri"/>
        <family val="2"/>
        <scheme val="minor"/>
      </rPr>
      <t>476689</t>
    </r>
  </si>
  <si>
    <t>Revise Agreement Number - PT Andalan Duta Eka Nusantara App No. 0002143/4/10/07/2024</t>
  </si>
  <si>
    <t>Realization - Agreement No</t>
  </si>
  <si>
    <t>No kontrak saat ini : 0002791/4/10/09/2024</t>
  </si>
  <si>
    <t>Adanya revisi aksesoris yang dilakukan di PO sehingga realization harus di cancel sehingga nomor kontrak harus disesuaikan kembali.</t>
  </si>
  <si>
    <t>No Kontrak : 0002791/4/10/09/2024</t>
  </si>
  <si>
    <t>0002791/4/10/09/2024</t>
  </si>
  <si>
    <r>
      <t xml:space="preserve">No kontrak seharusnya : </t>
    </r>
    <r>
      <rPr>
        <b/>
        <sz val="11"/>
        <color theme="1"/>
        <rFont val="Calibri"/>
        <family val="2"/>
        <scheme val="minor"/>
      </rPr>
      <t>0002224/4/10/04/2024</t>
    </r>
  </si>
  <si>
    <t>0002224/4/10/04/2024</t>
  </si>
  <si>
    <r>
      <t xml:space="preserve">Mohon bantuannya untuk merevisi no kontrak PT Andalan Duta Eka Nusantara atas App No </t>
    </r>
    <r>
      <rPr>
        <b/>
        <sz val="11"/>
        <color theme="1"/>
        <rFont val="Calibri"/>
        <family val="2"/>
        <scheme val="minor"/>
      </rPr>
      <t>0002143/4/10/07/2024.</t>
    </r>
  </si>
  <si>
    <t>0002143/4/10/07/2024.</t>
  </si>
  <si>
    <r>
      <t xml:space="preserve">No Kontrak : </t>
    </r>
    <r>
      <rPr>
        <b/>
        <sz val="11"/>
        <color theme="1"/>
        <rFont val="Calibri"/>
        <family val="2"/>
        <scheme val="minor"/>
      </rPr>
      <t>0002224/4/10/04/2024</t>
    </r>
  </si>
  <si>
    <t>a.APPLICATION_NO,</t>
  </si>
  <si>
    <t>where a.APPLICATION_NO = replace('0002143/4/10/07/2024', '/', '.')</t>
  </si>
  <si>
    <t>and a.[STATUS] = 'ON PROCESS'</t>
  </si>
  <si>
    <t>MOD_BY = 'Aryo Budi', -- A2632</t>
  </si>
  <si>
    <t>MOD_DATE = getdate(), -- 2024-09-09 11:14:39.743</t>
  </si>
  <si>
    <t>MOD_IP_ADDRESS = '' -- 163.53.185.26</t>
  </si>
  <si>
    <r>
      <t>AGREEMENT_NO = replace('</t>
    </r>
    <r>
      <rPr>
        <b/>
        <sz val="11"/>
        <color theme="1"/>
        <rFont val="Consolas"/>
        <family val="3"/>
      </rPr>
      <t>0002224/4/10/04/2024</t>
    </r>
    <r>
      <rPr>
        <sz val="11"/>
        <color theme="1"/>
        <rFont val="Consolas"/>
        <family val="3"/>
      </rPr>
      <t>', '/', '.'), -- 0002791.4.10.09.2024</t>
    </r>
  </si>
  <si>
    <r>
      <t>AGREEMENT_EXTERNAL_NO = '</t>
    </r>
    <r>
      <rPr>
        <b/>
        <sz val="11"/>
        <color theme="1"/>
        <rFont val="Consolas"/>
        <family val="3"/>
      </rPr>
      <t>0002224/4/10/04/2024</t>
    </r>
    <r>
      <rPr>
        <sz val="11"/>
        <color theme="1"/>
        <rFont val="Consolas"/>
        <family val="3"/>
      </rPr>
      <t>', -- '0002224/4/10/04/2024', -- 0002791/4/10/09/20240002791/4/10/09/2024</t>
    </r>
  </si>
  <si>
    <r>
      <t>where CODE = '</t>
    </r>
    <r>
      <rPr>
        <b/>
        <sz val="11"/>
        <color theme="1"/>
        <rFont val="Consolas"/>
        <family val="3"/>
      </rPr>
      <t>2010.OPLRLZ.2409.000017</t>
    </r>
    <r>
      <rPr>
        <sz val="11"/>
        <color theme="1"/>
        <rFont val="Consolas"/>
        <family val="3"/>
      </rPr>
      <t>';</t>
    </r>
  </si>
  <si>
    <t>0013105663073000</t>
  </si>
  <si>
    <t>0010653228005000</t>
  </si>
  <si>
    <t>|0013132576073000</t>
  </si>
  <si>
    <t>|0317839322411000</t>
  </si>
  <si>
    <t>|01.313.257.6-073.000</t>
  </si>
  <si>
    <t>|071.090.788.2-451.00</t>
  </si>
  <si>
    <t>|31.783.932.2-411.000</t>
  </si>
  <si>
    <r>
      <rPr>
        <b/>
        <sz val="11"/>
        <color rgb="FFFF0000"/>
        <rFont val="Calibri"/>
        <family val="2"/>
        <scheme val="minor"/>
      </rPr>
      <t>20240910</t>
    </r>
    <r>
      <rPr>
        <b/>
        <sz val="11"/>
        <color rgb="FF0000FF"/>
        <rFont val="Calibri"/>
        <family val="2"/>
        <scheme val="minor"/>
      </rPr>
      <t>TUE</t>
    </r>
  </si>
  <si>
    <t>Aryo Budi Dwikarso Prasetyo: NPWP done ya Sori baru bisa dikerjain</t>
  </si>
  <si>
    <t>sent on September 10, 2024 10:22 AM</t>
  </si>
  <si>
    <t>RE: RE: [Urgent] Tempel Faktur Nusantara Ekspres Kilat 2662/4/01 &amp; 2663/4/01 (Terbit Pertama Nilai Prorate)</t>
  </si>
  <si>
    <t>Anas Tasya Pramadani</t>
  </si>
  <si>
    <t>ACCOUNTS MAINTENANCE-MATURITY REQUEST-MATURITY</t>
  </si>
  <si>
    <t>Status Maturity "POST"</t>
  </si>
  <si>
    <r>
      <t>m-</t>
    </r>
    <r>
      <rPr>
        <b/>
        <sz val="11"/>
        <color theme="1"/>
        <rFont val="Calibri"/>
        <family val="2"/>
        <scheme val="minor"/>
      </rPr>
      <t>476832</t>
    </r>
  </si>
  <si>
    <t>Req untuk mengubah status maturity dari POST menjadi HOLD PT. ORICA MINING SERVICES Agreement 0001048/4/01/06/2022</t>
  </si>
  <si>
    <t>Dikarenakan unit akan diextend 1 bulan ketika unit sudah Automatic Stop Contract dengan status POST di menu maturity.</t>
  </si>
  <si>
    <t>Status Maturity "HOLD"</t>
  </si>
  <si>
    <t>Aryo Prasetyo: Mbak putri (Guest), mohon bantuannya utk tiket myforms 476832 ya, M...</t>
  </si>
  <si>
    <t>sent on September 10, 2024 4:19 PM</t>
  </si>
  <si>
    <r>
      <t>a.CODE, a.POLICY_NO, a.</t>
    </r>
    <r>
      <rPr>
        <b/>
        <sz val="11"/>
        <color rgb="FF0000FF"/>
        <rFont val="Consolas"/>
        <family val="3"/>
      </rPr>
      <t>POLICY_EFF_DATE</t>
    </r>
    <r>
      <rPr>
        <sz val="11"/>
        <color theme="1"/>
        <rFont val="Consolas"/>
        <family val="3"/>
      </rPr>
      <t>, a.</t>
    </r>
    <r>
      <rPr>
        <b/>
        <sz val="11"/>
        <color rgb="FF0000FF"/>
        <rFont val="Consolas"/>
        <family val="3"/>
      </rPr>
      <t>POLICY_EXP_DATE</t>
    </r>
    <r>
      <rPr>
        <sz val="11"/>
        <color theme="1"/>
        <rFont val="Consolas"/>
        <family val="3"/>
      </rPr>
      <t>,</t>
    </r>
  </si>
  <si>
    <r>
      <t>d.PLAT_NO, d.</t>
    </r>
    <r>
      <rPr>
        <b/>
        <sz val="11"/>
        <color rgb="FF0000FF"/>
        <rFont val="Consolas"/>
        <family val="3"/>
      </rPr>
      <t>COLOUR</t>
    </r>
    <r>
      <rPr>
        <sz val="11"/>
        <color theme="1"/>
        <rFont val="Consolas"/>
        <family val="3"/>
      </rPr>
      <t>,</t>
    </r>
  </si>
  <si>
    <t>update IFINAMS.dbo.INSURANCE_POLICY_MAIN</t>
  </si>
  <si>
    <t>MOD_IP_ADDRESS = 'M-474746'</t>
  </si>
  <si>
    <t>'1000.AMSMIG2.2401.000003',</t>
  </si>
  <si>
    <t>'1000.AMSMIG2.2401.000004',</t>
  </si>
  <si>
    <t>'1000.AMSMIG2.2401.000005'</t>
  </si>
  <si>
    <t>update IFINAMS.dbo.ASSET_VEHICLE</t>
  </si>
  <si>
    <t>where ASSET_CODE = '4120040195';</t>
  </si>
  <si>
    <r>
      <t>POLICY_EFF_DATE = '</t>
    </r>
    <r>
      <rPr>
        <b/>
        <sz val="11"/>
        <color theme="1"/>
        <rFont val="Consolas"/>
        <family val="3"/>
      </rPr>
      <t>2024-10-17</t>
    </r>
    <r>
      <rPr>
        <sz val="11"/>
        <color theme="1"/>
        <rFont val="Consolas"/>
        <family val="3"/>
      </rPr>
      <t>',</t>
    </r>
  </si>
  <si>
    <r>
      <t>POLICY_EXP_DATE = '</t>
    </r>
    <r>
      <rPr>
        <b/>
        <sz val="11"/>
        <color theme="1"/>
        <rFont val="Consolas"/>
        <family val="3"/>
      </rPr>
      <t>2025-10-17</t>
    </r>
    <r>
      <rPr>
        <sz val="11"/>
        <color theme="1"/>
        <rFont val="Consolas"/>
        <family val="3"/>
      </rPr>
      <t>',</t>
    </r>
  </si>
  <si>
    <t>MOD_DATE = getdate(), -- 2023-11-03 22:39:18.753</t>
  </si>
  <si>
    <t>MOD_IP_ADDRESS = 'M-474746' -- MIGRASI</t>
  </si>
  <si>
    <r>
      <t>COLOUR = '</t>
    </r>
    <r>
      <rPr>
        <b/>
        <sz val="11"/>
        <color theme="1"/>
        <rFont val="Consolas"/>
        <family val="3"/>
      </rPr>
      <t>SILVER METALIK</t>
    </r>
    <r>
      <rPr>
        <sz val="11"/>
        <color theme="1"/>
        <rFont val="Consolas"/>
        <family val="3"/>
      </rPr>
      <t>', -- HITAM</t>
    </r>
  </si>
  <si>
    <t>Aryo Prasetyo: Sore Pak Anton, tiket 474746 --&gt; Revisi Warna Kendaraan dan Star...</t>
  </si>
  <si>
    <t>sent on September 10, 2024 4:51 PM</t>
  </si>
  <si>
    <r>
      <rPr>
        <b/>
        <sz val="11"/>
        <color rgb="FFFF0000"/>
        <rFont val="Calibri"/>
        <family val="2"/>
        <scheme val="minor"/>
      </rPr>
      <t>20240911</t>
    </r>
    <r>
      <rPr>
        <b/>
        <sz val="11"/>
        <color rgb="FF0000FF"/>
        <rFont val="Calibri"/>
        <family val="2"/>
        <scheme val="minor"/>
      </rPr>
      <t>WED</t>
    </r>
  </si>
  <si>
    <r>
      <rPr>
        <b/>
        <sz val="11"/>
        <color rgb="FFFF0000"/>
        <rFont val="Calibri"/>
        <family val="2"/>
        <scheme val="minor"/>
      </rPr>
      <t>20240910</t>
    </r>
    <r>
      <rPr>
        <b/>
        <sz val="11"/>
        <color rgb="FF0000FF"/>
        <rFont val="Calibri"/>
        <family val="2"/>
        <scheme val="minor"/>
      </rPr>
      <t>TUE</t>
    </r>
    <r>
      <rPr>
        <b/>
        <sz val="11"/>
        <color theme="1"/>
        <rFont val="Calibri"/>
        <family val="2"/>
        <scheme val="minor"/>
      </rPr>
      <t>-003</t>
    </r>
  </si>
  <si>
    <t>Sabilla Pravita Larrasati (Guest): evidence 476832 done ya pak, tlg dibantu attach...</t>
  </si>
  <si>
    <t>sent on Wednesday, September 11, 2024 10:20</t>
  </si>
  <si>
    <t>Aryo Prasetyo: Siang Bu Anas, tiket 476832 --&gt; Req untuk mengubah status maturi...</t>
  </si>
  <si>
    <t>sent on September 11, 2024 10:46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</si>
</sst>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.5"/>
      <color rgb="FF252422"/>
      <name val="Calibri"/>
      <family val="2"/>
      <scheme val="minor"/>
    </font>
    <font>
      <sz val="11"/>
      <color rgb="FF000000"/>
      <name val="Aptos Narrow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0EA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2" fillId="0" borderId="0"/>
    <xf numFmtId="0" fontId="13" fillId="0" borderId="0"/>
    <xf numFmtId="0" fontId="1" fillId="0" borderId="0"/>
  </cellStyleXfs>
  <cellXfs count="37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Alignment="1">
      <alignment vertical="top"/>
    </xf>
    <xf numFmtId="0" fontId="3" fillId="2" borderId="0" xfId="0" applyFont="1" applyFill="1" applyAlignment="1">
      <alignment horizontal="center" vertical="top"/>
    </xf>
    <xf numFmtId="0" fontId="9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9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9" fillId="4" borderId="0" xfId="0" quotePrefix="1" applyFont="1" applyFill="1" applyAlignment="1">
      <alignment vertical="top"/>
    </xf>
    <xf numFmtId="0" fontId="9" fillId="6" borderId="0" xfId="0" quotePrefix="1" applyFont="1" applyFill="1" applyAlignment="1">
      <alignment vertical="top"/>
    </xf>
    <xf numFmtId="0" fontId="0" fillId="7" borderId="0" xfId="0" applyFill="1" applyAlignment="1">
      <alignment vertical="top"/>
    </xf>
    <xf numFmtId="0" fontId="3" fillId="8" borderId="0" xfId="0" applyFont="1" applyFill="1" applyAlignment="1">
      <alignment horizontal="center" vertical="top"/>
    </xf>
    <xf numFmtId="0" fontId="11" fillId="0" borderId="0" xfId="1"/>
    <xf numFmtId="0" fontId="9" fillId="7" borderId="0" xfId="0" quotePrefix="1" applyFont="1" applyFill="1" applyAlignment="1">
      <alignment vertical="top"/>
    </xf>
    <xf numFmtId="0" fontId="10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9" fillId="4" borderId="0" xfId="0" applyFont="1" applyFill="1"/>
    <xf numFmtId="0" fontId="0" fillId="4" borderId="0" xfId="0" applyFill="1"/>
    <xf numFmtId="0" fontId="9" fillId="6" borderId="0" xfId="0" applyFont="1" applyFill="1"/>
    <xf numFmtId="0" fontId="0" fillId="6" borderId="0" xfId="0" applyFill="1"/>
    <xf numFmtId="0" fontId="0" fillId="0" borderId="0" xfId="0" quotePrefix="1"/>
    <xf numFmtId="0" fontId="4" fillId="0" borderId="0" xfId="0" quotePrefix="1" applyFont="1"/>
    <xf numFmtId="0" fontId="0" fillId="3" borderId="0" xfId="0" applyFill="1" applyAlignment="1">
      <alignment vertical="top"/>
    </xf>
    <xf numFmtId="0" fontId="9" fillId="3" borderId="0" xfId="0" applyFont="1" applyFill="1" applyAlignment="1">
      <alignment vertical="top"/>
    </xf>
    <xf numFmtId="0" fontId="0" fillId="0" borderId="0" xfId="0" quotePrefix="1" applyAlignment="1">
      <alignment vertical="top"/>
    </xf>
    <xf numFmtId="0" fontId="0" fillId="9" borderId="0" xfId="0" applyFill="1"/>
    <xf numFmtId="0" fontId="4" fillId="0" borderId="0" xfId="0" quotePrefix="1" applyFont="1" applyAlignment="1">
      <alignment vertical="top"/>
    </xf>
    <xf numFmtId="0" fontId="12" fillId="0" borderId="0" xfId="0" applyFont="1" applyAlignment="1">
      <alignment vertical="top"/>
    </xf>
    <xf numFmtId="47" fontId="0" fillId="0" borderId="0" xfId="0" applyNumberFormat="1" applyAlignment="1">
      <alignment vertical="top"/>
    </xf>
    <xf numFmtId="0" fontId="9" fillId="9" borderId="0" xfId="0" applyFont="1" applyFill="1" applyAlignment="1">
      <alignment vertical="top"/>
    </xf>
    <xf numFmtId="0" fontId="9" fillId="3" borderId="0" xfId="0" applyFont="1" applyFill="1"/>
    <xf numFmtId="0" fontId="14" fillId="0" borderId="0" xfId="0" applyFont="1"/>
    <xf numFmtId="11" fontId="0" fillId="0" borderId="0" xfId="0" applyNumberFormat="1" applyAlignment="1">
      <alignment vertical="top"/>
    </xf>
    <xf numFmtId="0" fontId="0" fillId="9" borderId="0" xfId="0" applyFill="1" applyAlignment="1">
      <alignment vertical="top"/>
    </xf>
    <xf numFmtId="0" fontId="15" fillId="0" borderId="0" xfId="0" applyFont="1"/>
  </cellXfs>
  <cellStyles count="5">
    <cellStyle name="Hyperlink" xfId="1" builtinId="8"/>
    <cellStyle name="Normal" xfId="0" builtinId="0"/>
    <cellStyle name="Normal 2" xfId="2" xr:uid="{975223C5-16C6-42C7-8F5D-831A9D1C215B}"/>
    <cellStyle name="Normal 3" xfId="3" xr:uid="{7981745C-BA90-4647-91BE-E930EE87F896}"/>
    <cellStyle name="Normal 4" xfId="4" xr:uid="{68238076-F238-427E-A93C-CDA6357F604E}"/>
  </cellStyles>
  <dxfs count="0"/>
  <tableStyles count="0" defaultTableStyle="TableStyleMedium2" defaultPivotStyle="PivotStyleLight16"/>
  <colors>
    <mruColors>
      <color rgb="FF0000FF"/>
      <color rgb="FF66FFFF"/>
      <color rgb="FFFFFF99"/>
      <color rgb="FF00F0EA"/>
      <color rgb="FF99FF66"/>
      <color rgb="FF00DAD5"/>
      <color rgb="FFF8CBAD"/>
      <color rgb="FFDDDDDD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13" Type="http://schemas.openxmlformats.org/officeDocument/2006/relationships/image" Target="../media/image41.png"/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12" Type="http://schemas.openxmlformats.org/officeDocument/2006/relationships/image" Target="../media/image40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11" Type="http://schemas.openxmlformats.org/officeDocument/2006/relationships/image" Target="../media/image39.png"/><Relationship Id="rId5" Type="http://schemas.openxmlformats.org/officeDocument/2006/relationships/image" Target="../media/image33.png"/><Relationship Id="rId10" Type="http://schemas.openxmlformats.org/officeDocument/2006/relationships/image" Target="../media/image38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Relationship Id="rId14" Type="http://schemas.openxmlformats.org/officeDocument/2006/relationships/image" Target="../media/image4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13" Type="http://schemas.openxmlformats.org/officeDocument/2006/relationships/image" Target="../media/image63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12" Type="http://schemas.openxmlformats.org/officeDocument/2006/relationships/image" Target="../media/image62.png"/><Relationship Id="rId17" Type="http://schemas.openxmlformats.org/officeDocument/2006/relationships/image" Target="../media/image67.png"/><Relationship Id="rId2" Type="http://schemas.openxmlformats.org/officeDocument/2006/relationships/image" Target="../media/image52.png"/><Relationship Id="rId16" Type="http://schemas.openxmlformats.org/officeDocument/2006/relationships/image" Target="../media/image66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5" Type="http://schemas.openxmlformats.org/officeDocument/2006/relationships/image" Target="../media/image6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Relationship Id="rId14" Type="http://schemas.openxmlformats.org/officeDocument/2006/relationships/image" Target="../media/image6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77520</xdr:colOff>
      <xdr:row>13</xdr:row>
      <xdr:rowOff>17943</xdr:rowOff>
    </xdr:from>
    <xdr:to>
      <xdr:col>41</xdr:col>
      <xdr:colOff>2605</xdr:colOff>
      <xdr:row>30</xdr:row>
      <xdr:rowOff>54796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06E012-2846-4802-86CD-65C9E7AA2FA1}"/>
            </a:ext>
          </a:extLst>
        </xdr:cNvPr>
        <xdr:cNvSpPr/>
      </xdr:nvSpPr>
      <xdr:spPr>
        <a:xfrm rot="18900000">
          <a:off x="649020" y="2494443"/>
          <a:ext cx="7164085" cy="3275353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FULL-DAY</a:t>
          </a:r>
          <a:b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LEAVE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108856</xdr:colOff>
      <xdr:row>10</xdr:row>
      <xdr:rowOff>148222</xdr:rowOff>
    </xdr:from>
    <xdr:to>
      <xdr:col>38</xdr:col>
      <xdr:colOff>33941</xdr:colOff>
      <xdr:row>27</xdr:row>
      <xdr:rowOff>185075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765F03A-5BA9-46E6-A765-5A7D10617A37}"/>
            </a:ext>
          </a:extLst>
        </xdr:cNvPr>
        <xdr:cNvSpPr/>
      </xdr:nvSpPr>
      <xdr:spPr>
        <a:xfrm rot="18900000">
          <a:off x="108856" y="2053222"/>
          <a:ext cx="7164085" cy="3275353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FULL-DAY</a:t>
          </a:r>
          <a:b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LEAVE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119</xdr:col>
      <xdr:colOff>104775</xdr:colOff>
      <xdr:row>28</xdr:row>
      <xdr:rowOff>190024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6EFBA8-F535-4123-A29E-ECBEFABFC9C5}"/>
            </a:ext>
          </a:extLst>
        </xdr:cNvPr>
        <xdr:cNvGrpSpPr/>
      </xdr:nvGrpSpPr>
      <xdr:grpSpPr>
        <a:xfrm>
          <a:off x="762000" y="1714500"/>
          <a:ext cx="22012275" cy="3809524"/>
          <a:chOff x="762000" y="3803679882"/>
          <a:chExt cx="22012275" cy="380952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91D1969-A671-7CD9-4856-7A85340604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2000" y="3803679882"/>
            <a:ext cx="7333333" cy="3809524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41F7FF5-0119-DAF4-1B5D-9FE04ACFBF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1500" y="3803679882"/>
            <a:ext cx="14582775" cy="1685925"/>
          </a:xfrm>
          <a:prstGeom prst="rect">
            <a:avLst/>
          </a:prstGeom>
          <a:noFill/>
          <a:effectLst>
            <a:outerShdw blurRad="63500" algn="ctr" rotWithShape="0">
              <a:srgbClr val="000000">
                <a:alpha val="9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4</xdr:col>
      <xdr:colOff>0</xdr:colOff>
      <xdr:row>92</xdr:row>
      <xdr:rowOff>0</xdr:rowOff>
    </xdr:from>
    <xdr:ext cx="12209524" cy="7923809"/>
    <xdr:pic>
      <xdr:nvPicPr>
        <xdr:cNvPr id="5" name="Picture 4">
          <a:extLst>
            <a:ext uri="{FF2B5EF4-FFF2-40B4-BE49-F238E27FC236}">
              <a16:creationId xmlns:a16="http://schemas.microsoft.com/office/drawing/2014/main" id="{580B0519-D28F-449B-8049-6558A8FEA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3832259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134</xdr:row>
      <xdr:rowOff>0</xdr:rowOff>
    </xdr:from>
    <xdr:ext cx="12009524" cy="4466667"/>
    <xdr:pic>
      <xdr:nvPicPr>
        <xdr:cNvPr id="6" name="Picture 5">
          <a:extLst>
            <a:ext uri="{FF2B5EF4-FFF2-40B4-BE49-F238E27FC236}">
              <a16:creationId xmlns:a16="http://schemas.microsoft.com/office/drawing/2014/main" id="{B724BF28-3E8B-4495-8403-7D621849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3840260925"/>
          <a:ext cx="12009524" cy="44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134</xdr:row>
      <xdr:rowOff>0</xdr:rowOff>
    </xdr:from>
    <xdr:ext cx="12009524" cy="4466667"/>
    <xdr:pic>
      <xdr:nvPicPr>
        <xdr:cNvPr id="7" name="Picture 6">
          <a:extLst>
            <a:ext uri="{FF2B5EF4-FFF2-40B4-BE49-F238E27FC236}">
              <a16:creationId xmlns:a16="http://schemas.microsoft.com/office/drawing/2014/main" id="{5B70C201-AE0D-48FB-9C5C-7B16A0058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44500" y="3840260925"/>
          <a:ext cx="12009524" cy="44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92</xdr:row>
      <xdr:rowOff>0</xdr:rowOff>
    </xdr:from>
    <xdr:ext cx="12209524" cy="7923809"/>
    <xdr:pic>
      <xdr:nvPicPr>
        <xdr:cNvPr id="8" name="Picture 7">
          <a:extLst>
            <a:ext uri="{FF2B5EF4-FFF2-40B4-BE49-F238E27FC236}">
              <a16:creationId xmlns:a16="http://schemas.microsoft.com/office/drawing/2014/main" id="{AF74DA81-9E1F-4F57-BA47-F19845912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0" y="3832259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161</xdr:row>
      <xdr:rowOff>0</xdr:rowOff>
    </xdr:from>
    <xdr:ext cx="7352381" cy="3457143"/>
    <xdr:pic>
      <xdr:nvPicPr>
        <xdr:cNvPr id="9" name="Picture 8">
          <a:extLst>
            <a:ext uri="{FF2B5EF4-FFF2-40B4-BE49-F238E27FC236}">
              <a16:creationId xmlns:a16="http://schemas.microsoft.com/office/drawing/2014/main" id="{D84D709D-579D-45B2-8CD4-E6FC9B746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845404425"/>
          <a:ext cx="7352381" cy="3457143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7380952" cy="2714286"/>
    <xdr:pic>
      <xdr:nvPicPr>
        <xdr:cNvPr id="2" name="Picture 1">
          <a:extLst>
            <a:ext uri="{FF2B5EF4-FFF2-40B4-BE49-F238E27FC236}">
              <a16:creationId xmlns:a16="http://schemas.microsoft.com/office/drawing/2014/main" id="{CD1AD3EC-67E0-4740-8274-CBBF0E9EF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933215400"/>
          <a:ext cx="7380952" cy="27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58</xdr:row>
      <xdr:rowOff>0</xdr:rowOff>
    </xdr:from>
    <xdr:ext cx="12209524" cy="7923809"/>
    <xdr:pic>
      <xdr:nvPicPr>
        <xdr:cNvPr id="3" name="Picture 2">
          <a:extLst>
            <a:ext uri="{FF2B5EF4-FFF2-40B4-BE49-F238E27FC236}">
              <a16:creationId xmlns:a16="http://schemas.microsoft.com/office/drawing/2014/main" id="{AF0067BA-B778-4E24-B562-63034D94A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9425499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58</xdr:row>
      <xdr:rowOff>0</xdr:rowOff>
    </xdr:from>
    <xdr:ext cx="12209524" cy="7923809"/>
    <xdr:pic>
      <xdr:nvPicPr>
        <xdr:cNvPr id="4" name="Picture 3">
          <a:extLst>
            <a:ext uri="{FF2B5EF4-FFF2-40B4-BE49-F238E27FC236}">
              <a16:creationId xmlns:a16="http://schemas.microsoft.com/office/drawing/2014/main" id="{CDED0EFA-DABA-42F7-8DDC-FCA1117F4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500" y="39425499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543</xdr:row>
      <xdr:rowOff>0</xdr:rowOff>
    </xdr:from>
    <xdr:ext cx="7352381" cy="2685714"/>
    <xdr:pic>
      <xdr:nvPicPr>
        <xdr:cNvPr id="2" name="Picture 1">
          <a:extLst>
            <a:ext uri="{FF2B5EF4-FFF2-40B4-BE49-F238E27FC236}">
              <a16:creationId xmlns:a16="http://schemas.microsoft.com/office/drawing/2014/main" id="{E3BA2A7E-D5AD-4F52-93E3-05B33D7A2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53611400"/>
          <a:ext cx="7352381" cy="268571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308</xdr:row>
      <xdr:rowOff>0</xdr:rowOff>
    </xdr:from>
    <xdr:ext cx="7552381" cy="6552381"/>
    <xdr:pic>
      <xdr:nvPicPr>
        <xdr:cNvPr id="3" name="Picture 2">
          <a:extLst>
            <a:ext uri="{FF2B5EF4-FFF2-40B4-BE49-F238E27FC236}">
              <a16:creationId xmlns:a16="http://schemas.microsoft.com/office/drawing/2014/main" id="{64CDDD46-3B26-4FD5-BA68-148B05DDA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008843900"/>
          <a:ext cx="7552381" cy="65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33</xdr:col>
      <xdr:colOff>0</xdr:colOff>
      <xdr:row>348</xdr:row>
      <xdr:rowOff>0</xdr:rowOff>
    </xdr:from>
    <xdr:ext cx="5314286" cy="352381"/>
    <xdr:pic>
      <xdr:nvPicPr>
        <xdr:cNvPr id="4" name="Picture 3">
          <a:extLst>
            <a:ext uri="{FF2B5EF4-FFF2-40B4-BE49-F238E27FC236}">
              <a16:creationId xmlns:a16="http://schemas.microsoft.com/office/drawing/2014/main" id="{880D9766-D12B-4BA6-A6D4-D4BCCF4B5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0" y="4016463900"/>
          <a:ext cx="5314286" cy="3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377</xdr:row>
      <xdr:rowOff>0</xdr:rowOff>
    </xdr:from>
    <xdr:ext cx="12209524" cy="7923809"/>
    <xdr:pic>
      <xdr:nvPicPr>
        <xdr:cNvPr id="5" name="Picture 4">
          <a:extLst>
            <a:ext uri="{FF2B5EF4-FFF2-40B4-BE49-F238E27FC236}">
              <a16:creationId xmlns:a16="http://schemas.microsoft.com/office/drawing/2014/main" id="{03F1953E-5CE2-4CE4-BFD5-D18F79911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4021988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twoCellAnchor>
    <xdr:from>
      <xdr:col>4</xdr:col>
      <xdr:colOff>0</xdr:colOff>
      <xdr:row>419</xdr:row>
      <xdr:rowOff>0</xdr:rowOff>
    </xdr:from>
    <xdr:to>
      <xdr:col>72</xdr:col>
      <xdr:colOff>65047</xdr:colOff>
      <xdr:row>511</xdr:row>
      <xdr:rowOff>131143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9A49761-0A44-4256-B6FD-D544DE05E943}"/>
            </a:ext>
          </a:extLst>
        </xdr:cNvPr>
        <xdr:cNvGrpSpPr/>
      </xdr:nvGrpSpPr>
      <xdr:grpSpPr>
        <a:xfrm>
          <a:off x="762000" y="79819500"/>
          <a:ext cx="13019047" cy="17657143"/>
          <a:chOff x="762000" y="280606500"/>
          <a:chExt cx="13019047" cy="17657143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B07EDD2A-0F4F-9333-60C9-C755C2C01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62000" y="280606500"/>
            <a:ext cx="13019047" cy="17657143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AA194ED7-F22C-3EAB-AEE1-06D7D7045D89}"/>
              </a:ext>
            </a:extLst>
          </xdr:cNvPr>
          <xdr:cNvSpPr/>
        </xdr:nvSpPr>
        <xdr:spPr>
          <a:xfrm>
            <a:off x="10130117" y="296261118"/>
            <a:ext cx="2790265" cy="526676"/>
          </a:xfrm>
          <a:prstGeom prst="rect">
            <a:avLst/>
          </a:prstGeom>
          <a:noFill/>
          <a:ln w="38100">
            <a:solidFill>
              <a:srgbClr val="FF0000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74</xdr:col>
      <xdr:colOff>0</xdr:colOff>
      <xdr:row>419</xdr:row>
      <xdr:rowOff>0</xdr:rowOff>
    </xdr:from>
    <xdr:to>
      <xdr:col>142</xdr:col>
      <xdr:colOff>65047</xdr:colOff>
      <xdr:row>511</xdr:row>
      <xdr:rowOff>150190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40CD069-2C69-48AD-9E72-8E2CEDBDB608}"/>
            </a:ext>
          </a:extLst>
        </xdr:cNvPr>
        <xdr:cNvGrpSpPr/>
      </xdr:nvGrpSpPr>
      <xdr:grpSpPr>
        <a:xfrm>
          <a:off x="14097000" y="79819500"/>
          <a:ext cx="13019047" cy="17676190"/>
          <a:chOff x="14097000" y="280606500"/>
          <a:chExt cx="13019047" cy="17676190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3E16A6E9-0667-033C-319B-996A4B1E91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4097000" y="280606500"/>
            <a:ext cx="13019047" cy="17676190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BE4A858F-22D9-2BB9-C5FE-9242080762C7}"/>
              </a:ext>
            </a:extLst>
          </xdr:cNvPr>
          <xdr:cNvSpPr/>
        </xdr:nvSpPr>
        <xdr:spPr>
          <a:xfrm>
            <a:off x="23465117" y="296261118"/>
            <a:ext cx="2790265" cy="526676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74</xdr:col>
      <xdr:colOff>0</xdr:colOff>
      <xdr:row>377</xdr:row>
      <xdr:rowOff>0</xdr:rowOff>
    </xdr:from>
    <xdr:ext cx="12209524" cy="7923809"/>
    <xdr:pic>
      <xdr:nvPicPr>
        <xdr:cNvPr id="12" name="Picture 11">
          <a:extLst>
            <a:ext uri="{FF2B5EF4-FFF2-40B4-BE49-F238E27FC236}">
              <a16:creationId xmlns:a16="http://schemas.microsoft.com/office/drawing/2014/main" id="{50B28CC5-DF44-4585-B833-304958CC6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97000" y="4021988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515</xdr:row>
      <xdr:rowOff>0</xdr:rowOff>
    </xdr:from>
    <xdr:ext cx="6904762" cy="1400000"/>
    <xdr:pic>
      <xdr:nvPicPr>
        <xdr:cNvPr id="13" name="Picture 12">
          <a:extLst>
            <a:ext uri="{FF2B5EF4-FFF2-40B4-BE49-F238E27FC236}">
              <a16:creationId xmlns:a16="http://schemas.microsoft.com/office/drawing/2014/main" id="{8864EC21-6103-49F2-9EEE-DFF9AA30B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048277400"/>
          <a:ext cx="6904762" cy="1400000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4</xdr:col>
      <xdr:colOff>0</xdr:colOff>
      <xdr:row>172</xdr:row>
      <xdr:rowOff>0</xdr:rowOff>
    </xdr:from>
    <xdr:ext cx="12209524" cy="7923809"/>
    <xdr:pic>
      <xdr:nvPicPr>
        <xdr:cNvPr id="14" name="Picture 13">
          <a:extLst>
            <a:ext uri="{FF2B5EF4-FFF2-40B4-BE49-F238E27FC236}">
              <a16:creationId xmlns:a16="http://schemas.microsoft.com/office/drawing/2014/main" id="{6502E6D7-5AD4-4F06-9F4A-1D4379558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3975887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214</xdr:row>
      <xdr:rowOff>0</xdr:rowOff>
    </xdr:from>
    <xdr:ext cx="12009524" cy="4476190"/>
    <xdr:pic>
      <xdr:nvPicPr>
        <xdr:cNvPr id="15" name="Picture 14">
          <a:extLst>
            <a:ext uri="{FF2B5EF4-FFF2-40B4-BE49-F238E27FC236}">
              <a16:creationId xmlns:a16="http://schemas.microsoft.com/office/drawing/2014/main" id="{480879D6-0D54-4814-80E5-AEAA4B956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3983888400"/>
          <a:ext cx="12009524" cy="44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214</xdr:row>
      <xdr:rowOff>0</xdr:rowOff>
    </xdr:from>
    <xdr:ext cx="12009524" cy="4961905"/>
    <xdr:pic>
      <xdr:nvPicPr>
        <xdr:cNvPr id="16" name="Picture 15">
          <a:extLst>
            <a:ext uri="{FF2B5EF4-FFF2-40B4-BE49-F238E27FC236}">
              <a16:creationId xmlns:a16="http://schemas.microsoft.com/office/drawing/2014/main" id="{8E20185E-4E65-479A-B8FF-4735CDC47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44500" y="3983888400"/>
          <a:ext cx="12009524" cy="496190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172</xdr:row>
      <xdr:rowOff>0</xdr:rowOff>
    </xdr:from>
    <xdr:ext cx="12209524" cy="7923809"/>
    <xdr:pic>
      <xdr:nvPicPr>
        <xdr:cNvPr id="17" name="Picture 16">
          <a:extLst>
            <a:ext uri="{FF2B5EF4-FFF2-40B4-BE49-F238E27FC236}">
              <a16:creationId xmlns:a16="http://schemas.microsoft.com/office/drawing/2014/main" id="{14F66DBA-BDD1-4723-B69F-CCF0A0789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144500" y="3975887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241</xdr:row>
      <xdr:rowOff>0</xdr:rowOff>
    </xdr:from>
    <xdr:ext cx="7380952" cy="4428571"/>
    <xdr:pic>
      <xdr:nvPicPr>
        <xdr:cNvPr id="18" name="Picture 17">
          <a:extLst>
            <a:ext uri="{FF2B5EF4-FFF2-40B4-BE49-F238E27FC236}">
              <a16:creationId xmlns:a16="http://schemas.microsoft.com/office/drawing/2014/main" id="{54C7016F-B0FD-4EFD-81F6-0F9A81EB6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0" y="3989031900"/>
          <a:ext cx="7380952" cy="4428571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twoCellAnchor>
    <xdr:from>
      <xdr:col>4</xdr:col>
      <xdr:colOff>0</xdr:colOff>
      <xdr:row>12</xdr:row>
      <xdr:rowOff>0</xdr:rowOff>
    </xdr:from>
    <xdr:to>
      <xdr:col>122</xdr:col>
      <xdr:colOff>180975</xdr:colOff>
      <xdr:row>86</xdr:row>
      <xdr:rowOff>74428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EBBCD782-584B-496E-B455-1FE432ABE7B7}"/>
            </a:ext>
          </a:extLst>
        </xdr:cNvPr>
        <xdr:cNvGrpSpPr/>
      </xdr:nvGrpSpPr>
      <xdr:grpSpPr>
        <a:xfrm>
          <a:off x="762000" y="2286000"/>
          <a:ext cx="22659975" cy="14171428"/>
          <a:chOff x="762000" y="3958164176"/>
          <a:chExt cx="22659975" cy="14171428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40108369-146D-DBD6-2469-4B9D5CC116B0}"/>
              </a:ext>
            </a:extLst>
          </xdr:cNvPr>
          <xdr:cNvGrpSpPr/>
        </xdr:nvGrpSpPr>
        <xdr:grpSpPr>
          <a:xfrm>
            <a:off x="762000" y="3958164176"/>
            <a:ext cx="22259925" cy="14171428"/>
            <a:chOff x="6745941" y="3905843912"/>
            <a:chExt cx="22259925" cy="14171428"/>
          </a:xfrm>
        </xdr:grpSpPr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DE26D83D-4759-F580-6C34-55D9CECB6D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745941" y="3905843912"/>
              <a:ext cx="7352381" cy="14171428"/>
            </a:xfrm>
            <a:prstGeom prst="rect">
              <a:avLst/>
            </a:prstGeom>
            <a:effectLst>
              <a:outerShdw blurRad="63500" algn="ctr" rotWithShape="0">
                <a:srgbClr val="000000">
                  <a:alpha val="95000"/>
                </a:srgbClr>
              </a:outerShdw>
            </a:effectLst>
          </xdr:spPr>
        </xdr:pic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A012A504-D0F3-7EC3-5D83-7BC63A7D2B6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5941" y="3905843912"/>
              <a:ext cx="14639925" cy="4076700"/>
            </a:xfrm>
            <a:prstGeom prst="rect">
              <a:avLst/>
            </a:prstGeom>
            <a:noFill/>
            <a:effectLst>
              <a:outerShdw blurRad="63500" algn="ctr" rotWithShape="0">
                <a:srgbClr val="000000">
                  <a:alpha val="95000"/>
                </a:srgbClr>
              </a:outerShdw>
            </a:effectLst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DC34EF34-D9D2-A221-FA02-D93B4FF9AD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82000" y="3962926676"/>
            <a:ext cx="14592300" cy="2581275"/>
          </a:xfrm>
          <a:prstGeom prst="rect">
            <a:avLst/>
          </a:prstGeom>
          <a:noFill/>
          <a:effectLst>
            <a:outerShdw blurRad="63500" algn="ctr" rotWithShape="0">
              <a:srgbClr val="000000">
                <a:alpha val="9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667DF7DA-CF6C-3B0E-E850-89D30947368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82000" y="3966165176"/>
            <a:ext cx="15039975" cy="4257675"/>
          </a:xfrm>
          <a:prstGeom prst="rect">
            <a:avLst/>
          </a:prstGeom>
          <a:noFill/>
          <a:effectLst>
            <a:outerShdw blurRad="63500" algn="ctr" rotWithShape="0">
              <a:srgbClr val="000000">
                <a:alpha val="9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4</xdr:col>
      <xdr:colOff>0</xdr:colOff>
      <xdr:row>270</xdr:row>
      <xdr:rowOff>0</xdr:rowOff>
    </xdr:from>
    <xdr:ext cx="7371428" cy="3819048"/>
    <xdr:pic>
      <xdr:nvPicPr>
        <xdr:cNvPr id="25" name="Picture 24">
          <a:extLst>
            <a:ext uri="{FF2B5EF4-FFF2-40B4-BE49-F238E27FC236}">
              <a16:creationId xmlns:a16="http://schemas.microsoft.com/office/drawing/2014/main" id="{3C0CD609-7692-4099-99DB-5E443F84E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2000" y="3994556400"/>
          <a:ext cx="7371428" cy="381904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605</xdr:row>
      <xdr:rowOff>0</xdr:rowOff>
    </xdr:from>
    <xdr:ext cx="12209524" cy="7923809"/>
    <xdr:pic>
      <xdr:nvPicPr>
        <xdr:cNvPr id="2" name="Picture 1">
          <a:extLst>
            <a:ext uri="{FF2B5EF4-FFF2-40B4-BE49-F238E27FC236}">
              <a16:creationId xmlns:a16="http://schemas.microsoft.com/office/drawing/2014/main" id="{4820D94F-BE4F-4A87-B7E4-35493BCD0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1867709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73</xdr:col>
      <xdr:colOff>0</xdr:colOff>
      <xdr:row>605</xdr:row>
      <xdr:rowOff>0</xdr:rowOff>
    </xdr:from>
    <xdr:ext cx="12209524" cy="7923809"/>
    <xdr:pic>
      <xdr:nvPicPr>
        <xdr:cNvPr id="3" name="Picture 2">
          <a:extLst>
            <a:ext uri="{FF2B5EF4-FFF2-40B4-BE49-F238E27FC236}">
              <a16:creationId xmlns:a16="http://schemas.microsoft.com/office/drawing/2014/main" id="{C12133FE-5CE2-4F0E-8CA0-3D69D89AC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41867709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650</xdr:row>
      <xdr:rowOff>0</xdr:rowOff>
    </xdr:from>
    <xdr:ext cx="13019047" cy="5428571"/>
    <xdr:pic>
      <xdr:nvPicPr>
        <xdr:cNvPr id="4" name="Picture 3">
          <a:extLst>
            <a:ext uri="{FF2B5EF4-FFF2-40B4-BE49-F238E27FC236}">
              <a16:creationId xmlns:a16="http://schemas.microsoft.com/office/drawing/2014/main" id="{D3B69D5B-9D20-4C8B-A4E2-4D86BF47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4195343400"/>
          <a:ext cx="13019047" cy="5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twoCellAnchor>
    <xdr:from>
      <xdr:col>4</xdr:col>
      <xdr:colOff>0</xdr:colOff>
      <xdr:row>682</xdr:row>
      <xdr:rowOff>0</xdr:rowOff>
    </xdr:from>
    <xdr:to>
      <xdr:col>72</xdr:col>
      <xdr:colOff>65047</xdr:colOff>
      <xdr:row>738</xdr:row>
      <xdr:rowOff>170095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93F36C7-1927-4F35-BAEE-CD14229C64CA}"/>
            </a:ext>
          </a:extLst>
        </xdr:cNvPr>
        <xdr:cNvGrpSpPr/>
      </xdr:nvGrpSpPr>
      <xdr:grpSpPr>
        <a:xfrm>
          <a:off x="762000" y="129921000"/>
          <a:ext cx="13019047" cy="10838095"/>
          <a:chOff x="762000" y="86677500"/>
          <a:chExt cx="13019047" cy="1083809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BE507108-2688-1588-52C0-72DDBE5D90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62000" y="86677500"/>
            <a:ext cx="13019047" cy="10838095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70012680-7FDE-C02E-C1A6-5DD291B1F876}"/>
              </a:ext>
            </a:extLst>
          </xdr:cNvPr>
          <xdr:cNvSpPr/>
        </xdr:nvSpPr>
        <xdr:spPr>
          <a:xfrm>
            <a:off x="10185761" y="93087265"/>
            <a:ext cx="1636833" cy="537882"/>
          </a:xfrm>
          <a:prstGeom prst="rect">
            <a:avLst/>
          </a:prstGeom>
          <a:noFill/>
          <a:ln w="38100">
            <a:solidFill>
              <a:srgbClr val="FF0000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73</xdr:col>
      <xdr:colOff>0</xdr:colOff>
      <xdr:row>682</xdr:row>
      <xdr:rowOff>0</xdr:rowOff>
    </xdr:from>
    <xdr:ext cx="13019047" cy="10800000"/>
    <xdr:pic>
      <xdr:nvPicPr>
        <xdr:cNvPr id="8" name="Picture 7">
          <a:extLst>
            <a:ext uri="{FF2B5EF4-FFF2-40B4-BE49-F238E27FC236}">
              <a16:creationId xmlns:a16="http://schemas.microsoft.com/office/drawing/2014/main" id="{130EF967-0C52-4407-AFFC-68DA14C69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0" y="4201439400"/>
          <a:ext cx="13019047" cy="1080000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743</xdr:row>
      <xdr:rowOff>0</xdr:rowOff>
    </xdr:from>
    <xdr:ext cx="6961905" cy="4333333"/>
    <xdr:pic>
      <xdr:nvPicPr>
        <xdr:cNvPr id="9" name="Picture 8">
          <a:extLst>
            <a:ext uri="{FF2B5EF4-FFF2-40B4-BE49-F238E27FC236}">
              <a16:creationId xmlns:a16="http://schemas.microsoft.com/office/drawing/2014/main" id="{2AE8453C-7BCE-4956-9C5D-B041F505F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4213059900"/>
          <a:ext cx="6961905" cy="4333333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4</xdr:col>
      <xdr:colOff>0</xdr:colOff>
      <xdr:row>12</xdr:row>
      <xdr:rowOff>0</xdr:rowOff>
    </xdr:from>
    <xdr:ext cx="6914286" cy="5361905"/>
    <xdr:pic>
      <xdr:nvPicPr>
        <xdr:cNvPr id="10" name="Picture 9">
          <a:extLst>
            <a:ext uri="{FF2B5EF4-FFF2-40B4-BE49-F238E27FC236}">
              <a16:creationId xmlns:a16="http://schemas.microsoft.com/office/drawing/2014/main" id="{A231C651-64DA-4AF0-806D-FF68A76B9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4073804400"/>
          <a:ext cx="6914286" cy="536190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43</xdr:row>
      <xdr:rowOff>0</xdr:rowOff>
    </xdr:from>
    <xdr:ext cx="7219048" cy="8295238"/>
    <xdr:pic>
      <xdr:nvPicPr>
        <xdr:cNvPr id="11" name="Picture 10">
          <a:extLst>
            <a:ext uri="{FF2B5EF4-FFF2-40B4-BE49-F238E27FC236}">
              <a16:creationId xmlns:a16="http://schemas.microsoft.com/office/drawing/2014/main" id="{6F8B3C5E-48E1-4FBE-93E8-E5F0290F6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079709900"/>
          <a:ext cx="7219048" cy="82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110</xdr:row>
      <xdr:rowOff>0</xdr:rowOff>
    </xdr:from>
    <xdr:ext cx="6933333" cy="5866667"/>
    <xdr:pic>
      <xdr:nvPicPr>
        <xdr:cNvPr id="12" name="Picture 11">
          <a:extLst>
            <a:ext uri="{FF2B5EF4-FFF2-40B4-BE49-F238E27FC236}">
              <a16:creationId xmlns:a16="http://schemas.microsoft.com/office/drawing/2014/main" id="{C5B6684E-14E5-4FE0-AB4D-689742DC8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4092473400"/>
          <a:ext cx="6933333" cy="5866667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4</xdr:col>
      <xdr:colOff>0</xdr:colOff>
      <xdr:row>144</xdr:row>
      <xdr:rowOff>0</xdr:rowOff>
    </xdr:from>
    <xdr:ext cx="7514286" cy="6428571"/>
    <xdr:pic>
      <xdr:nvPicPr>
        <xdr:cNvPr id="13" name="Picture 12">
          <a:extLst>
            <a:ext uri="{FF2B5EF4-FFF2-40B4-BE49-F238E27FC236}">
              <a16:creationId xmlns:a16="http://schemas.microsoft.com/office/drawing/2014/main" id="{D3600669-9BA7-4D3F-B4FA-45BBE0B8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4098950400"/>
          <a:ext cx="7514286" cy="6428571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4</xdr:col>
      <xdr:colOff>0</xdr:colOff>
      <xdr:row>195</xdr:row>
      <xdr:rowOff>0</xdr:rowOff>
    </xdr:from>
    <xdr:ext cx="7371428" cy="6685714"/>
    <xdr:pic>
      <xdr:nvPicPr>
        <xdr:cNvPr id="14" name="Picture 13">
          <a:extLst>
            <a:ext uri="{FF2B5EF4-FFF2-40B4-BE49-F238E27FC236}">
              <a16:creationId xmlns:a16="http://schemas.microsoft.com/office/drawing/2014/main" id="{E81DF66C-3362-402A-BCA9-69B6E175F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4108665900"/>
          <a:ext cx="7371428" cy="668571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343</xdr:row>
      <xdr:rowOff>0</xdr:rowOff>
    </xdr:from>
    <xdr:ext cx="7361905" cy="1076190"/>
    <xdr:pic>
      <xdr:nvPicPr>
        <xdr:cNvPr id="15" name="Picture 14">
          <a:extLst>
            <a:ext uri="{FF2B5EF4-FFF2-40B4-BE49-F238E27FC236}">
              <a16:creationId xmlns:a16="http://schemas.microsoft.com/office/drawing/2014/main" id="{24D9B1A4-FEEC-4220-98A6-89493B5CB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4136859900"/>
          <a:ext cx="7361905" cy="1076190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4</xdr:col>
      <xdr:colOff>0</xdr:colOff>
      <xdr:row>352</xdr:row>
      <xdr:rowOff>0</xdr:rowOff>
    </xdr:from>
    <xdr:ext cx="7380952" cy="2666667"/>
    <xdr:pic>
      <xdr:nvPicPr>
        <xdr:cNvPr id="16" name="Picture 15">
          <a:extLst>
            <a:ext uri="{FF2B5EF4-FFF2-40B4-BE49-F238E27FC236}">
              <a16:creationId xmlns:a16="http://schemas.microsoft.com/office/drawing/2014/main" id="{8CE1EDD5-5E46-41B2-8E16-A9AF15AB7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0" y="4138574400"/>
          <a:ext cx="7380952" cy="26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540</xdr:row>
      <xdr:rowOff>0</xdr:rowOff>
    </xdr:from>
    <xdr:ext cx="7409524" cy="1619048"/>
    <xdr:pic>
      <xdr:nvPicPr>
        <xdr:cNvPr id="17" name="Picture 16">
          <a:extLst>
            <a:ext uri="{FF2B5EF4-FFF2-40B4-BE49-F238E27FC236}">
              <a16:creationId xmlns:a16="http://schemas.microsoft.com/office/drawing/2014/main" id="{C0E67CEA-55BF-4B1A-B55E-00D9C6C78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2000" y="4174388400"/>
          <a:ext cx="7409524" cy="1619048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143</xdr:row>
      <xdr:rowOff>0</xdr:rowOff>
    </xdr:from>
    <xdr:ext cx="7371428" cy="3285714"/>
    <xdr:pic>
      <xdr:nvPicPr>
        <xdr:cNvPr id="2" name="Picture 1">
          <a:extLst>
            <a:ext uri="{FF2B5EF4-FFF2-40B4-BE49-F238E27FC236}">
              <a16:creationId xmlns:a16="http://schemas.microsoft.com/office/drawing/2014/main" id="{725F6255-6356-49EB-92FC-D7C4B897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601117925"/>
          <a:ext cx="7371428" cy="3285714"/>
        </a:xfrm>
        <a:prstGeom prst="rect">
          <a:avLst/>
        </a:prstGeom>
        <a:effectLst>
          <a:outerShdw blurRad="127000" algn="ctr" rotWithShape="0">
            <a:srgbClr val="FF0000">
              <a:alpha val="90000"/>
            </a:srgbClr>
          </a:outerShdw>
        </a:effectLst>
      </xdr:spPr>
    </xdr:pic>
    <xdr:clientData/>
  </xdr:oneCellAnchor>
  <xdr:oneCellAnchor>
    <xdr:from>
      <xdr:col>4</xdr:col>
      <xdr:colOff>0</xdr:colOff>
      <xdr:row>240</xdr:row>
      <xdr:rowOff>0</xdr:rowOff>
    </xdr:from>
    <xdr:ext cx="13019047" cy="4476190"/>
    <xdr:pic>
      <xdr:nvPicPr>
        <xdr:cNvPr id="3" name="Picture 2">
          <a:extLst>
            <a:ext uri="{FF2B5EF4-FFF2-40B4-BE49-F238E27FC236}">
              <a16:creationId xmlns:a16="http://schemas.microsoft.com/office/drawing/2014/main" id="{65B36B1F-9138-4C10-8566-643AAED9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619596425"/>
          <a:ext cx="13019047" cy="44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198</xdr:row>
      <xdr:rowOff>0</xdr:rowOff>
    </xdr:from>
    <xdr:ext cx="12209524" cy="7923809"/>
    <xdr:pic>
      <xdr:nvPicPr>
        <xdr:cNvPr id="4" name="Picture 3">
          <a:extLst>
            <a:ext uri="{FF2B5EF4-FFF2-40B4-BE49-F238E27FC236}">
              <a16:creationId xmlns:a16="http://schemas.microsoft.com/office/drawing/2014/main" id="{60567425-2E48-4DC0-BC01-D77E546A8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46115954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73</xdr:col>
      <xdr:colOff>0</xdr:colOff>
      <xdr:row>198</xdr:row>
      <xdr:rowOff>0</xdr:rowOff>
    </xdr:from>
    <xdr:ext cx="12209524" cy="7923809"/>
    <xdr:pic>
      <xdr:nvPicPr>
        <xdr:cNvPr id="5" name="Picture 4">
          <a:extLst>
            <a:ext uri="{FF2B5EF4-FFF2-40B4-BE49-F238E27FC236}">
              <a16:creationId xmlns:a16="http://schemas.microsoft.com/office/drawing/2014/main" id="{F7EB1C64-36C6-44A2-8B44-B662A31DC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06500" y="46115954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73</xdr:col>
      <xdr:colOff>0</xdr:colOff>
      <xdr:row>240</xdr:row>
      <xdr:rowOff>0</xdr:rowOff>
    </xdr:from>
    <xdr:ext cx="13019047" cy="4514286"/>
    <xdr:pic>
      <xdr:nvPicPr>
        <xdr:cNvPr id="6" name="Picture 5">
          <a:extLst>
            <a:ext uri="{FF2B5EF4-FFF2-40B4-BE49-F238E27FC236}">
              <a16:creationId xmlns:a16="http://schemas.microsoft.com/office/drawing/2014/main" id="{5E9DBC00-325A-4E88-916A-182EEDEE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0" y="4619596425"/>
          <a:ext cx="13019047" cy="45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266</xdr:row>
      <xdr:rowOff>0</xdr:rowOff>
    </xdr:from>
    <xdr:ext cx="7476190" cy="6866667"/>
    <xdr:pic>
      <xdr:nvPicPr>
        <xdr:cNvPr id="7" name="Picture 6">
          <a:extLst>
            <a:ext uri="{FF2B5EF4-FFF2-40B4-BE49-F238E27FC236}">
              <a16:creationId xmlns:a16="http://schemas.microsoft.com/office/drawing/2014/main" id="{BDC74933-9BC6-47CA-8437-6D8A802B5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4624549425"/>
          <a:ext cx="7476190" cy="6866667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4</xdr:col>
      <xdr:colOff>0</xdr:colOff>
      <xdr:row>9</xdr:row>
      <xdr:rowOff>0</xdr:rowOff>
    </xdr:from>
    <xdr:ext cx="7361905" cy="2390476"/>
    <xdr:pic>
      <xdr:nvPicPr>
        <xdr:cNvPr id="8" name="Picture 7">
          <a:extLst>
            <a:ext uri="{FF2B5EF4-FFF2-40B4-BE49-F238E27FC236}">
              <a16:creationId xmlns:a16="http://schemas.microsoft.com/office/drawing/2014/main" id="{66F147D1-A2CD-4BAD-AC23-E1F64CDA6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4946303925"/>
          <a:ext cx="7361905" cy="239047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114</xdr:row>
      <xdr:rowOff>0</xdr:rowOff>
    </xdr:from>
    <xdr:ext cx="6933333" cy="1952381"/>
    <xdr:pic>
      <xdr:nvPicPr>
        <xdr:cNvPr id="9" name="Picture 8">
          <a:extLst>
            <a:ext uri="{FF2B5EF4-FFF2-40B4-BE49-F238E27FC236}">
              <a16:creationId xmlns:a16="http://schemas.microsoft.com/office/drawing/2014/main" id="{AFF412CC-05F7-49B7-B16A-1187CEF44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966306425"/>
          <a:ext cx="6933333" cy="1952381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294</xdr:row>
      <xdr:rowOff>0</xdr:rowOff>
    </xdr:from>
    <xdr:ext cx="12209524" cy="7923809"/>
    <xdr:pic>
      <xdr:nvPicPr>
        <xdr:cNvPr id="2" name="Picture 1">
          <a:extLst>
            <a:ext uri="{FF2B5EF4-FFF2-40B4-BE49-F238E27FC236}">
              <a16:creationId xmlns:a16="http://schemas.microsoft.com/office/drawing/2014/main" id="{FC8AF5D7-08C0-4AF4-B469-E8FC71736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50088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336</xdr:row>
      <xdr:rowOff>0</xdr:rowOff>
    </xdr:from>
    <xdr:ext cx="12095238" cy="4438095"/>
    <xdr:pic>
      <xdr:nvPicPr>
        <xdr:cNvPr id="3" name="Picture 2">
          <a:extLst>
            <a:ext uri="{FF2B5EF4-FFF2-40B4-BE49-F238E27FC236}">
              <a16:creationId xmlns:a16="http://schemas.microsoft.com/office/drawing/2014/main" id="{8DA71DDB-8AD9-47E6-B495-1576D2905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758089925"/>
          <a:ext cx="12095238" cy="443809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294</xdr:row>
      <xdr:rowOff>0</xdr:rowOff>
    </xdr:from>
    <xdr:ext cx="12209524" cy="7923809"/>
    <xdr:pic>
      <xdr:nvPicPr>
        <xdr:cNvPr id="4" name="Picture 3">
          <a:extLst>
            <a:ext uri="{FF2B5EF4-FFF2-40B4-BE49-F238E27FC236}">
              <a16:creationId xmlns:a16="http://schemas.microsoft.com/office/drawing/2014/main" id="{BE61892E-DB63-4B4A-A147-0D8B2EFD6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500" y="4750088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336</xdr:row>
      <xdr:rowOff>0</xdr:rowOff>
    </xdr:from>
    <xdr:ext cx="12095238" cy="4428571"/>
    <xdr:pic>
      <xdr:nvPicPr>
        <xdr:cNvPr id="5" name="Picture 4">
          <a:extLst>
            <a:ext uri="{FF2B5EF4-FFF2-40B4-BE49-F238E27FC236}">
              <a16:creationId xmlns:a16="http://schemas.microsoft.com/office/drawing/2014/main" id="{EAACECC5-B9B2-4E81-9236-7C896DBC8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44500" y="4758089925"/>
          <a:ext cx="12095238" cy="4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443</xdr:row>
      <xdr:rowOff>0</xdr:rowOff>
    </xdr:from>
    <xdr:ext cx="12209524" cy="7923809"/>
    <xdr:pic>
      <xdr:nvPicPr>
        <xdr:cNvPr id="6" name="Picture 5">
          <a:extLst>
            <a:ext uri="{FF2B5EF4-FFF2-40B4-BE49-F238E27FC236}">
              <a16:creationId xmlns:a16="http://schemas.microsoft.com/office/drawing/2014/main" id="{C068428B-77C0-43F6-A24E-475B2AD5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738658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487</xdr:row>
      <xdr:rowOff>0</xdr:rowOff>
    </xdr:from>
    <xdr:ext cx="13019047" cy="4771429"/>
    <xdr:pic>
      <xdr:nvPicPr>
        <xdr:cNvPr id="7" name="Picture 6">
          <a:extLst>
            <a:ext uri="{FF2B5EF4-FFF2-40B4-BE49-F238E27FC236}">
              <a16:creationId xmlns:a16="http://schemas.microsoft.com/office/drawing/2014/main" id="{82480C20-820B-4405-AE1F-29E34178E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4747040925"/>
          <a:ext cx="13019047" cy="477142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73</xdr:col>
      <xdr:colOff>0</xdr:colOff>
      <xdr:row>443</xdr:row>
      <xdr:rowOff>0</xdr:rowOff>
    </xdr:from>
    <xdr:ext cx="12209524" cy="7923809"/>
    <xdr:pic>
      <xdr:nvPicPr>
        <xdr:cNvPr id="8" name="Picture 7">
          <a:extLst>
            <a:ext uri="{FF2B5EF4-FFF2-40B4-BE49-F238E27FC236}">
              <a16:creationId xmlns:a16="http://schemas.microsoft.com/office/drawing/2014/main" id="{E8513D1C-54D8-4864-A12D-1FE57FECE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06500" y="4738658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73</xdr:col>
      <xdr:colOff>0</xdr:colOff>
      <xdr:row>487</xdr:row>
      <xdr:rowOff>0</xdr:rowOff>
    </xdr:from>
    <xdr:ext cx="12095238" cy="4904762"/>
    <xdr:pic>
      <xdr:nvPicPr>
        <xdr:cNvPr id="9" name="Picture 8">
          <a:extLst>
            <a:ext uri="{FF2B5EF4-FFF2-40B4-BE49-F238E27FC236}">
              <a16:creationId xmlns:a16="http://schemas.microsoft.com/office/drawing/2014/main" id="{56D1C690-112E-47D0-B698-B7D4B31B8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06500" y="4747040925"/>
          <a:ext cx="12095238" cy="4904762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516</xdr:row>
      <xdr:rowOff>0</xdr:rowOff>
    </xdr:from>
    <xdr:ext cx="7095238" cy="1419048"/>
    <xdr:pic>
      <xdr:nvPicPr>
        <xdr:cNvPr id="10" name="Picture 9">
          <a:extLst>
            <a:ext uri="{FF2B5EF4-FFF2-40B4-BE49-F238E27FC236}">
              <a16:creationId xmlns:a16="http://schemas.microsoft.com/office/drawing/2014/main" id="{3CD63865-8AEE-49BC-879E-605641552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4752565425"/>
          <a:ext cx="7095238" cy="1419048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4</xdr:col>
      <xdr:colOff>0</xdr:colOff>
      <xdr:row>150</xdr:row>
      <xdr:rowOff>0</xdr:rowOff>
    </xdr:from>
    <xdr:ext cx="7085714" cy="1600000"/>
    <xdr:pic>
      <xdr:nvPicPr>
        <xdr:cNvPr id="11" name="Picture 10">
          <a:extLst>
            <a:ext uri="{FF2B5EF4-FFF2-40B4-BE49-F238E27FC236}">
              <a16:creationId xmlns:a16="http://schemas.microsoft.com/office/drawing/2014/main" id="{B15D1286-8805-4062-A5AD-2F4B68B71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105752425"/>
          <a:ext cx="7085714" cy="160000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164</xdr:row>
      <xdr:rowOff>0</xdr:rowOff>
    </xdr:from>
    <xdr:ext cx="6304762" cy="4942857"/>
    <xdr:pic>
      <xdr:nvPicPr>
        <xdr:cNvPr id="12" name="Picture 11">
          <a:extLst>
            <a:ext uri="{FF2B5EF4-FFF2-40B4-BE49-F238E27FC236}">
              <a16:creationId xmlns:a16="http://schemas.microsoft.com/office/drawing/2014/main" id="{4D75DBC2-1083-4C81-B739-2CA4BCAFA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5108419425"/>
          <a:ext cx="6304762" cy="4942857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4</xdr:col>
      <xdr:colOff>0</xdr:colOff>
      <xdr:row>205</xdr:row>
      <xdr:rowOff>0</xdr:rowOff>
    </xdr:from>
    <xdr:ext cx="16668750" cy="2905125"/>
    <xdr:pic>
      <xdr:nvPicPr>
        <xdr:cNvPr id="13" name="Picture 12">
          <a:extLst>
            <a:ext uri="{FF2B5EF4-FFF2-40B4-BE49-F238E27FC236}">
              <a16:creationId xmlns:a16="http://schemas.microsoft.com/office/drawing/2014/main" id="{D3B0ED32-CB3A-44B5-B63C-2C201BD39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16229925"/>
          <a:ext cx="16668750" cy="2905125"/>
        </a:xfrm>
        <a:prstGeom prst="rect">
          <a:avLst/>
        </a:prstGeom>
        <a:noFill/>
        <a:effectLst>
          <a:outerShdw blurRad="63500" algn="ctr" rotWithShape="0">
            <a:srgbClr val="000000">
              <a:alpha val="9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193</xdr:row>
      <xdr:rowOff>0</xdr:rowOff>
    </xdr:from>
    <xdr:ext cx="8572500" cy="1695450"/>
    <xdr:pic>
      <xdr:nvPicPr>
        <xdr:cNvPr id="14" name="Picture 13">
          <a:extLst>
            <a:ext uri="{FF2B5EF4-FFF2-40B4-BE49-F238E27FC236}">
              <a16:creationId xmlns:a16="http://schemas.microsoft.com/office/drawing/2014/main" id="{F122FE3A-D4E1-48FE-AE4E-52E12F689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13943925"/>
          <a:ext cx="8572500" cy="1695450"/>
        </a:xfrm>
        <a:prstGeom prst="rect">
          <a:avLst/>
        </a:prstGeom>
        <a:noFill/>
        <a:effectLst>
          <a:outerShdw blurRad="63500" algn="ctr" rotWithShape="0">
            <a:srgbClr val="000000">
              <a:alpha val="9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7085714" cy="1380952"/>
    <xdr:pic>
      <xdr:nvPicPr>
        <xdr:cNvPr id="15" name="Picture 14">
          <a:extLst>
            <a:ext uri="{FF2B5EF4-FFF2-40B4-BE49-F238E27FC236}">
              <a16:creationId xmlns:a16="http://schemas.microsoft.com/office/drawing/2014/main" id="{B1AE1863-C61C-4C9A-AD4C-ED67C4E3A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2000" y="5119849425"/>
          <a:ext cx="7085714" cy="1380952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twoCellAnchor>
    <xdr:from>
      <xdr:col>4</xdr:col>
      <xdr:colOff>0</xdr:colOff>
      <xdr:row>12</xdr:row>
      <xdr:rowOff>0</xdr:rowOff>
    </xdr:from>
    <xdr:to>
      <xdr:col>77</xdr:col>
      <xdr:colOff>175260</xdr:colOff>
      <xdr:row>87</xdr:row>
      <xdr:rowOff>110490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A9E9C022-A8F9-4504-A0FE-7C5664095F8D}"/>
            </a:ext>
          </a:extLst>
        </xdr:cNvPr>
        <xdr:cNvGrpSpPr/>
      </xdr:nvGrpSpPr>
      <xdr:grpSpPr>
        <a:xfrm>
          <a:off x="762000" y="2286000"/>
          <a:ext cx="14081760" cy="14397990"/>
          <a:chOff x="762000" y="1714500"/>
          <a:chExt cx="14081760" cy="14397990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E30199C9-C6C9-36CA-001C-11E48A6C9B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762000" y="1714500"/>
            <a:ext cx="7104762" cy="6380952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9CAE685A-ADFF-40E0-E105-BA8F995D5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000" y="8191500"/>
            <a:ext cx="14081760" cy="7920990"/>
          </a:xfrm>
          <a:prstGeom prst="rect">
            <a:avLst/>
          </a:prstGeom>
          <a:noFill/>
          <a:effectLst>
            <a:outerShdw blurRad="63500" algn="ctr" rotWithShape="0">
              <a:srgbClr val="000000">
                <a:alpha val="9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4</xdr:col>
      <xdr:colOff>0</xdr:colOff>
      <xdr:row>92</xdr:row>
      <xdr:rowOff>0</xdr:rowOff>
    </xdr:from>
    <xdr:ext cx="8019048" cy="2952381"/>
    <xdr:pic>
      <xdr:nvPicPr>
        <xdr:cNvPr id="19" name="Picture 18">
          <a:extLst>
            <a:ext uri="{FF2B5EF4-FFF2-40B4-BE49-F238E27FC236}">
              <a16:creationId xmlns:a16="http://schemas.microsoft.com/office/drawing/2014/main" id="{FA8B436D-E016-41FF-A405-76C23790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2000" y="5012216925"/>
          <a:ext cx="8019048" cy="2952381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ssage/19:3195fa4b-a675-4429-a61c-a711f2aea1aa_61243b28-6ee4-4835-8a90-c833332187b1@unq.gbl.spaces/1725938558637?context=%7B%22contextType%22%3A%22chat%22%7D" TargetMode="External"/><Relationship Id="rId2" Type="http://schemas.openxmlformats.org/officeDocument/2006/relationships/hyperlink" Target="https://teams.microsoft.com/l/message/19:05e04ef6-a8c9-48db-8065-061fa260292c_f57b8c00-4882-4d7c-a3b9-0ecf369ec9ad@unq.gbl.spaces/1725865724612?context=%7B%22contextType%22%3A%22chat%22%7D" TargetMode="External"/><Relationship Id="rId1" Type="http://schemas.openxmlformats.org/officeDocument/2006/relationships/hyperlink" Target="https://teams.microsoft.com/l/message/19:05e04ef6-a8c9-48db-8065-061fa260292c_f57b8c00-4882-4d7c-a3b9-0ecf369ec9ad@unq.gbl.spaces/1725843425539?context=%7B%22contextType%22%3A%22chat%22%7D" TargetMode="External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ssage/19:05e04ef6-a8c9-48db-8065-061fa260292c_f57b8c00-4882-4d7c-a3b9-0ecf369ec9ad@unq.gbl.spaces/1726024820534?context=%7B%22contextType%22%3A%22chat%22%7D" TargetMode="External"/><Relationship Id="rId2" Type="http://schemas.openxmlformats.org/officeDocument/2006/relationships/hyperlink" Target="https://teams.microsoft.com/l/message/19:d7afe02c6ef44f8b911b53dfceb5756d@thread.v2/1725959979990?context=%7B%22contextType%22%3A%22chat%22%7D" TargetMode="External"/><Relationship Id="rId1" Type="http://schemas.openxmlformats.org/officeDocument/2006/relationships/hyperlink" Target="https://teams.microsoft.com/l/message/19:633595e6-2f48-4516-ad3c-37a06400ad9d_c869a345-f176-4ecc-a5d1-ed669c946231@unq.gbl.spaces/1725961899634?context=%7B%22contextType%22%3A%22chat%22%7D" TargetMode="External"/><Relationship Id="rId6" Type="http://schemas.openxmlformats.org/officeDocument/2006/relationships/drawing" Target="../drawings/drawing8.xml"/><Relationship Id="rId5" Type="http://schemas.openxmlformats.org/officeDocument/2006/relationships/hyperlink" Target="https://teams.microsoft.com/l/message/19:c869a345-f176-4ecc-a5d1-ed669c946231_f7907c49-91de-43f2-a9df-3c610dd9af93@unq.gbl.spaces/1725861802088?context=%7B%22contextType%22%3A%22chat%22%7D" TargetMode="External"/><Relationship Id="rId4" Type="http://schemas.openxmlformats.org/officeDocument/2006/relationships/hyperlink" Target="https://teams.microsoft.com/l/message/19:c2f59e56-47db-4a1e-8d4e-693ba0ed46c2_c869a345-f176-4ecc-a5d1-ed669c946231@unq.gbl.spaces/1726026398421?context=%7B%22contextType%22%3A%22chat%22%7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teams.microsoft.com/l/message/19:27889f5f-8363-4054-bc62-5d210980d794_f57b8c00-4882-4d7c-a3b9-0ecf369ec9ad@unq.gbl.spaces/1724814827415?context=%7B%22contextType%22%3A%22chat%22%7D" TargetMode="External"/><Relationship Id="rId1" Type="http://schemas.openxmlformats.org/officeDocument/2006/relationships/hyperlink" Target="https://teams.microsoft.com/l/message/19:27889f5f-8363-4054-bc62-5d210980d794_f57b8c00-4882-4d7c-a3b9-0ecf369ec9ad@unq.gbl.spaces/1724809864776?context=%7B%22contextType%22%3A%22chat%22%7D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teams.microsoft.com/l/message/19:05e04ef6-a8c9-48db-8065-061fa260292c_f57b8c00-4882-4d7c-a3b9-0ecf369ec9ad@unq.gbl.spaces/1724912583433?context=%7B%22contextType%22%3A%22chat%22%7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ssage/19:27889f5f-8363-4054-bc62-5d210980d794_f57b8c00-4882-4d7c-a3b9-0ecf369ec9ad@unq.gbl.spaces/1724896037038?context=%7B%22contextType%22%3A%22chat%22%7D" TargetMode="External"/><Relationship Id="rId2" Type="http://schemas.openxmlformats.org/officeDocument/2006/relationships/hyperlink" Target="https://teams.microsoft.com/l/message/19:49cf2ae5-cd49-4fef-8bf3-18b80a6ae08e_c869a345-f176-4ecc-a5d1-ed669c946231@unq.gbl.spaces/1724988299336?context=%7B%22contextType%22%3A%22chat%22%7D" TargetMode="External"/><Relationship Id="rId1" Type="http://schemas.openxmlformats.org/officeDocument/2006/relationships/hyperlink" Target="https://teams.microsoft.com/l/message/19:05e04ef6-a8c9-48db-8065-061fa260292c_f57b8c00-4882-4d7c-a3b9-0ecf369ec9ad@unq.gbl.spaces/1725000021240?context=%7B%22contextType%22%3A%22chat%22%7D" TargetMode="External"/><Relationship Id="rId6" Type="http://schemas.openxmlformats.org/officeDocument/2006/relationships/drawing" Target="../drawings/drawing5.xml"/><Relationship Id="rId5" Type="http://schemas.openxmlformats.org/officeDocument/2006/relationships/hyperlink" Target="https://teams.microsoft.com/l/message/19:ea9129dd-a8f6-49df-b3b3-b24bece85c93_f57b8c00-4882-4d7c-a3b9-0ecf369ec9ad@unq.gbl.spaces/1725000382143?context=%7B%22contextType%22%3A%22chat%22%7D" TargetMode="External"/><Relationship Id="rId4" Type="http://schemas.openxmlformats.org/officeDocument/2006/relationships/hyperlink" Target="https://teams.microsoft.com/l/message/19:27889f5f-8363-4054-bc62-5d210980d794_f57b8c00-4882-4d7c-a3b9-0ecf369ec9ad@unq.gbl.spaces/1724905760695?context=%7B%22contextType%22%3A%22chat%22%7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s://teams.microsoft.com/l/message/19:c869a345-f176-4ecc-a5d1-ed669c946231_ea9129dd-a8f6-49df-b3b3-b24bece85c93@unq.gbl.spaces/1725246536697?context=%7B%22contextType%22%3A%22chat%22%7D" TargetMode="External"/><Relationship Id="rId7" Type="http://schemas.openxmlformats.org/officeDocument/2006/relationships/hyperlink" Target="https://teams.microsoft.com/l/message/19:05e04ef6-a8c9-48db-8065-061fa260292c_f57b8c00-4882-4d7c-a3b9-0ecf369ec9ad@unq.gbl.spaces/1725268090633?context=%7B%22contextType%22%3A%22chat%22%7D" TargetMode="External"/><Relationship Id="rId2" Type="http://schemas.openxmlformats.org/officeDocument/2006/relationships/hyperlink" Target="https://teams.microsoft.com/l/message/19:c869a345-f176-4ecc-a5d1-ed669c946231_ea9129dd-a8f6-49df-b3b3-b24bece85c93@unq.gbl.spaces/1725242447031?context=%7B%22contextType%22%3A%22chat%22%7D" TargetMode="External"/><Relationship Id="rId1" Type="http://schemas.openxmlformats.org/officeDocument/2006/relationships/hyperlink" Target="https://teams.microsoft.com/l/message/19:6591ef35-3cc7-49cb-8f66-b0a6ffed7230_c869a345-f176-4ecc-a5d1-ed669c946231@unq.gbl.spaces/1725334462716?context=%7B%22contextType%22%3A%22chat%22%7D" TargetMode="External"/><Relationship Id="rId6" Type="http://schemas.openxmlformats.org/officeDocument/2006/relationships/hyperlink" Target="https://teams.microsoft.com/l/message/19:05e04ef6-a8c9-48db-8065-061fa260292c_f57b8c00-4882-4d7c-a3b9-0ecf369ec9ad@unq.gbl.spaces/1725263416180?context=%7B%22contextType%22%3A%22chat%22%7D" TargetMode="External"/><Relationship Id="rId5" Type="http://schemas.openxmlformats.org/officeDocument/2006/relationships/hyperlink" Target="https://teams.microsoft.com/l/message/19:05e04ef6-a8c9-48db-8065-061fa260292c_f57b8c00-4882-4d7c-a3b9-0ecf369ec9ad@unq.gbl.spaces/1725248725320?context=%7B%22contextType%22%3A%22chat%22%7D" TargetMode="External"/><Relationship Id="rId4" Type="http://schemas.openxmlformats.org/officeDocument/2006/relationships/hyperlink" Target="https://teams.microsoft.com/l/message/19:05e04ef6-a8c9-48db-8065-061fa260292c_f57b8c00-4882-4d7c-a3b9-0ecf369ec9ad@unq.gbl.spaces/1725245416233?context=%7B%22contextType%22%3A%22chat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F9F1-4590-4487-9BE7-967CF50B93CD}">
  <dimension ref="B2"/>
  <sheetViews>
    <sheetView zoomScale="85" zoomScaleNormal="85" workbookViewId="0">
      <selection activeCell="AZ42" sqref="AZ42"/>
    </sheetView>
  </sheetViews>
  <sheetFormatPr defaultColWidth="2.85546875" defaultRowHeight="15" x14ac:dyDescent="0.25"/>
  <cols>
    <col min="1" max="16384" width="2.85546875" style="3"/>
  </cols>
  <sheetData>
    <row r="2" spans="2:2" x14ac:dyDescent="0.25">
      <c r="B2" s="1" t="s">
        <v>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B245-EFE3-45E4-A9A0-A139FB8CC0EC}">
  <dimension ref="B2:C4"/>
  <sheetViews>
    <sheetView zoomScale="85" zoomScaleNormal="85" workbookViewId="0">
      <selection activeCell="C4" sqref="C4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814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538F-4189-4386-9D2C-C70ECF591481}">
  <dimension ref="B2:CW324"/>
  <sheetViews>
    <sheetView zoomScale="85" zoomScaleNormal="85" workbookViewId="0"/>
  </sheetViews>
  <sheetFormatPr defaultColWidth="2.85546875" defaultRowHeight="15" x14ac:dyDescent="0.25"/>
  <cols>
    <col min="1" max="16384" width="2.85546875" style="3"/>
  </cols>
  <sheetData>
    <row r="2" spans="2:5" x14ac:dyDescent="0.25">
      <c r="B2" s="1" t="s">
        <v>821</v>
      </c>
    </row>
    <row r="4" spans="2:5" x14ac:dyDescent="0.25">
      <c r="C4" s="13">
        <v>0</v>
      </c>
      <c r="E4" s="1" t="s">
        <v>853</v>
      </c>
    </row>
    <row r="5" spans="2:5" x14ac:dyDescent="0.25">
      <c r="E5" s="3" t="s">
        <v>207</v>
      </c>
    </row>
    <row r="7" spans="2:5" x14ac:dyDescent="0.25">
      <c r="E7" s="14" t="s">
        <v>895</v>
      </c>
    </row>
    <row r="8" spans="2:5" x14ac:dyDescent="0.25">
      <c r="E8" t="s">
        <v>896</v>
      </c>
    </row>
    <row r="9" spans="2:5" x14ac:dyDescent="0.25">
      <c r="E9"/>
    </row>
    <row r="23" spans="5:37" x14ac:dyDescent="0.25">
      <c r="E23" s="1" t="s">
        <v>77</v>
      </c>
      <c r="N23" s="1" t="s">
        <v>2</v>
      </c>
      <c r="Y23" s="1" t="s">
        <v>3</v>
      </c>
    </row>
    <row r="25" spans="5:37" x14ac:dyDescent="0.25">
      <c r="E25" s="3" t="s">
        <v>897</v>
      </c>
      <c r="N25" s="3" t="s">
        <v>342</v>
      </c>
      <c r="Y25" s="3" t="s">
        <v>385</v>
      </c>
      <c r="AK25" s="3" t="str">
        <f t="shared" ref="AK25:AK45" si="0">"select '" &amp; TRIM(E25) &amp; "' AGREEMENT_NO, '" &amp; TRIM(N25) &amp; "' BILLING_TO_NPWP_OLD, '" &amp; TRIM(Y25) &amp; "' BILLING_TO_NPWP_NEW union all"</f>
        <v>select '0001882/4/08/02/2024' AGREEMENT_NO, '|654115625413000' BILLING_TO_NPWP_OLD, '|0654115625413000' BILLING_TO_NPWP_NEW union all</v>
      </c>
    </row>
    <row r="26" spans="5:37" x14ac:dyDescent="0.25">
      <c r="E26" s="3" t="s">
        <v>898</v>
      </c>
      <c r="N26" s="3" t="s">
        <v>342</v>
      </c>
      <c r="Y26" s="3" t="s">
        <v>385</v>
      </c>
      <c r="AK26" s="3" t="str">
        <f t="shared" si="0"/>
        <v>select '0001971/4/08/02/2024' AGREEMENT_NO, '|654115625413000' BILLING_TO_NPWP_OLD, '|0654115625413000' BILLING_TO_NPWP_NEW union all</v>
      </c>
    </row>
    <row r="27" spans="5:37" x14ac:dyDescent="0.25">
      <c r="E27" s="3" t="s">
        <v>899</v>
      </c>
      <c r="N27" s="3" t="s">
        <v>342</v>
      </c>
      <c r="Y27" s="3" t="s">
        <v>385</v>
      </c>
      <c r="AK27" s="3" t="str">
        <f t="shared" si="0"/>
        <v>select '0001972/4/08/02/2024' AGREEMENT_NO, '|654115625413000' BILLING_TO_NPWP_OLD, '|0654115625413000' BILLING_TO_NPWP_NEW union all</v>
      </c>
    </row>
    <row r="28" spans="5:37" x14ac:dyDescent="0.25">
      <c r="E28" s="3" t="s">
        <v>900</v>
      </c>
      <c r="N28" s="3" t="s">
        <v>342</v>
      </c>
      <c r="Y28" s="3" t="s">
        <v>385</v>
      </c>
      <c r="AK28" s="3" t="str">
        <f t="shared" si="0"/>
        <v>select '0002023/4/08/02/2024' AGREEMENT_NO, '|654115625413000' BILLING_TO_NPWP_OLD, '|0654115625413000' BILLING_TO_NPWP_NEW union all</v>
      </c>
    </row>
    <row r="29" spans="5:37" x14ac:dyDescent="0.25">
      <c r="E29" s="3" t="s">
        <v>901</v>
      </c>
      <c r="N29" s="3" t="s">
        <v>342</v>
      </c>
      <c r="Y29" s="3" t="s">
        <v>385</v>
      </c>
      <c r="AK29" s="3" t="str">
        <f t="shared" si="0"/>
        <v>select '0002162/4/08/04/2024' AGREEMENT_NO, '|654115625413000' BILLING_TO_NPWP_OLD, '|0654115625413000' BILLING_TO_NPWP_NEW union all</v>
      </c>
    </row>
    <row r="30" spans="5:37" x14ac:dyDescent="0.25">
      <c r="E30" s="3" t="s">
        <v>902</v>
      </c>
      <c r="N30" s="3" t="s">
        <v>342</v>
      </c>
      <c r="Y30" s="3" t="s">
        <v>385</v>
      </c>
      <c r="AK30" s="3" t="str">
        <f t="shared" si="0"/>
        <v>select '0002163/4/08/04/2024' AGREEMENT_NO, '|654115625413000' BILLING_TO_NPWP_OLD, '|0654115625413000' BILLING_TO_NPWP_NEW union all</v>
      </c>
    </row>
    <row r="31" spans="5:37" x14ac:dyDescent="0.25">
      <c r="E31" s="3" t="s">
        <v>903</v>
      </c>
      <c r="N31" s="3" t="s">
        <v>348</v>
      </c>
      <c r="Y31" s="3" t="s">
        <v>391</v>
      </c>
      <c r="AK31" s="3" t="str">
        <f t="shared" si="0"/>
        <v>select '0002235/4/01/05/2024' AGREEMENT_NO, '|017080169609000' BILLING_TO_NPWP_OLD, '|0017080169609000' BILLING_TO_NPWP_NEW union all</v>
      </c>
    </row>
    <row r="32" spans="5:37" x14ac:dyDescent="0.25">
      <c r="E32" s="3" t="s">
        <v>904</v>
      </c>
      <c r="N32" s="3" t="s">
        <v>766</v>
      </c>
      <c r="Y32" s="3" t="s">
        <v>767</v>
      </c>
      <c r="AK32" s="3" t="str">
        <f t="shared" si="0"/>
        <v>select '0002239/4/10/05/2024' AGREEMENT_NO, '|016743767092000' BILLING_TO_NPWP_OLD, '|0016743767092000' BILLING_TO_NPWP_NEW union all</v>
      </c>
    </row>
    <row r="33" spans="5:37" x14ac:dyDescent="0.25">
      <c r="E33" s="3" t="s">
        <v>905</v>
      </c>
      <c r="N33" s="3" t="s">
        <v>348</v>
      </c>
      <c r="Y33" s="3" t="s">
        <v>391</v>
      </c>
      <c r="AK33" s="3" t="str">
        <f t="shared" si="0"/>
        <v>select '0002330/4/01/05/2024' AGREEMENT_NO, '|017080169609000' BILLING_TO_NPWP_OLD, '|0017080169609000' BILLING_TO_NPWP_NEW union all</v>
      </c>
    </row>
    <row r="34" spans="5:37" x14ac:dyDescent="0.25">
      <c r="E34" s="3" t="s">
        <v>906</v>
      </c>
      <c r="N34" s="3" t="s">
        <v>926</v>
      </c>
      <c r="Y34" s="3" t="s">
        <v>956</v>
      </c>
      <c r="AK34" s="3" t="str">
        <f t="shared" si="0"/>
        <v>select '0002363/4/08/05/2024' AGREEMENT_NO, '|013132576073000' BILLING_TO_NPWP_OLD, '|0013132576073000' BILLING_TO_NPWP_NEW union all</v>
      </c>
    </row>
    <row r="35" spans="5:37" x14ac:dyDescent="0.25">
      <c r="E35" s="3" t="s">
        <v>907</v>
      </c>
      <c r="N35" s="3" t="s">
        <v>926</v>
      </c>
      <c r="Y35" s="3" t="s">
        <v>956</v>
      </c>
      <c r="AK35" s="3" t="str">
        <f t="shared" si="0"/>
        <v>select '0002364/4/08/05/2024' AGREEMENT_NO, '|013132576073000' BILLING_TO_NPWP_OLD, '|0013132576073000' BILLING_TO_NPWP_NEW union all</v>
      </c>
    </row>
    <row r="36" spans="5:37" x14ac:dyDescent="0.25">
      <c r="E36" s="3" t="s">
        <v>908</v>
      </c>
      <c r="N36" s="3" t="s">
        <v>360</v>
      </c>
      <c r="Y36" s="3" t="s">
        <v>403</v>
      </c>
      <c r="AK36" s="3" t="str">
        <f t="shared" si="0"/>
        <v>select '0002380/4/08/05/2024' AGREEMENT_NO, '|013040100073000' BILLING_TO_NPWP_OLD, '|0013040100073000' BILLING_TO_NPWP_NEW union all</v>
      </c>
    </row>
    <row r="37" spans="5:37" x14ac:dyDescent="0.25">
      <c r="E37" s="3" t="s">
        <v>909</v>
      </c>
      <c r="N37" s="3" t="s">
        <v>343</v>
      </c>
      <c r="Y37" s="3" t="s">
        <v>386</v>
      </c>
      <c r="AK37" s="3" t="str">
        <f t="shared" si="0"/>
        <v>select '0002610/4/10/07/2024' AGREEMENT_NO, '|013735303007000' BILLING_TO_NPWP_OLD, '|0013735303007000' BILLING_TO_NPWP_NEW union all</v>
      </c>
    </row>
    <row r="38" spans="5:37" x14ac:dyDescent="0.25">
      <c r="E38" s="3" t="s">
        <v>910</v>
      </c>
      <c r="N38" s="3" t="s">
        <v>334</v>
      </c>
      <c r="Y38" s="3" t="s">
        <v>377</v>
      </c>
      <c r="AK38" s="3" t="str">
        <f t="shared" si="0"/>
        <v>select '0002616/4/10/07/2024' AGREEMENT_NO, '|716337043451000' BILLING_TO_NPWP_OLD, '|0716337043451000' BILLING_TO_NPWP_NEW union all</v>
      </c>
    </row>
    <row r="39" spans="5:37" x14ac:dyDescent="0.25">
      <c r="E39" s="3" t="s">
        <v>911</v>
      </c>
      <c r="N39" s="3" t="s">
        <v>334</v>
      </c>
      <c r="Y39" s="3" t="s">
        <v>377</v>
      </c>
      <c r="AK39" s="3" t="str">
        <f t="shared" si="0"/>
        <v>select '0002617/4/10/07/2024' AGREEMENT_NO, '|716337043451000' BILLING_TO_NPWP_OLD, '|0716337043451000' BILLING_TO_NPWP_NEW union all</v>
      </c>
    </row>
    <row r="40" spans="5:37" x14ac:dyDescent="0.25">
      <c r="E40" s="3" t="s">
        <v>663</v>
      </c>
      <c r="N40" s="3" t="s">
        <v>927</v>
      </c>
      <c r="Y40" s="3" t="s">
        <v>668</v>
      </c>
      <c r="AK40" s="3" t="str">
        <f t="shared" si="0"/>
        <v>select '0002620/4/08/07/2024' AGREEMENT_NO, '|071090788245100' BILLING_TO_NPWP_OLD, '|0071090788245100' BILLING_TO_NPWP_NEW union all</v>
      </c>
    </row>
    <row r="41" spans="5:37" x14ac:dyDescent="0.25">
      <c r="E41" s="3" t="s">
        <v>912</v>
      </c>
      <c r="N41" s="3" t="s">
        <v>344</v>
      </c>
      <c r="Y41" s="3" t="s">
        <v>387</v>
      </c>
      <c r="AK41" s="3" t="str">
        <f t="shared" si="0"/>
        <v>select '0002632/4/10/07/2024' AGREEMENT_NO, '|010616316092000' BILLING_TO_NPWP_OLD, '|0010616316092000' BILLING_TO_NPWP_NEW union all</v>
      </c>
    </row>
    <row r="42" spans="5:37" x14ac:dyDescent="0.25">
      <c r="E42" s="3" t="s">
        <v>913</v>
      </c>
      <c r="N42" s="3" t="s">
        <v>361</v>
      </c>
      <c r="Y42" s="3" t="s">
        <v>404</v>
      </c>
      <c r="AK42" s="3" t="str">
        <f t="shared" si="0"/>
        <v>select '0002675/4/10/08/2024' AGREEMENT_NO, '|018700237056000' BILLING_TO_NPWP_OLD, '|0018700237056000' BILLING_TO_NPWP_NEW union all</v>
      </c>
    </row>
    <row r="43" spans="5:37" x14ac:dyDescent="0.25">
      <c r="E43" s="3" t="s">
        <v>914</v>
      </c>
      <c r="N43" s="3" t="s">
        <v>928</v>
      </c>
      <c r="Y43" s="3" t="s">
        <v>957</v>
      </c>
      <c r="AK43" s="3" t="str">
        <f t="shared" si="0"/>
        <v>select '0002707/4/38/08/2024' AGREEMENT_NO, '|317839322411000' BILLING_TO_NPWP_OLD, '|0317839322411000' BILLING_TO_NPWP_NEW union all</v>
      </c>
    </row>
    <row r="44" spans="5:37" x14ac:dyDescent="0.25">
      <c r="E44" s="3" t="s">
        <v>915</v>
      </c>
      <c r="N44" s="3" t="s">
        <v>348</v>
      </c>
      <c r="Y44" s="3" t="s">
        <v>391</v>
      </c>
      <c r="AK44" s="3" t="str">
        <f t="shared" si="0"/>
        <v>select '0002710/4/01/08/2024' AGREEMENT_NO, '|017080169609000' BILLING_TO_NPWP_OLD, '|0017080169609000' BILLING_TO_NPWP_NEW union all</v>
      </c>
    </row>
    <row r="45" spans="5:37" x14ac:dyDescent="0.25">
      <c r="E45" s="3" t="s">
        <v>916</v>
      </c>
      <c r="N45" s="3" t="s">
        <v>928</v>
      </c>
      <c r="Y45" s="3" t="s">
        <v>957</v>
      </c>
      <c r="AK45" s="3" t="str">
        <f t="shared" si="0"/>
        <v>select '0002738/4/38/08/2024' AGREEMENT_NO, '|317839322411000' BILLING_TO_NPWP_OLD, '|0317839322411000' BILLING_TO_NPWP_NEW union all</v>
      </c>
    </row>
    <row r="47" spans="5:37" x14ac:dyDescent="0.25">
      <c r="E47" s="3" t="s">
        <v>325</v>
      </c>
      <c r="N47" s="3" t="s">
        <v>917</v>
      </c>
      <c r="Y47" s="3" t="s">
        <v>918</v>
      </c>
      <c r="AK47" s="3" t="str">
        <f>"select '" &amp; TRIM(E47) &amp; "' AGREEMENT_NO, '" &amp; TRIM(N47) &amp; "' NPWP_NAME_OLD, '" &amp; TRIM(Y47) &amp; "' NPWP_NAME_NEW union all"</f>
        <v>select '0002578/4/38/07/2024' AGREEMENT_NO, 'JASA ANGKASA SEMESTA TBK' NPWP_NAME_OLD, 'PT. JASA ANGKASA SEMESTA TBK' NPWP_NAME_NEW union all</v>
      </c>
    </row>
    <row r="48" spans="5:37" x14ac:dyDescent="0.25">
      <c r="E48" s="3" t="s">
        <v>295</v>
      </c>
      <c r="N48" s="3" t="s">
        <v>919</v>
      </c>
      <c r="Y48" s="3" t="s">
        <v>920</v>
      </c>
      <c r="AK48" s="3" t="str">
        <f>"select '" &amp; TRIM(E48) &amp; "' AGREEMENT_NO, '" &amp; TRIM(N48) &amp; "' NPWP_NAME_OLD, '" &amp; TRIM(Y48) &amp; "' NPWP_NAME_NEW union all"</f>
        <v>select '0001132/4/01/09/2022' AGREEMENT_NO, 'ASIAKOMNET MULTIMEDIA' NPWP_NAME_OLD, 'PT. ASIAKOMNET MULTIMEDIA' NPWP_NAME_NEW union all</v>
      </c>
    </row>
    <row r="49" spans="5:101" x14ac:dyDescent="0.25">
      <c r="E49" s="3" t="s">
        <v>912</v>
      </c>
      <c r="N49" s="3" t="s">
        <v>921</v>
      </c>
      <c r="Y49" s="3" t="s">
        <v>922</v>
      </c>
      <c r="AK49" s="3" t="str">
        <f>"select '" &amp; TRIM(E49) &amp; "' AGREEMENT_NO, '" &amp; TRIM(N49) &amp; "' NPWP_NAME_OLD, '" &amp; TRIM(Y49) &amp; "' NPWP_NAME_NEW union all"</f>
        <v>select '0002632/4/10/07/2024' AGREEMENT_NO, 'NUTRICIA INDONESIA SEJAHTERA' NPWP_NAME_OLD, 'PT. NUTRICIA INDONESIA SEJAHTERA' NPWP_NAME_NEW union all</v>
      </c>
    </row>
    <row r="50" spans="5:101" x14ac:dyDescent="0.25">
      <c r="E50" s="3" t="s">
        <v>910</v>
      </c>
      <c r="N50" s="3" t="s">
        <v>256</v>
      </c>
      <c r="Y50" s="3" t="s">
        <v>257</v>
      </c>
      <c r="AK50" s="3" t="str">
        <f>"select '" &amp; TRIM(E50) &amp; "' AGREEMENT_NO, '" &amp; TRIM(N50) &amp; "' NPWP_NAME_OLD, '" &amp; TRIM(Y50) &amp; "' NPWP_NAME_NEW union all"</f>
        <v>select '0002616/4/10/07/2024' AGREEMENT_NO, 'SICEPAT EKSPRES INDONESIA' NPWP_NAME_OLD, 'PT. SICEPAT EKSPRES INDONESIA' NPWP_NAME_NEW union all</v>
      </c>
    </row>
    <row r="51" spans="5:101" x14ac:dyDescent="0.25">
      <c r="E51" s="3" t="s">
        <v>911</v>
      </c>
      <c r="N51" s="3" t="s">
        <v>256</v>
      </c>
      <c r="Y51" s="3" t="s">
        <v>257</v>
      </c>
      <c r="AK51" s="3" t="str">
        <f>"select '" &amp; TRIM(E51) &amp; "' AGREEMENT_NO, '" &amp; TRIM(N51) &amp; "' NPWP_NAME_OLD, '" &amp; TRIM(Y51) &amp; "' NPWP_NAME_NEW union all"</f>
        <v>select '0002617/4/10/07/2024' AGREEMENT_NO, 'SICEPAT EKSPRES INDONESIA' NPWP_NAME_OLD, 'PT. SICEPAT EKSPRES INDONESIA' NPWP_NAME_NEW union all</v>
      </c>
    </row>
    <row r="53" spans="5:101" x14ac:dyDescent="0.25">
      <c r="E53" s="3" t="s">
        <v>923</v>
      </c>
      <c r="N53" s="3" t="s">
        <v>924</v>
      </c>
      <c r="Y53" s="3" t="s">
        <v>925</v>
      </c>
      <c r="AK53" s="3" t="str">
        <f>"select '" &amp; TRIM(E53) &amp; "' AGREEMENT_NO, '" &amp; TRIM(N53) &amp; "' NPWP_ADDRESS_OLD, '" &amp; TRIM(Y53) &amp; "' NPWP_ADDRESS_NEW union all"</f>
        <v>select '0002584/4/10/07/2024' AGREEMENT_NO, 'GEDUNG GRAHA 55 LANTAI 3, JALAN TANAH ABANG II PETOJO SELATAN, GAMBIR KOTA ADM. JAKARTA PUSAT DKI JAKARTA' NPWP_ADDRESS_OLD, 'GEDUNG GRAHA 55 LANTAI 3, JALAN TANAH ABANG II BLOK - NOMOR 57 RT:000 RW:000 Kel.PETOJO SELATAN, Kec.GAMBIR, KOTA ADM. JAKARTA PUSAT, DKI JAKARTA, 10160' NPWP_ADDRESS_NEW union all</v>
      </c>
    </row>
    <row r="56" spans="5:101" x14ac:dyDescent="0.25">
      <c r="E56" s="18" t="s">
        <v>213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</row>
    <row r="57" spans="5:101" customFormat="1" x14ac:dyDescent="0.25">
      <c r="E57" s="18" t="s">
        <v>214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5:101" customFormat="1" x14ac:dyDescent="0.25"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5:101" customFormat="1" x14ac:dyDescent="0.25">
      <c r="E59" s="18" t="s">
        <v>215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5:101" customFormat="1" x14ac:dyDescent="0.25">
      <c r="E60" s="18" t="s">
        <v>216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5:101" customFormat="1" x14ac:dyDescent="0.25">
      <c r="E61" s="18" t="s">
        <v>217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5:101" customFormat="1" x14ac:dyDescent="0.25">
      <c r="E62" s="18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5:101" customFormat="1" x14ac:dyDescent="0.25">
      <c r="E63" s="18" t="s">
        <v>218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5:101" customFormat="1" x14ac:dyDescent="0.25">
      <c r="E64" s="18" t="s">
        <v>219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5:101" customFormat="1" x14ac:dyDescent="0.25">
      <c r="E65" s="18" t="s">
        <v>220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5:101" customFormat="1" x14ac:dyDescent="0.25">
      <c r="E66" s="1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5:101" customFormat="1" x14ac:dyDescent="0.25">
      <c r="E67" s="18" t="s">
        <v>29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5:101" customFormat="1" x14ac:dyDescent="0.25">
      <c r="E68" s="1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5:101" customFormat="1" x14ac:dyDescent="0.25">
      <c r="E69" s="18" t="s">
        <v>221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5:101" customFormat="1" x14ac:dyDescent="0.25">
      <c r="E70" s="18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5:101" customFormat="1" x14ac:dyDescent="0.25">
      <c r="E71" s="32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</row>
    <row r="72" spans="5:101" x14ac:dyDescent="0.25">
      <c r="E72" s="32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</row>
    <row r="73" spans="5:101" x14ac:dyDescent="0.25">
      <c r="E73" s="32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</row>
    <row r="74" spans="5:101" x14ac:dyDescent="0.25"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5:101" x14ac:dyDescent="0.25">
      <c r="E75" s="18" t="s">
        <v>222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5:101" x14ac:dyDescent="0.25">
      <c r="E76" s="18" t="s">
        <v>223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</row>
    <row r="77" spans="5:101" x14ac:dyDescent="0.25">
      <c r="E77" s="18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5:101" x14ac:dyDescent="0.25">
      <c r="E78" s="18" t="s">
        <v>224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</row>
    <row r="80" spans="5:101" x14ac:dyDescent="0.25">
      <c r="E80" s="1" t="s">
        <v>961</v>
      </c>
    </row>
    <row r="82" spans="5:38" x14ac:dyDescent="0.25">
      <c r="E82" s="1" t="s">
        <v>21</v>
      </c>
      <c r="M82" s="1" t="s">
        <v>413</v>
      </c>
      <c r="Y82" s="1" t="s">
        <v>414</v>
      </c>
    </row>
    <row r="83" spans="5:38" x14ac:dyDescent="0.25">
      <c r="E83" s="3" t="s">
        <v>295</v>
      </c>
      <c r="M83" s="26" t="s">
        <v>954</v>
      </c>
      <c r="Y83" s="3" t="s">
        <v>920</v>
      </c>
      <c r="AL83" s="3" t="str">
        <f>"update IFINOPL.dbo.AGREEMENT_ASSET set NPWP_NAME = '" &amp; TRIM(Y83) &amp; "' where AGREEMENT_NO = replace('" &amp; TRIM(E83) &amp; "', '/', '.');"</f>
        <v>update IFINOPL.dbo.AGREEMENT_ASSET set NPWP_NAME = 'PT. ASIAKOMNET MULTIMEDIA' where AGREEMENT_NO = replace('0001132/4/01/09/2022', '/', '.');</v>
      </c>
    </row>
    <row r="84" spans="5:38" x14ac:dyDescent="0.25">
      <c r="E84" s="3" t="s">
        <v>325</v>
      </c>
      <c r="M84" s="26" t="s">
        <v>955</v>
      </c>
      <c r="Y84" s="3" t="s">
        <v>918</v>
      </c>
      <c r="AL84" s="3" t="str">
        <f>"update IFINOPL.dbo.AGREEMENT_ASSET set NPWP_NAME = '" &amp; TRIM(Y84) &amp; "' where AGREEMENT_NO = replace('" &amp; TRIM(E84) &amp; "', '/', '.');"</f>
        <v>update IFINOPL.dbo.AGREEMENT_ASSET set NPWP_NAME = 'PT. JASA ANGKASA SEMESTA TBK' where AGREEMENT_NO = replace('0002578/4/38/07/2024', '/', '.');</v>
      </c>
    </row>
    <row r="85" spans="5:38" x14ac:dyDescent="0.25">
      <c r="E85" s="3" t="s">
        <v>910</v>
      </c>
      <c r="M85" s="3" t="s">
        <v>256</v>
      </c>
      <c r="Y85" s="3" t="s">
        <v>257</v>
      </c>
      <c r="AL85" s="3" t="str">
        <f>"update IFINOPL.dbo.AGREEMENT_ASSET set NPWP_NAME = '" &amp; TRIM(Y85) &amp; "' where AGREEMENT_NO = replace('" &amp; TRIM(E85) &amp; "', '/', '.');"</f>
        <v>update IFINOPL.dbo.AGREEMENT_ASSET set NPWP_NAME = 'PT. SICEPAT EKSPRES INDONESIA' where AGREEMENT_NO = replace('0002616/4/10/07/2024', '/', '.');</v>
      </c>
    </row>
    <row r="86" spans="5:38" x14ac:dyDescent="0.25">
      <c r="E86" s="3" t="s">
        <v>911</v>
      </c>
      <c r="M86" s="3" t="s">
        <v>256</v>
      </c>
      <c r="Y86" s="3" t="s">
        <v>257</v>
      </c>
      <c r="AL86" s="3" t="str">
        <f>"update IFINOPL.dbo.AGREEMENT_ASSET set NPWP_NAME = '" &amp; TRIM(Y86) &amp; "' where AGREEMENT_NO = replace('" &amp; TRIM(E86) &amp; "', '/', '.');"</f>
        <v>update IFINOPL.dbo.AGREEMENT_ASSET set NPWP_NAME = 'PT. SICEPAT EKSPRES INDONESIA' where AGREEMENT_NO = replace('0002617/4/10/07/2024', '/', '.');</v>
      </c>
    </row>
    <row r="87" spans="5:38" x14ac:dyDescent="0.25">
      <c r="E87" s="3" t="s">
        <v>912</v>
      </c>
      <c r="M87" s="3" t="s">
        <v>921</v>
      </c>
      <c r="Y87" s="3" t="s">
        <v>922</v>
      </c>
      <c r="AL87" s="3" t="str">
        <f>"update IFINOPL.dbo.AGREEMENT_ASSET set NPWP_NAME = '" &amp; TRIM(Y87) &amp; "' where AGREEMENT_NO = replace('" &amp; TRIM(E87) &amp; "', '/', '.');"</f>
        <v>update IFINOPL.dbo.AGREEMENT_ASSET set NPWP_NAME = 'PT. NUTRICIA INDONESIA SEJAHTERA' where AGREEMENT_NO = replace('0002632/4/10/07/2024', '/', '.');</v>
      </c>
    </row>
    <row r="89" spans="5:38" x14ac:dyDescent="0.25">
      <c r="E89" s="1" t="s">
        <v>21</v>
      </c>
      <c r="M89" s="1" t="s">
        <v>412</v>
      </c>
      <c r="Y89" s="1" t="s">
        <v>429</v>
      </c>
    </row>
    <row r="90" spans="5:38" x14ac:dyDescent="0.25">
      <c r="E90" s="3" t="s">
        <v>897</v>
      </c>
      <c r="M90" s="3" t="s">
        <v>342</v>
      </c>
      <c r="Y90" s="3" t="s">
        <v>385</v>
      </c>
      <c r="AL90" s="3" t="str">
        <f t="shared" ref="AL90:AL110" si="1">"update IFINOPL.dbo.AGREEMENT_ASSET set BILLING_TO_NPWP = '" &amp; SUBSTITUTE(TRIM(Y90), "|", "") &amp; "' where AGREEMENT_NO = replace('" &amp; TRIM(E90) &amp; "', '/', '.');"</f>
        <v>update IFINOPL.dbo.AGREEMENT_ASSET set BILLING_TO_NPWP = '0654115625413000' where AGREEMENT_NO = replace('0001882/4/08/02/2024', '/', '.');</v>
      </c>
    </row>
    <row r="91" spans="5:38" x14ac:dyDescent="0.25">
      <c r="E91" s="3" t="s">
        <v>898</v>
      </c>
      <c r="M91" s="3" t="s">
        <v>342</v>
      </c>
      <c r="Y91" s="3" t="s">
        <v>385</v>
      </c>
      <c r="AL91" s="3" t="str">
        <f t="shared" si="1"/>
        <v>update IFINOPL.dbo.AGREEMENT_ASSET set BILLING_TO_NPWP = '0654115625413000' where AGREEMENT_NO = replace('0001971/4/08/02/2024', '/', '.');</v>
      </c>
    </row>
    <row r="92" spans="5:38" x14ac:dyDescent="0.25">
      <c r="E92" s="3" t="s">
        <v>899</v>
      </c>
      <c r="M92" s="3" t="s">
        <v>342</v>
      </c>
      <c r="Y92" s="3" t="s">
        <v>385</v>
      </c>
      <c r="AL92" s="3" t="str">
        <f t="shared" si="1"/>
        <v>update IFINOPL.dbo.AGREEMENT_ASSET set BILLING_TO_NPWP = '0654115625413000' where AGREEMENT_NO = replace('0001972/4/08/02/2024', '/', '.');</v>
      </c>
    </row>
    <row r="93" spans="5:38" x14ac:dyDescent="0.25">
      <c r="E93" s="3" t="s">
        <v>900</v>
      </c>
      <c r="M93" s="3" t="s">
        <v>342</v>
      </c>
      <c r="Y93" s="3" t="s">
        <v>385</v>
      </c>
      <c r="AL93" s="3" t="str">
        <f t="shared" si="1"/>
        <v>update IFINOPL.dbo.AGREEMENT_ASSET set BILLING_TO_NPWP = '0654115625413000' where AGREEMENT_NO = replace('0002023/4/08/02/2024', '/', '.');</v>
      </c>
    </row>
    <row r="94" spans="5:38" x14ac:dyDescent="0.25">
      <c r="E94" s="3" t="s">
        <v>901</v>
      </c>
      <c r="M94" s="3" t="s">
        <v>342</v>
      </c>
      <c r="Y94" s="3" t="s">
        <v>385</v>
      </c>
      <c r="AL94" s="3" t="str">
        <f t="shared" si="1"/>
        <v>update IFINOPL.dbo.AGREEMENT_ASSET set BILLING_TO_NPWP = '0654115625413000' where AGREEMENT_NO = replace('0002162/4/08/04/2024', '/', '.');</v>
      </c>
    </row>
    <row r="95" spans="5:38" x14ac:dyDescent="0.25">
      <c r="E95" s="3" t="s">
        <v>902</v>
      </c>
      <c r="M95" s="3" t="s">
        <v>342</v>
      </c>
      <c r="Y95" s="3" t="s">
        <v>385</v>
      </c>
      <c r="AL95" s="3" t="str">
        <f t="shared" si="1"/>
        <v>update IFINOPL.dbo.AGREEMENT_ASSET set BILLING_TO_NPWP = '0654115625413000' where AGREEMENT_NO = replace('0002163/4/08/04/2024', '/', '.');</v>
      </c>
    </row>
    <row r="96" spans="5:38" x14ac:dyDescent="0.25">
      <c r="E96" s="3" t="s">
        <v>903</v>
      </c>
      <c r="M96" s="3" t="s">
        <v>418</v>
      </c>
      <c r="Y96" s="3" t="s">
        <v>391</v>
      </c>
      <c r="AL96" s="3" t="str">
        <f t="shared" si="1"/>
        <v>update IFINOPL.dbo.AGREEMENT_ASSET set BILLING_TO_NPWP = '0017080169609000' where AGREEMENT_NO = replace('0002235/4/01/05/2024', '/', '.');</v>
      </c>
    </row>
    <row r="97" spans="5:38" x14ac:dyDescent="0.25">
      <c r="E97" s="3" t="s">
        <v>904</v>
      </c>
      <c r="M97" s="3" t="s">
        <v>777</v>
      </c>
      <c r="Y97" s="3" t="s">
        <v>767</v>
      </c>
      <c r="AL97" s="3" t="str">
        <f t="shared" si="1"/>
        <v>update IFINOPL.dbo.AGREEMENT_ASSET set BILLING_TO_NPWP = '0016743767092000' where AGREEMENT_NO = replace('0002239/4/10/05/2024', '/', '.');</v>
      </c>
    </row>
    <row r="98" spans="5:38" x14ac:dyDescent="0.25">
      <c r="E98" s="3" t="s">
        <v>905</v>
      </c>
      <c r="M98" s="3" t="s">
        <v>418</v>
      </c>
      <c r="Y98" s="3" t="s">
        <v>391</v>
      </c>
      <c r="AL98" s="3" t="str">
        <f t="shared" si="1"/>
        <v>update IFINOPL.dbo.AGREEMENT_ASSET set BILLING_TO_NPWP = '0017080169609000' where AGREEMENT_NO = replace('0002330/4/01/05/2024', '/', '.');</v>
      </c>
    </row>
    <row r="99" spans="5:38" x14ac:dyDescent="0.25">
      <c r="E99" s="3" t="s">
        <v>906</v>
      </c>
      <c r="M99" s="3" t="s">
        <v>958</v>
      </c>
      <c r="Y99" s="3" t="s">
        <v>956</v>
      </c>
      <c r="AL99" s="3" t="str">
        <f t="shared" si="1"/>
        <v>update IFINOPL.dbo.AGREEMENT_ASSET set BILLING_TO_NPWP = '0013132576073000' where AGREEMENT_NO = replace('0002363/4/08/05/2024', '/', '.');</v>
      </c>
    </row>
    <row r="100" spans="5:38" x14ac:dyDescent="0.25">
      <c r="E100" s="3" t="s">
        <v>907</v>
      </c>
      <c r="M100" s="3" t="s">
        <v>958</v>
      </c>
      <c r="Y100" s="3" t="s">
        <v>956</v>
      </c>
      <c r="AL100" s="3" t="str">
        <f t="shared" si="1"/>
        <v>update IFINOPL.dbo.AGREEMENT_ASSET set BILLING_TO_NPWP = '0013132576073000' where AGREEMENT_NO = replace('0002364/4/08/05/2024', '/', '.');</v>
      </c>
    </row>
    <row r="101" spans="5:38" x14ac:dyDescent="0.25">
      <c r="E101" s="3" t="s">
        <v>908</v>
      </c>
      <c r="M101" s="3" t="s">
        <v>419</v>
      </c>
      <c r="Y101" s="3" t="s">
        <v>403</v>
      </c>
      <c r="AL101" s="3" t="str">
        <f t="shared" si="1"/>
        <v>update IFINOPL.dbo.AGREEMENT_ASSET set BILLING_TO_NPWP = '0013040100073000' where AGREEMENT_NO = replace('0002380/4/08/05/2024', '/', '.');</v>
      </c>
    </row>
    <row r="102" spans="5:38" x14ac:dyDescent="0.25">
      <c r="E102" s="3" t="s">
        <v>909</v>
      </c>
      <c r="M102" s="3" t="s">
        <v>343</v>
      </c>
      <c r="Y102" s="3" t="s">
        <v>386</v>
      </c>
      <c r="AL102" s="3" t="str">
        <f t="shared" si="1"/>
        <v>update IFINOPL.dbo.AGREEMENT_ASSET set BILLING_TO_NPWP = '0013735303007000' where AGREEMENT_NO = replace('0002610/4/10/07/2024', '/', '.');</v>
      </c>
    </row>
    <row r="103" spans="5:38" x14ac:dyDescent="0.25">
      <c r="E103" s="3" t="s">
        <v>910</v>
      </c>
      <c r="M103" s="3" t="s">
        <v>334</v>
      </c>
      <c r="Y103" s="3" t="s">
        <v>377</v>
      </c>
      <c r="AL103" s="3" t="str">
        <f t="shared" si="1"/>
        <v>update IFINOPL.dbo.AGREEMENT_ASSET set BILLING_TO_NPWP = '0716337043451000' where AGREEMENT_NO = replace('0002616/4/10/07/2024', '/', '.');</v>
      </c>
    </row>
    <row r="104" spans="5:38" x14ac:dyDescent="0.25">
      <c r="E104" s="3" t="s">
        <v>911</v>
      </c>
      <c r="M104" s="3" t="s">
        <v>334</v>
      </c>
      <c r="Y104" s="3" t="s">
        <v>377</v>
      </c>
      <c r="AL104" s="3" t="str">
        <f t="shared" si="1"/>
        <v>update IFINOPL.dbo.AGREEMENT_ASSET set BILLING_TO_NPWP = '0716337043451000' where AGREEMENT_NO = replace('0002617/4/10/07/2024', '/', '.');</v>
      </c>
    </row>
    <row r="105" spans="5:38" x14ac:dyDescent="0.25">
      <c r="E105" s="3" t="s">
        <v>663</v>
      </c>
      <c r="M105" s="3" t="s">
        <v>959</v>
      </c>
      <c r="Y105" s="3" t="s">
        <v>668</v>
      </c>
      <c r="AL105" s="3" t="str">
        <f t="shared" si="1"/>
        <v>update IFINOPL.dbo.AGREEMENT_ASSET set BILLING_TO_NPWP = '0071090788245100' where AGREEMENT_NO = replace('0002620/4/08/07/2024', '/', '.');</v>
      </c>
    </row>
    <row r="106" spans="5:38" x14ac:dyDescent="0.25">
      <c r="E106" s="3" t="s">
        <v>912</v>
      </c>
      <c r="M106" s="3" t="s">
        <v>344</v>
      </c>
      <c r="Y106" s="3" t="s">
        <v>387</v>
      </c>
      <c r="AL106" s="3" t="str">
        <f t="shared" si="1"/>
        <v>update IFINOPL.dbo.AGREEMENT_ASSET set BILLING_TO_NPWP = '0010616316092000' where AGREEMENT_NO = replace('0002632/4/10/07/2024', '/', '.');</v>
      </c>
    </row>
    <row r="107" spans="5:38" x14ac:dyDescent="0.25">
      <c r="E107" s="3" t="s">
        <v>913</v>
      </c>
      <c r="M107" s="3" t="s">
        <v>361</v>
      </c>
      <c r="Y107" s="3" t="s">
        <v>404</v>
      </c>
      <c r="AL107" s="3" t="str">
        <f t="shared" si="1"/>
        <v>update IFINOPL.dbo.AGREEMENT_ASSET set BILLING_TO_NPWP = '0018700237056000' where AGREEMENT_NO = replace('0002675/4/10/08/2024', '/', '.');</v>
      </c>
    </row>
    <row r="108" spans="5:38" x14ac:dyDescent="0.25">
      <c r="E108" s="3" t="s">
        <v>914</v>
      </c>
      <c r="M108" s="3" t="s">
        <v>960</v>
      </c>
      <c r="Y108" s="3" t="s">
        <v>957</v>
      </c>
      <c r="AL108" s="3" t="str">
        <f t="shared" si="1"/>
        <v>update IFINOPL.dbo.AGREEMENT_ASSET set BILLING_TO_NPWP = '0317839322411000' where AGREEMENT_NO = replace('0002707/4/38/08/2024', '/', '.');</v>
      </c>
    </row>
    <row r="109" spans="5:38" x14ac:dyDescent="0.25">
      <c r="E109" s="3" t="s">
        <v>915</v>
      </c>
      <c r="M109" s="3" t="s">
        <v>418</v>
      </c>
      <c r="Y109" s="3" t="s">
        <v>391</v>
      </c>
      <c r="AL109" s="3" t="str">
        <f t="shared" si="1"/>
        <v>update IFINOPL.dbo.AGREEMENT_ASSET set BILLING_TO_NPWP = '0017080169609000' where AGREEMENT_NO = replace('0002710/4/01/08/2024', '/', '.');</v>
      </c>
    </row>
    <row r="110" spans="5:38" x14ac:dyDescent="0.25">
      <c r="E110" s="3" t="s">
        <v>916</v>
      </c>
      <c r="M110" s="3" t="s">
        <v>960</v>
      </c>
      <c r="Y110" s="3" t="s">
        <v>957</v>
      </c>
      <c r="AL110" s="3" t="str">
        <f t="shared" si="1"/>
        <v>update IFINOPL.dbo.AGREEMENT_ASSET set BILLING_TO_NPWP = '0317839322411000' where AGREEMENT_NO = replace('0002738/4/38/08/2024', '/', '.');</v>
      </c>
    </row>
    <row r="112" spans="5:38" x14ac:dyDescent="0.25">
      <c r="E112" s="14" t="s">
        <v>962</v>
      </c>
    </row>
    <row r="113" spans="5:5" x14ac:dyDescent="0.25">
      <c r="E113" t="s">
        <v>963</v>
      </c>
    </row>
    <row r="114" spans="5:5" x14ac:dyDescent="0.25">
      <c r="E114"/>
    </row>
    <row r="135" spans="3:5" x14ac:dyDescent="0.25">
      <c r="C135" s="13">
        <v>0</v>
      </c>
      <c r="E135" s="1" t="s">
        <v>822</v>
      </c>
    </row>
    <row r="136" spans="3:5" x14ac:dyDescent="0.25">
      <c r="E136" s="3" t="s">
        <v>825</v>
      </c>
    </row>
    <row r="137" spans="3:5" x14ac:dyDescent="0.25">
      <c r="E137" s="1" t="s">
        <v>826</v>
      </c>
    </row>
    <row r="138" spans="3:5" x14ac:dyDescent="0.25">
      <c r="E138" s="3" t="s">
        <v>85</v>
      </c>
    </row>
    <row r="139" spans="3:5" x14ac:dyDescent="0.25">
      <c r="E139" s="3" t="s">
        <v>133</v>
      </c>
    </row>
    <row r="141" spans="3:5" x14ac:dyDescent="0.25">
      <c r="E141" s="14" t="s">
        <v>823</v>
      </c>
    </row>
    <row r="142" spans="3:5" x14ac:dyDescent="0.25">
      <c r="E142" t="s">
        <v>824</v>
      </c>
    </row>
    <row r="144" spans="3:5" x14ac:dyDescent="0.25">
      <c r="E144"/>
    </row>
    <row r="162" spans="5:50" x14ac:dyDescent="0.25">
      <c r="E162" s="3" t="s">
        <v>20</v>
      </c>
    </row>
    <row r="163" spans="5:50" x14ac:dyDescent="0.25">
      <c r="E163" s="1" t="s">
        <v>827</v>
      </c>
    </row>
    <row r="165" spans="5:50" x14ac:dyDescent="0.25">
      <c r="E165" s="3" t="s">
        <v>50</v>
      </c>
      <c r="U165" s="5" t="s">
        <v>54</v>
      </c>
      <c r="AI165" s="3" t="s">
        <v>57</v>
      </c>
    </row>
    <row r="166" spans="5:50" x14ac:dyDescent="0.25">
      <c r="E166" s="3" t="s">
        <v>51</v>
      </c>
      <c r="U166" s="5" t="s">
        <v>55</v>
      </c>
      <c r="AI166" s="3" t="s">
        <v>58</v>
      </c>
    </row>
    <row r="167" spans="5:50" x14ac:dyDescent="0.25">
      <c r="E167" s="3" t="s">
        <v>52</v>
      </c>
      <c r="U167" s="5" t="s">
        <v>56</v>
      </c>
      <c r="AI167" s="3" t="s">
        <v>59</v>
      </c>
    </row>
    <row r="169" spans="5:50" x14ac:dyDescent="0.25">
      <c r="E169" s="6" t="s">
        <v>0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D169" s="8" t="s">
        <v>7</v>
      </c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5:50" x14ac:dyDescent="0.25">
      <c r="E170" s="10" t="s">
        <v>120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D170" s="8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5:50" x14ac:dyDescent="0.25">
      <c r="E171" s="10" t="s">
        <v>828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D171" s="8" t="s">
        <v>24</v>
      </c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5:50" x14ac:dyDescent="0.25">
      <c r="E172" s="6" t="s">
        <v>81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D172" s="8" t="s">
        <v>8</v>
      </c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5:50" x14ac:dyDescent="0.25">
      <c r="E173" s="6" t="s">
        <v>119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D173" s="31" t="s">
        <v>843</v>
      </c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</row>
    <row r="174" spans="5:50" x14ac:dyDescent="0.25">
      <c r="E174" s="10" t="s">
        <v>128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D174" s="8" t="s">
        <v>95</v>
      </c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5:50" x14ac:dyDescent="0.25">
      <c r="E175" s="10" t="s">
        <v>107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D175" s="8" t="s">
        <v>840</v>
      </c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5:50" x14ac:dyDescent="0.25">
      <c r="E176" s="10" t="s">
        <v>829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D176" s="8" t="s">
        <v>841</v>
      </c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5:50" x14ac:dyDescent="0.25">
      <c r="E177" s="10" t="s">
        <v>155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D177" s="8" t="s">
        <v>842</v>
      </c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5:50" x14ac:dyDescent="0.25">
      <c r="E178" s="10" t="s">
        <v>156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D178" s="8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5:50" x14ac:dyDescent="0.25">
      <c r="E179" s="25" t="s">
        <v>830</v>
      </c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D179" s="8" t="s">
        <v>13</v>
      </c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5:50" x14ac:dyDescent="0.25">
      <c r="E180" s="10" t="s">
        <v>108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D180" s="8" t="s">
        <v>9</v>
      </c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5:50" x14ac:dyDescent="0.25">
      <c r="E181" s="10" t="s">
        <v>106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5:50" x14ac:dyDescent="0.25">
      <c r="E182" s="10" t="s">
        <v>118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5:50" x14ac:dyDescent="0.25">
      <c r="E183" s="10" t="s">
        <v>831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5:50" x14ac:dyDescent="0.25">
      <c r="E184" s="6" t="s">
        <v>832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5:50" x14ac:dyDescent="0.25">
      <c r="E185" s="6" t="s">
        <v>22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5:50" x14ac:dyDescent="0.25">
      <c r="E186" s="6" t="s">
        <v>92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5:50" x14ac:dyDescent="0.25">
      <c r="E187" s="6" t="s">
        <v>93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5:50" x14ac:dyDescent="0.25">
      <c r="E188" s="6" t="s">
        <v>18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5:50" x14ac:dyDescent="0.25">
      <c r="E189" s="10" t="s">
        <v>833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5:50" x14ac:dyDescent="0.25">
      <c r="E190" s="10" t="s">
        <v>836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5:50" x14ac:dyDescent="0.25">
      <c r="E191" s="10" t="s">
        <v>837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5:50" x14ac:dyDescent="0.25">
      <c r="E192" s="10" t="s">
        <v>838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5:74" x14ac:dyDescent="0.25">
      <c r="E193" s="6" t="s">
        <v>834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5:74" x14ac:dyDescent="0.25">
      <c r="E194" s="6" t="s">
        <v>835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5:74" x14ac:dyDescent="0.25">
      <c r="E195" s="6" t="s">
        <v>839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7" spans="5:74" x14ac:dyDescent="0.25">
      <c r="E197" s="1" t="s">
        <v>2</v>
      </c>
      <c r="BV197" s="1" t="s">
        <v>3</v>
      </c>
    </row>
    <row r="265" spans="5:5" x14ac:dyDescent="0.25">
      <c r="E265" s="1" t="s">
        <v>826</v>
      </c>
    </row>
    <row r="267" spans="5:5" x14ac:dyDescent="0.25">
      <c r="E267"/>
    </row>
    <row r="324" spans="3:3" x14ac:dyDescent="0.25">
      <c r="C324" s="4">
        <v>0</v>
      </c>
    </row>
  </sheetData>
  <hyperlinks>
    <hyperlink ref="E141" r:id="rId1" display="https://teams.microsoft.com/l/message/19:05e04ef6-a8c9-48db-8065-061fa260292c_f57b8c00-4882-4d7c-a3b9-0ecf369ec9ad@unq.gbl.spaces/1725843425539?context=%7B%22contextType%22%3A%22chat%22%7D" xr:uid="{76E2E769-1C56-488A-A980-7573899E6092}"/>
    <hyperlink ref="E7" r:id="rId2" display="https://teams.microsoft.com/l/message/19:05e04ef6-a8c9-48db-8065-061fa260292c_f57b8c00-4882-4d7c-a3b9-0ecf369ec9ad@unq.gbl.spaces/1725865724612?context=%7B%22contextType%22%3A%22chat%22%7D" xr:uid="{1F8F6BE7-45CC-44AE-8F66-3331F02B02D6}"/>
    <hyperlink ref="E112" r:id="rId3" display="https://teams.microsoft.com/l/message/19:3195fa4b-a675-4429-a61c-a711f2aea1aa_61243b28-6ee4-4835-8a90-c833332187b1@unq.gbl.spaces/1725938558637?context=%7B%22contextType%22%3A%22chat%22%7D" xr:uid="{128A3810-7EBF-4221-8140-51CF4721F4EF}"/>
  </hyperlink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CFA6-82EC-4E3F-8A85-840D05AD9C5D}">
  <dimension ref="B2:CT531"/>
  <sheetViews>
    <sheetView tabSelected="1" zoomScale="85" zoomScaleNormal="85" workbookViewId="0">
      <selection activeCell="A4" sqref="A4"/>
    </sheetView>
  </sheetViews>
  <sheetFormatPr defaultColWidth="2.85546875" defaultRowHeight="15" x14ac:dyDescent="0.25"/>
  <cols>
    <col min="1" max="4" width="2.85546875" style="3"/>
    <col min="5" max="5" width="2.85546875" style="3" customWidth="1"/>
    <col min="6" max="154" width="2.85546875" style="3"/>
    <col min="155" max="155" width="2.85546875" style="3" customWidth="1"/>
    <col min="156" max="16384" width="2.85546875" style="3"/>
  </cols>
  <sheetData>
    <row r="2" spans="2:43" x14ac:dyDescent="0.25">
      <c r="B2" s="1" t="s">
        <v>961</v>
      </c>
    </row>
    <row r="4" spans="2:43" x14ac:dyDescent="0.25">
      <c r="C4" s="13">
        <v>0</v>
      </c>
      <c r="E4" s="1" t="s">
        <v>929</v>
      </c>
    </row>
    <row r="5" spans="2:43" x14ac:dyDescent="0.25">
      <c r="E5" s="3" t="s">
        <v>930</v>
      </c>
    </row>
    <row r="6" spans="2:43" x14ac:dyDescent="0.25">
      <c r="E6" s="1" t="s">
        <v>931</v>
      </c>
    </row>
    <row r="7" spans="2:43" x14ac:dyDescent="0.25">
      <c r="E7" s="3" t="s">
        <v>72</v>
      </c>
    </row>
    <row r="8" spans="2:43" x14ac:dyDescent="0.25">
      <c r="E8" s="3" t="s">
        <v>73</v>
      </c>
    </row>
    <row r="10" spans="2:43" x14ac:dyDescent="0.25">
      <c r="E10" s="14" t="s">
        <v>893</v>
      </c>
    </row>
    <row r="11" spans="2:43" x14ac:dyDescent="0.25">
      <c r="E11" t="s">
        <v>894</v>
      </c>
    </row>
    <row r="12" spans="2:43" x14ac:dyDescent="0.25">
      <c r="E12"/>
    </row>
    <row r="13" spans="2:43" x14ac:dyDescent="0.25">
      <c r="AQ13"/>
    </row>
    <row r="89" spans="5:5" x14ac:dyDescent="0.25">
      <c r="E89" s="1" t="s">
        <v>961</v>
      </c>
    </row>
    <row r="91" spans="5:5" x14ac:dyDescent="0.25">
      <c r="E91" s="1" t="s">
        <v>964</v>
      </c>
    </row>
    <row r="121" spans="3:5" x14ac:dyDescent="0.25">
      <c r="C121" s="13">
        <v>0</v>
      </c>
      <c r="E121" s="1" t="s">
        <v>991</v>
      </c>
    </row>
    <row r="122" spans="3:5" x14ac:dyDescent="0.25">
      <c r="E122" s="3" t="s">
        <v>968</v>
      </c>
    </row>
    <row r="123" spans="3:5" x14ac:dyDescent="0.25">
      <c r="E123" s="1" t="s">
        <v>969</v>
      </c>
    </row>
    <row r="124" spans="3:5" x14ac:dyDescent="0.25">
      <c r="E124" s="3" t="s">
        <v>965</v>
      </c>
    </row>
    <row r="127" spans="3:5" x14ac:dyDescent="0.25">
      <c r="E127" s="29" t="s">
        <v>78</v>
      </c>
    </row>
    <row r="128" spans="3:5" x14ac:dyDescent="0.25">
      <c r="E128" s="3" t="s">
        <v>97</v>
      </c>
    </row>
    <row r="130" spans="5:5" x14ac:dyDescent="0.25">
      <c r="E130" s="29" t="s">
        <v>99</v>
      </c>
    </row>
    <row r="131" spans="5:5" x14ac:dyDescent="0.25">
      <c r="E131" s="3" t="s">
        <v>98</v>
      </c>
    </row>
    <row r="133" spans="5:5" x14ac:dyDescent="0.25">
      <c r="E133" s="29" t="s">
        <v>100</v>
      </c>
    </row>
    <row r="134" spans="5:5" x14ac:dyDescent="0.25">
      <c r="E134" s="3" t="s">
        <v>966</v>
      </c>
    </row>
    <row r="136" spans="5:5" x14ac:dyDescent="0.25">
      <c r="E136" s="29" t="s">
        <v>68</v>
      </c>
    </row>
    <row r="137" spans="5:5" x14ac:dyDescent="0.25">
      <c r="E137" s="3" t="s">
        <v>969</v>
      </c>
    </row>
    <row r="139" spans="5:5" x14ac:dyDescent="0.25">
      <c r="E139" s="29" t="s">
        <v>69</v>
      </c>
    </row>
    <row r="140" spans="5:5" x14ac:dyDescent="0.25">
      <c r="E140" s="3" t="s">
        <v>970</v>
      </c>
    </row>
    <row r="142" spans="5:5" x14ac:dyDescent="0.25">
      <c r="E142" s="29" t="s">
        <v>71</v>
      </c>
    </row>
    <row r="143" spans="5:5" x14ac:dyDescent="0.25">
      <c r="E143" s="3" t="s">
        <v>967</v>
      </c>
    </row>
    <row r="145" spans="5:5" x14ac:dyDescent="0.25">
      <c r="E145" s="29" t="s">
        <v>70</v>
      </c>
    </row>
    <row r="146" spans="5:5" x14ac:dyDescent="0.25">
      <c r="E146" s="3" t="s">
        <v>971</v>
      </c>
    </row>
    <row r="148" spans="5:5" x14ac:dyDescent="0.25">
      <c r="E148" s="14" t="s">
        <v>972</v>
      </c>
    </row>
    <row r="149" spans="5:5" x14ac:dyDescent="0.25">
      <c r="E149" t="s">
        <v>973</v>
      </c>
    </row>
    <row r="150" spans="5:5" x14ac:dyDescent="0.25">
      <c r="E150"/>
    </row>
    <row r="160" spans="5:5" customFormat="1" x14ac:dyDescent="0.25">
      <c r="E160" s="1" t="s">
        <v>990</v>
      </c>
    </row>
    <row r="161" spans="5:5" customFormat="1" x14ac:dyDescent="0.25"/>
    <row r="162" spans="5:5" customFormat="1" x14ac:dyDescent="0.25">
      <c r="E162" s="14" t="s">
        <v>992</v>
      </c>
    </row>
    <row r="163" spans="5:5" customFormat="1" x14ac:dyDescent="0.25">
      <c r="E163" t="s">
        <v>993</v>
      </c>
    </row>
    <row r="164" spans="5:5" customFormat="1" x14ac:dyDescent="0.25"/>
    <row r="165" spans="5:5" customFormat="1" x14ac:dyDescent="0.25"/>
    <row r="166" spans="5:5" customFormat="1" x14ac:dyDescent="0.25"/>
    <row r="167" spans="5:5" customFormat="1" x14ac:dyDescent="0.25"/>
    <row r="168" spans="5:5" customFormat="1" x14ac:dyDescent="0.25"/>
    <row r="169" spans="5:5" customFormat="1" x14ac:dyDescent="0.25"/>
    <row r="170" spans="5:5" customFormat="1" x14ac:dyDescent="0.25"/>
    <row r="171" spans="5:5" customFormat="1" x14ac:dyDescent="0.25"/>
    <row r="172" spans="5:5" customFormat="1" x14ac:dyDescent="0.25"/>
    <row r="173" spans="5:5" customFormat="1" x14ac:dyDescent="0.25"/>
    <row r="174" spans="5:5" customFormat="1" x14ac:dyDescent="0.25"/>
    <row r="175" spans="5:5" customFormat="1" x14ac:dyDescent="0.25"/>
    <row r="176" spans="5:5" customFormat="1" x14ac:dyDescent="0.25"/>
    <row r="177" spans="5:5" customFormat="1" x14ac:dyDescent="0.25"/>
    <row r="178" spans="5:5" customFormat="1" x14ac:dyDescent="0.25"/>
    <row r="179" spans="5:5" customFormat="1" x14ac:dyDescent="0.25"/>
    <row r="180" spans="5:5" customFormat="1" x14ac:dyDescent="0.25"/>
    <row r="181" spans="5:5" customFormat="1" x14ac:dyDescent="0.25"/>
    <row r="182" spans="5:5" customFormat="1" x14ac:dyDescent="0.25"/>
    <row r="183" spans="5:5" customFormat="1" x14ac:dyDescent="0.25"/>
    <row r="184" spans="5:5" customFormat="1" x14ac:dyDescent="0.25"/>
    <row r="185" spans="5:5" customFormat="1" x14ac:dyDescent="0.25"/>
    <row r="186" spans="5:5" customFormat="1" x14ac:dyDescent="0.25"/>
    <row r="187" spans="5:5" customFormat="1" x14ac:dyDescent="0.25"/>
    <row r="188" spans="5:5" customFormat="1" x14ac:dyDescent="0.25"/>
    <row r="189" spans="5:5" customFormat="1" x14ac:dyDescent="0.25"/>
    <row r="190" spans="5:5" customFormat="1" x14ac:dyDescent="0.25"/>
    <row r="191" spans="5:5" customFormat="1" x14ac:dyDescent="0.25"/>
    <row r="192" spans="5:5" customFormat="1" x14ac:dyDescent="0.25">
      <c r="E192" s="2" t="s">
        <v>845</v>
      </c>
    </row>
    <row r="193" spans="5:5" customFormat="1" x14ac:dyDescent="0.25"/>
    <row r="194" spans="5:5" customFormat="1" x14ac:dyDescent="0.25"/>
    <row r="195" spans="5:5" customFormat="1" x14ac:dyDescent="0.25"/>
    <row r="196" spans="5:5" customFormat="1" x14ac:dyDescent="0.25"/>
    <row r="197" spans="5:5" customFormat="1" x14ac:dyDescent="0.25"/>
    <row r="198" spans="5:5" customFormat="1" x14ac:dyDescent="0.25"/>
    <row r="199" spans="5:5" customFormat="1" x14ac:dyDescent="0.25"/>
    <row r="200" spans="5:5" customFormat="1" x14ac:dyDescent="0.25"/>
    <row r="201" spans="5:5" customFormat="1" x14ac:dyDescent="0.25"/>
    <row r="202" spans="5:5" customFormat="1" x14ac:dyDescent="0.25"/>
    <row r="203" spans="5:5" customFormat="1" x14ac:dyDescent="0.25"/>
    <row r="204" spans="5:5" customFormat="1" x14ac:dyDescent="0.25">
      <c r="E204" s="2" t="s">
        <v>846</v>
      </c>
    </row>
    <row r="205" spans="5:5" customFormat="1" x14ac:dyDescent="0.25"/>
    <row r="206" spans="5:5" customFormat="1" x14ac:dyDescent="0.25"/>
    <row r="207" spans="5:5" customFormat="1" x14ac:dyDescent="0.25"/>
    <row r="208" spans="5:5" customFormat="1" x14ac:dyDescent="0.25"/>
    <row r="209" spans="5:5" customFormat="1" x14ac:dyDescent="0.25"/>
    <row r="210" spans="5:5" customFormat="1" x14ac:dyDescent="0.25"/>
    <row r="211" spans="5:5" customFormat="1" x14ac:dyDescent="0.25"/>
    <row r="212" spans="5:5" customFormat="1" x14ac:dyDescent="0.25"/>
    <row r="213" spans="5:5" customFormat="1" x14ac:dyDescent="0.25"/>
    <row r="214" spans="5:5" customFormat="1" x14ac:dyDescent="0.25"/>
    <row r="215" spans="5:5" customFormat="1" x14ac:dyDescent="0.25"/>
    <row r="216" spans="5:5" customFormat="1" x14ac:dyDescent="0.25"/>
    <row r="217" spans="5:5" customFormat="1" x14ac:dyDescent="0.25"/>
    <row r="218" spans="5:5" customFormat="1" x14ac:dyDescent="0.25"/>
    <row r="219" spans="5:5" customFormat="1" x14ac:dyDescent="0.25"/>
    <row r="220" spans="5:5" customFormat="1" x14ac:dyDescent="0.25"/>
    <row r="221" spans="5:5" customFormat="1" x14ac:dyDescent="0.25"/>
    <row r="222" spans="5:5" customFormat="1" x14ac:dyDescent="0.25">
      <c r="E222" s="14" t="s">
        <v>994</v>
      </c>
    </row>
    <row r="223" spans="5:5" customFormat="1" x14ac:dyDescent="0.25">
      <c r="E223" t="s">
        <v>995</v>
      </c>
    </row>
    <row r="224" spans="5:5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41" spans="3:5" x14ac:dyDescent="0.25">
      <c r="C241" s="13">
        <v>0</v>
      </c>
      <c r="E241" s="1" t="s">
        <v>932</v>
      </c>
    </row>
    <row r="242" spans="3:5" x14ac:dyDescent="0.25">
      <c r="E242" s="3" t="s">
        <v>933</v>
      </c>
    </row>
    <row r="243" spans="3:5" x14ac:dyDescent="0.25">
      <c r="E243" s="1" t="s">
        <v>934</v>
      </c>
    </row>
    <row r="244" spans="3:5" x14ac:dyDescent="0.25">
      <c r="E244" s="3" t="s">
        <v>83</v>
      </c>
    </row>
    <row r="247" spans="3:5" x14ac:dyDescent="0.25">
      <c r="E247" s="29" t="s">
        <v>78</v>
      </c>
    </row>
    <row r="248" spans="3:5" x14ac:dyDescent="0.25">
      <c r="E248" s="3" t="s">
        <v>97</v>
      </c>
    </row>
    <row r="250" spans="3:5" x14ac:dyDescent="0.25">
      <c r="E250" s="29" t="s">
        <v>99</v>
      </c>
    </row>
    <row r="251" spans="3:5" x14ac:dyDescent="0.25">
      <c r="E251" s="3" t="s">
        <v>98</v>
      </c>
    </row>
    <row r="253" spans="3:5" x14ac:dyDescent="0.25">
      <c r="E253" s="29" t="s">
        <v>100</v>
      </c>
    </row>
    <row r="254" spans="3:5" x14ac:dyDescent="0.25">
      <c r="E254" s="3" t="s">
        <v>935</v>
      </c>
    </row>
    <row r="256" spans="3:5" x14ac:dyDescent="0.25">
      <c r="E256" s="29" t="s">
        <v>68</v>
      </c>
    </row>
    <row r="257" spans="5:44" x14ac:dyDescent="0.25">
      <c r="E257" s="3" t="s">
        <v>942</v>
      </c>
      <c r="AR257" s="1" t="s">
        <v>943</v>
      </c>
    </row>
    <row r="258" spans="5:44" x14ac:dyDescent="0.25">
      <c r="E258" s="3" t="s">
        <v>936</v>
      </c>
      <c r="AR258" s="3" t="s">
        <v>939</v>
      </c>
    </row>
    <row r="259" spans="5:44" x14ac:dyDescent="0.25">
      <c r="E259" s="3" t="s">
        <v>940</v>
      </c>
      <c r="AR259" s="1" t="s">
        <v>941</v>
      </c>
    </row>
    <row r="261" spans="5:44" x14ac:dyDescent="0.25">
      <c r="E261" s="29" t="s">
        <v>69</v>
      </c>
    </row>
    <row r="262" spans="5:44" x14ac:dyDescent="0.25">
      <c r="E262" s="3" t="s">
        <v>937</v>
      </c>
    </row>
    <row r="264" spans="5:44" x14ac:dyDescent="0.25">
      <c r="E264" s="29" t="s">
        <v>71</v>
      </c>
    </row>
    <row r="265" spans="5:44" x14ac:dyDescent="0.25">
      <c r="E265" s="3" t="s">
        <v>938</v>
      </c>
    </row>
    <row r="267" spans="5:44" x14ac:dyDescent="0.25">
      <c r="E267" s="29" t="s">
        <v>70</v>
      </c>
    </row>
    <row r="268" spans="5:44" x14ac:dyDescent="0.25">
      <c r="E268" s="3" t="s">
        <v>944</v>
      </c>
      <c r="AR268" s="1" t="s">
        <v>941</v>
      </c>
    </row>
    <row r="270" spans="5:44" x14ac:dyDescent="0.25">
      <c r="E270" s="6" t="s">
        <v>0</v>
      </c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5:44" x14ac:dyDescent="0.25">
      <c r="E271" s="6" t="s">
        <v>80</v>
      </c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5:44" x14ac:dyDescent="0.25">
      <c r="E272" s="6" t="s">
        <v>945</v>
      </c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5:54" x14ac:dyDescent="0.25">
      <c r="E273" s="25" t="s">
        <v>14</v>
      </c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spans="5:54" x14ac:dyDescent="0.25">
      <c r="E274" s="6" t="s">
        <v>76</v>
      </c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5:54" x14ac:dyDescent="0.25">
      <c r="E275" s="6" t="s">
        <v>10</v>
      </c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5:54" x14ac:dyDescent="0.25">
      <c r="E276" s="6" t="s">
        <v>946</v>
      </c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5:54" x14ac:dyDescent="0.25">
      <c r="E277" s="6" t="s">
        <v>947</v>
      </c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9" spans="5:54" x14ac:dyDescent="0.25">
      <c r="E279" s="8" t="s">
        <v>7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</row>
    <row r="280" spans="5:54" x14ac:dyDescent="0.25">
      <c r="E280" s="8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</row>
    <row r="281" spans="5:54" x14ac:dyDescent="0.25">
      <c r="E281" s="8" t="s">
        <v>75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</row>
    <row r="282" spans="5:54" x14ac:dyDescent="0.25">
      <c r="E282" s="8" t="s">
        <v>8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</row>
    <row r="283" spans="5:54" x14ac:dyDescent="0.25">
      <c r="E283" s="31" t="s">
        <v>951</v>
      </c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</row>
    <row r="284" spans="5:54" x14ac:dyDescent="0.25">
      <c r="E284" s="31" t="s">
        <v>952</v>
      </c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</row>
    <row r="285" spans="5:54" x14ac:dyDescent="0.25">
      <c r="E285" s="8" t="s">
        <v>948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</row>
    <row r="286" spans="5:54" x14ac:dyDescent="0.25">
      <c r="E286" s="8" t="s">
        <v>949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</row>
    <row r="287" spans="5:54" x14ac:dyDescent="0.25">
      <c r="E287" s="8" t="s">
        <v>950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</row>
    <row r="288" spans="5:54" x14ac:dyDescent="0.25">
      <c r="E288" s="8" t="s">
        <v>953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</row>
    <row r="289" spans="5:70" x14ac:dyDescent="0.25">
      <c r="E289" s="8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</row>
    <row r="290" spans="5:70" x14ac:dyDescent="0.25">
      <c r="E290" s="8" t="s">
        <v>13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</row>
    <row r="291" spans="5:70" x14ac:dyDescent="0.25">
      <c r="E291" s="8" t="s">
        <v>9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</row>
    <row r="293" spans="5:70" x14ac:dyDescent="0.25">
      <c r="E293" s="1" t="s">
        <v>2</v>
      </c>
      <c r="BR293" s="1" t="s">
        <v>3</v>
      </c>
    </row>
    <row r="375" spans="3:5" x14ac:dyDescent="0.25">
      <c r="C375" s="13">
        <v>0</v>
      </c>
      <c r="E375" s="1" t="s">
        <v>844</v>
      </c>
    </row>
    <row r="376" spans="3:5" x14ac:dyDescent="0.25">
      <c r="E376" s="3" t="s">
        <v>815</v>
      </c>
    </row>
    <row r="377" spans="3:5" x14ac:dyDescent="0.25">
      <c r="E377" s="1" t="s">
        <v>816</v>
      </c>
    </row>
    <row r="378" spans="3:5" x14ac:dyDescent="0.25">
      <c r="E378" s="3" t="s">
        <v>103</v>
      </c>
    </row>
    <row r="381" spans="3:5" x14ac:dyDescent="0.25">
      <c r="E381" s="29" t="s">
        <v>78</v>
      </c>
    </row>
    <row r="382" spans="3:5" x14ac:dyDescent="0.25">
      <c r="E382" s="3" t="s">
        <v>97</v>
      </c>
    </row>
    <row r="384" spans="3:5" x14ac:dyDescent="0.25">
      <c r="E384" s="29" t="s">
        <v>99</v>
      </c>
    </row>
    <row r="385" spans="5:23" x14ac:dyDescent="0.25">
      <c r="E385" s="3" t="s">
        <v>104</v>
      </c>
    </row>
    <row r="387" spans="5:23" x14ac:dyDescent="0.25">
      <c r="E387" s="29" t="s">
        <v>100</v>
      </c>
    </row>
    <row r="388" spans="5:23" x14ac:dyDescent="0.25">
      <c r="E388" s="3" t="s">
        <v>105</v>
      </c>
    </row>
    <row r="390" spans="5:23" x14ac:dyDescent="0.25">
      <c r="E390" s="29" t="s">
        <v>68</v>
      </c>
    </row>
    <row r="391" spans="5:23" x14ac:dyDescent="0.25">
      <c r="E391" s="3" t="s">
        <v>858</v>
      </c>
      <c r="W391" s="1" t="s">
        <v>859</v>
      </c>
    </row>
    <row r="393" spans="5:23" x14ac:dyDescent="0.25">
      <c r="E393" s="29" t="s">
        <v>69</v>
      </c>
    </row>
    <row r="394" spans="5:23" x14ac:dyDescent="0.25">
      <c r="E394" s="3" t="s">
        <v>817</v>
      </c>
    </row>
    <row r="396" spans="5:23" x14ac:dyDescent="0.25">
      <c r="E396" s="29" t="s">
        <v>71</v>
      </c>
    </row>
    <row r="397" spans="5:23" x14ac:dyDescent="0.25">
      <c r="E397" s="3" t="s">
        <v>818</v>
      </c>
    </row>
    <row r="398" spans="5:23" x14ac:dyDescent="0.25">
      <c r="E398" s="3" t="s">
        <v>819</v>
      </c>
    </row>
    <row r="399" spans="5:23" x14ac:dyDescent="0.25">
      <c r="E399" s="3" t="s">
        <v>820</v>
      </c>
    </row>
    <row r="401" spans="5:51" x14ac:dyDescent="0.25">
      <c r="E401" s="29" t="s">
        <v>70</v>
      </c>
    </row>
    <row r="402" spans="5:51" x14ac:dyDescent="0.25">
      <c r="E402" s="3" t="s">
        <v>847</v>
      </c>
      <c r="P402" s="1" t="s">
        <v>848</v>
      </c>
    </row>
    <row r="403" spans="5:51" x14ac:dyDescent="0.25">
      <c r="E403" s="3" t="s">
        <v>849</v>
      </c>
      <c r="P403" s="1" t="s">
        <v>850</v>
      </c>
    </row>
    <row r="404" spans="5:51" x14ac:dyDescent="0.25">
      <c r="E404" s="3" t="s">
        <v>851</v>
      </c>
      <c r="P404" s="1" t="s">
        <v>852</v>
      </c>
    </row>
    <row r="406" spans="5:51" x14ac:dyDescent="0.25">
      <c r="E406" s="1" t="s">
        <v>961</v>
      </c>
    </row>
    <row r="408" spans="5:51" x14ac:dyDescent="0.25">
      <c r="E408" s="6" t="s">
        <v>0</v>
      </c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E408" s="8" t="s">
        <v>7</v>
      </c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5:51" x14ac:dyDescent="0.25">
      <c r="E409" s="6" t="s">
        <v>974</v>
      </c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E409" s="8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5:51" x14ac:dyDescent="0.25">
      <c r="E410" s="6" t="s">
        <v>863</v>
      </c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E410" s="8" t="s">
        <v>976</v>
      </c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5:51" x14ac:dyDescent="0.25">
      <c r="E411" s="6" t="s">
        <v>84</v>
      </c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E411" s="8" t="s">
        <v>8</v>
      </c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5:51" x14ac:dyDescent="0.25">
      <c r="E412" s="6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E412" s="8" t="s">
        <v>983</v>
      </c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5:51" x14ac:dyDescent="0.25">
      <c r="E413" s="6" t="s">
        <v>854</v>
      </c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E413" s="8" t="s">
        <v>984</v>
      </c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5:51" x14ac:dyDescent="0.25">
      <c r="E414" s="6" t="s">
        <v>855</v>
      </c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E414" s="8" t="s">
        <v>115</v>
      </c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5:51" x14ac:dyDescent="0.25">
      <c r="E415" s="6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E415" s="8" t="s">
        <v>146</v>
      </c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5:51" x14ac:dyDescent="0.25">
      <c r="E416" s="6" t="s">
        <v>856</v>
      </c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E416" s="8" t="s">
        <v>977</v>
      </c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5:51" x14ac:dyDescent="0.25">
      <c r="E417" s="6" t="s">
        <v>857</v>
      </c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E417" s="8" t="s">
        <v>812</v>
      </c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5:51" x14ac:dyDescent="0.25">
      <c r="E418" s="6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E418" s="8" t="s">
        <v>978</v>
      </c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5:51" x14ac:dyDescent="0.25">
      <c r="E419" s="6" t="s">
        <v>860</v>
      </c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E419" s="8" t="s">
        <v>979</v>
      </c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5:51" x14ac:dyDescent="0.25">
      <c r="E420" s="6" t="s">
        <v>975</v>
      </c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E420" s="8" t="s">
        <v>980</v>
      </c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5:51" x14ac:dyDescent="0.25">
      <c r="E421" s="6" t="s">
        <v>861</v>
      </c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E421" s="8" t="s">
        <v>6</v>
      </c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5:51" x14ac:dyDescent="0.25">
      <c r="E422" s="6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E422" s="8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5:51" x14ac:dyDescent="0.25">
      <c r="E423" s="6" t="s">
        <v>22</v>
      </c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E423" s="8" t="s">
        <v>981</v>
      </c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5:51" x14ac:dyDescent="0.25">
      <c r="E424" s="6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E424" s="8" t="s">
        <v>8</v>
      </c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5:51" x14ac:dyDescent="0.25">
      <c r="E425" s="6" t="s">
        <v>113</v>
      </c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E425" s="8" t="s">
        <v>987</v>
      </c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5:51" x14ac:dyDescent="0.25">
      <c r="E426" s="6" t="s">
        <v>864</v>
      </c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E426" s="8" t="s">
        <v>110</v>
      </c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5:51" x14ac:dyDescent="0.25">
      <c r="E427" s="6" t="s">
        <v>865</v>
      </c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E427" s="8" t="s">
        <v>985</v>
      </c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5:51" x14ac:dyDescent="0.25">
      <c r="E428" s="6" t="s">
        <v>86</v>
      </c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E428" s="8" t="s">
        <v>986</v>
      </c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5:51" x14ac:dyDescent="0.25">
      <c r="E429" s="6" t="s">
        <v>866</v>
      </c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E429" s="8" t="s">
        <v>982</v>
      </c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5:51" x14ac:dyDescent="0.25">
      <c r="E430" s="6" t="s">
        <v>87</v>
      </c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E430" s="8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5:51" x14ac:dyDescent="0.25">
      <c r="E431" s="6" t="s">
        <v>116</v>
      </c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E431" s="8" t="s">
        <v>13</v>
      </c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5:51" x14ac:dyDescent="0.25">
      <c r="E432" s="6" t="s">
        <v>867</v>
      </c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E432" s="8" t="s">
        <v>9</v>
      </c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5:98" x14ac:dyDescent="0.25">
      <c r="E433" s="6" t="s">
        <v>868</v>
      </c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5:98" x14ac:dyDescent="0.25">
      <c r="E434" s="6" t="s">
        <v>869</v>
      </c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5:98" x14ac:dyDescent="0.25">
      <c r="E435" s="6" t="s">
        <v>870</v>
      </c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7" spans="5:98" x14ac:dyDescent="0.25">
      <c r="E437" s="1" t="s">
        <v>33</v>
      </c>
      <c r="N437" s="1" t="s">
        <v>871</v>
      </c>
      <c r="R437" s="1" t="s">
        <v>872</v>
      </c>
      <c r="X437" s="1" t="s">
        <v>873</v>
      </c>
      <c r="AD437" s="1" t="s">
        <v>874</v>
      </c>
      <c r="AI437" s="1" t="s">
        <v>875</v>
      </c>
      <c r="AQ437" s="1" t="s">
        <v>88</v>
      </c>
      <c r="AU437" s="1" t="s">
        <v>89</v>
      </c>
      <c r="BB437" s="1" t="s">
        <v>90</v>
      </c>
      <c r="BH437" s="1" t="s">
        <v>114</v>
      </c>
      <c r="BL437" s="1" t="s">
        <v>174</v>
      </c>
      <c r="BV437" s="1" t="s">
        <v>20</v>
      </c>
      <c r="BZ437" s="1" t="s">
        <v>876</v>
      </c>
      <c r="CC437" s="1" t="s">
        <v>88</v>
      </c>
      <c r="CF437" s="1" t="s">
        <v>89</v>
      </c>
      <c r="CM437" s="1" t="s">
        <v>90</v>
      </c>
    </row>
    <row r="438" spans="5:98" x14ac:dyDescent="0.25">
      <c r="E438" s="3" t="s">
        <v>877</v>
      </c>
      <c r="N438" s="3" t="s">
        <v>878</v>
      </c>
      <c r="R438" s="30" t="s">
        <v>887</v>
      </c>
      <c r="X438" s="30" t="s">
        <v>888</v>
      </c>
      <c r="AD438" s="3" t="s">
        <v>879</v>
      </c>
      <c r="AI438" s="3" t="s">
        <v>129</v>
      </c>
      <c r="AQ438" s="3" t="s">
        <v>880</v>
      </c>
      <c r="AU438" s="30" t="s">
        <v>892</v>
      </c>
      <c r="BB438" s="3" t="s">
        <v>121</v>
      </c>
      <c r="BH438" s="26" t="s">
        <v>891</v>
      </c>
      <c r="BL438" s="3" t="s">
        <v>881</v>
      </c>
      <c r="BV438" s="3" t="s">
        <v>859</v>
      </c>
      <c r="BZ438" s="3" t="s">
        <v>882</v>
      </c>
      <c r="CC438" s="3" t="s">
        <v>121</v>
      </c>
      <c r="CF438" s="30" t="s">
        <v>158</v>
      </c>
      <c r="CM438" s="3" t="s">
        <v>121</v>
      </c>
      <c r="CT438" s="3" t="str">
        <f>"update IFINAMS.dbo.INSURANCE_POLICY_MAIN set POLICY_EFF_DATE = '" &amp; TEXT(R438, "yyyy-mm-dd") &amp; "', POLICY_EXP_DATE = '" &amp; TEXT(X438, "yyyy-mm-dd") &amp; "', MOD_BY = '" &amp; TRIM(AQ438) &amp; "', MOD_DATE = '" &amp; TEXT(AQ438, "yyyy-mm-dd hh:mm:ss") &amp; "', MOD_IP_ADDRESS = '" &amp; BB438 &amp; "' where CODE = '" &amp; E438 &amp; "';"</f>
        <v>update IFINAMS.dbo.INSURANCE_POLICY_MAIN set POLICY_EFF_DATE = '2023-10-17', POLICY_EXP_DATE = '2024-10-17', MOD_BY = 'MIG150124', MOD_DATE = 'MIG150124', MOD_IP_ADDRESS = 'MIGRASI' where CODE = '1000.AMSMIG2.2401.000003';</v>
      </c>
    </row>
    <row r="439" spans="5:98" x14ac:dyDescent="0.25">
      <c r="E439" s="3" t="s">
        <v>883</v>
      </c>
      <c r="N439" s="3" t="s">
        <v>884</v>
      </c>
      <c r="R439" s="30" t="s">
        <v>888</v>
      </c>
      <c r="X439" s="30" t="s">
        <v>889</v>
      </c>
      <c r="AD439" s="3" t="s">
        <v>879</v>
      </c>
      <c r="AI439" s="3" t="s">
        <v>129</v>
      </c>
      <c r="AQ439" s="3" t="s">
        <v>880</v>
      </c>
      <c r="AU439" s="30" t="s">
        <v>892</v>
      </c>
      <c r="BB439" s="3" t="s">
        <v>121</v>
      </c>
      <c r="BH439" s="26" t="s">
        <v>891</v>
      </c>
      <c r="BL439" s="3" t="s">
        <v>881</v>
      </c>
      <c r="BV439" s="3" t="s">
        <v>859</v>
      </c>
      <c r="BZ439" s="3" t="s">
        <v>882</v>
      </c>
      <c r="CC439" s="3" t="s">
        <v>121</v>
      </c>
      <c r="CF439" s="30" t="s">
        <v>158</v>
      </c>
      <c r="CM439" s="3" t="s">
        <v>121</v>
      </c>
      <c r="CT439" s="3" t="str">
        <f>"update IFINAMS.dbo.INSURANCE_POLICY_MAIN set POLICY_EFF_DATE = '" &amp; TEXT(R439, "yyyy-mm-dd") &amp; "', POLICY_EXP_DATE = '" &amp; TEXT(X439, "yyyy-mm-dd") &amp; "', MOD_BY = '" &amp; TRIM(AQ439) &amp; "', MOD_DATE = '" &amp; TEXT(AQ439, "yyyy-mm-dd hh:mm:ss") &amp; "', MOD_IP_ADDRESS = '" &amp; BB439 &amp; "' where CODE = '" &amp; E439 &amp; "';"</f>
        <v>update IFINAMS.dbo.INSURANCE_POLICY_MAIN set POLICY_EFF_DATE = '2024-10-17', POLICY_EXP_DATE = '2025-10-17', MOD_BY = 'MIG150124', MOD_DATE = 'MIG150124', MOD_IP_ADDRESS = 'MIGRASI' where CODE = '1000.AMSMIG2.2401.000004';</v>
      </c>
    </row>
    <row r="440" spans="5:98" x14ac:dyDescent="0.25">
      <c r="E440" s="3" t="s">
        <v>885</v>
      </c>
      <c r="N440" s="3" t="s">
        <v>886</v>
      </c>
      <c r="R440" s="30" t="s">
        <v>889</v>
      </c>
      <c r="X440" s="30" t="s">
        <v>890</v>
      </c>
      <c r="AD440" s="3" t="s">
        <v>879</v>
      </c>
      <c r="AI440" s="3" t="s">
        <v>129</v>
      </c>
      <c r="AQ440" s="3" t="s">
        <v>880</v>
      </c>
      <c r="AU440" s="30" t="s">
        <v>892</v>
      </c>
      <c r="BB440" s="3" t="s">
        <v>121</v>
      </c>
      <c r="BH440" s="26" t="s">
        <v>891</v>
      </c>
      <c r="BL440" s="3" t="s">
        <v>881</v>
      </c>
      <c r="BV440" s="3" t="s">
        <v>859</v>
      </c>
      <c r="BZ440" s="3" t="s">
        <v>882</v>
      </c>
      <c r="CC440" s="3" t="s">
        <v>121</v>
      </c>
      <c r="CF440" s="30" t="s">
        <v>158</v>
      </c>
      <c r="CM440" s="3" t="s">
        <v>121</v>
      </c>
      <c r="CT440" s="3" t="str">
        <f>"update IFINAMS.dbo.INSURANCE_POLICY_MAIN set POLICY_EFF_DATE = '" &amp; TEXT(R440, "yyyy-mm-dd") &amp; "', POLICY_EXP_DATE = '" &amp; TEXT(X440, "yyyy-mm-dd") &amp; "', MOD_BY = '" &amp; TRIM(AQ440) &amp; "', MOD_DATE = '" &amp; TEXT(AQ440, "yyyy-mm-dd hh:mm:ss") &amp; "', MOD_IP_ADDRESS = '" &amp; BB440 &amp; "' where CODE = '" &amp; E440 &amp; "';"</f>
        <v>update IFINAMS.dbo.INSURANCE_POLICY_MAIN set POLICY_EFF_DATE = '2025-10-17', POLICY_EXP_DATE = '2026-10-17', MOD_BY = 'MIG150124', MOD_DATE = 'MIG150124', MOD_IP_ADDRESS = 'MIGRASI' where CODE = '1000.AMSMIG2.2401.000005';</v>
      </c>
    </row>
    <row r="442" spans="5:98" x14ac:dyDescent="0.25">
      <c r="E442" s="1" t="s">
        <v>2</v>
      </c>
    </row>
    <row r="486" spans="5:5" x14ac:dyDescent="0.25">
      <c r="E486" s="1" t="s">
        <v>862</v>
      </c>
    </row>
    <row r="514" spans="5:5" x14ac:dyDescent="0.25">
      <c r="E514" s="14" t="s">
        <v>988</v>
      </c>
    </row>
    <row r="515" spans="5:5" x14ac:dyDescent="0.25">
      <c r="E515" t="s">
        <v>989</v>
      </c>
    </row>
    <row r="516" spans="5:5" x14ac:dyDescent="0.25">
      <c r="E516"/>
    </row>
    <row r="531" spans="3:3" x14ac:dyDescent="0.25">
      <c r="C531" s="4">
        <v>0</v>
      </c>
    </row>
  </sheetData>
  <hyperlinks>
    <hyperlink ref="E514" r:id="rId1" display="https://teams.microsoft.com/l/message/19:633595e6-2f48-4516-ad3c-37a06400ad9d_c869a345-f176-4ecc-a5d1-ed669c946231@unq.gbl.spaces/1725961899634?context=%7B%22contextType%22%3A%22chat%22%7D" xr:uid="{6EA509FD-2048-4E6F-9B28-8EA514673109}"/>
    <hyperlink ref="E148" r:id="rId2" display="https://teams.microsoft.com/l/message/19:d7afe02c6ef44f8b911b53dfceb5756d@thread.v2/1725959979990?context=%7B%22contextType%22%3A%22chat%22%7D" xr:uid="{83172490-5B2D-41CC-AA88-4296B2513D8F}"/>
    <hyperlink ref="E162" r:id="rId3" display="https://teams.microsoft.com/l/message/19:05e04ef6-a8c9-48db-8065-061fa260292c_f57b8c00-4882-4d7c-a3b9-0ecf369ec9ad@unq.gbl.spaces/1726024820534?context=%7B%22contextType%22%3A%22chat%22%7D" xr:uid="{D1D2944A-37A3-4BCC-9309-6077CA5B1F1D}"/>
    <hyperlink ref="E222" r:id="rId4" display="https://teams.microsoft.com/l/message/19:c2f59e56-47db-4a1e-8d4e-693ba0ed46c2_c869a345-f176-4ecc-a5d1-ed669c946231@unq.gbl.spaces/1726026398421?context=%7B%22contextType%22%3A%22chat%22%7D" xr:uid="{9FA0140D-03E2-4B9C-9517-A2B51521DE97}"/>
    <hyperlink ref="E10" r:id="rId5" display="https://teams.microsoft.com/l/message/19:c869a345-f176-4ecc-a5d1-ed669c946231_f7907c49-91de-43f2-a9df-3c610dd9af93@unq.gbl.spaces/1725861802088?context=%7B%22contextType%22%3A%22chat%22%7D" xr:uid="{17BD8601-9E9F-4A5A-B8B7-9DCA9B418E98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69FE-514E-42E8-8752-FAD7A3142B61}">
  <dimension ref="B2:C4"/>
  <sheetViews>
    <sheetView zoomScale="85" zoomScaleNormal="85" workbookViewId="0">
      <selection activeCell="BF22" sqref="BF22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111</v>
      </c>
      <c r="C2"/>
    </row>
    <row r="3" spans="2:3" x14ac:dyDescent="0.25">
      <c r="B3" s="22" t="s">
        <v>112</v>
      </c>
      <c r="C3"/>
    </row>
    <row r="4" spans="2:3" x14ac:dyDescent="0.25">
      <c r="B4"/>
      <c r="C4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186E-9D81-4D62-9B2A-5E2826D29E6F}">
  <dimension ref="B2:C4"/>
  <sheetViews>
    <sheetView zoomScale="85" zoomScaleNormal="85" workbookViewId="0">
      <selection activeCell="C4" sqref="C4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159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D3EB-1367-4112-B02A-EE83BC2CFFDD}">
  <dimension ref="B2:BR188"/>
  <sheetViews>
    <sheetView topLeftCell="A35" zoomScale="85" zoomScaleNormal="85" workbookViewId="0">
      <selection activeCell="E49" sqref="E49"/>
    </sheetView>
  </sheetViews>
  <sheetFormatPr defaultColWidth="2.85546875" defaultRowHeight="15" x14ac:dyDescent="0.25"/>
  <cols>
    <col min="1" max="16384" width="2.85546875" style="3"/>
  </cols>
  <sheetData>
    <row r="2" spans="2:44" x14ac:dyDescent="0.25">
      <c r="B2" s="1" t="s">
        <v>160</v>
      </c>
    </row>
    <row r="4" spans="2:44" x14ac:dyDescent="0.25">
      <c r="C4" s="13">
        <v>0</v>
      </c>
      <c r="E4" s="1" t="s">
        <v>161</v>
      </c>
    </row>
    <row r="5" spans="2:44" x14ac:dyDescent="0.25">
      <c r="E5" s="3" t="s">
        <v>67</v>
      </c>
    </row>
    <row r="7" spans="2:44" x14ac:dyDescent="0.25">
      <c r="E7" s="14" t="s">
        <v>162</v>
      </c>
    </row>
    <row r="8" spans="2:44" x14ac:dyDescent="0.25">
      <c r="E8" t="s">
        <v>163</v>
      </c>
    </row>
    <row r="9" spans="2:44" x14ac:dyDescent="0.25">
      <c r="E9"/>
    </row>
    <row r="10" spans="2:44" x14ac:dyDescent="0.25">
      <c r="AR10"/>
    </row>
    <row r="20" spans="5:44" x14ac:dyDescent="0.25">
      <c r="AR20" s="3" t="s">
        <v>114</v>
      </c>
    </row>
    <row r="21" spans="5:44" x14ac:dyDescent="0.25">
      <c r="AR21" s="28" t="s">
        <v>164</v>
      </c>
    </row>
    <row r="31" spans="5:44" x14ac:dyDescent="0.25">
      <c r="E31" s="3" t="s">
        <v>114</v>
      </c>
    </row>
    <row r="32" spans="5:44" x14ac:dyDescent="0.25">
      <c r="E32" s="28" t="s">
        <v>164</v>
      </c>
    </row>
    <row r="34" spans="5:53" x14ac:dyDescent="0.25">
      <c r="E34" s="3" t="s">
        <v>50</v>
      </c>
      <c r="U34" s="5" t="s">
        <v>54</v>
      </c>
      <c r="AI34" s="3" t="s">
        <v>57</v>
      </c>
    </row>
    <row r="35" spans="5:53" x14ac:dyDescent="0.25">
      <c r="E35" s="3" t="s">
        <v>51</v>
      </c>
      <c r="U35" s="5" t="s">
        <v>55</v>
      </c>
      <c r="AI35" s="3" t="s">
        <v>58</v>
      </c>
    </row>
    <row r="36" spans="5:53" x14ac:dyDescent="0.25">
      <c r="E36" s="3" t="s">
        <v>52</v>
      </c>
      <c r="U36" s="5" t="s">
        <v>56</v>
      </c>
      <c r="AI36" s="3" t="s">
        <v>59</v>
      </c>
    </row>
    <row r="38" spans="5:53" x14ac:dyDescent="0.25">
      <c r="E38" s="6" t="s">
        <v>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N38" s="6" t="s">
        <v>0</v>
      </c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5:53" x14ac:dyDescent="0.25">
      <c r="E39" s="6" t="s">
        <v>28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N39" s="6" t="s">
        <v>28</v>
      </c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5:53" x14ac:dyDescent="0.25">
      <c r="E40" s="6" t="s">
        <v>32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N40" s="6" t="s">
        <v>32</v>
      </c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5:53" x14ac:dyDescent="0.25">
      <c r="E41" s="16" t="s">
        <v>14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N41" s="6" t="s">
        <v>31</v>
      </c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5:53" x14ac:dyDescent="0.25">
      <c r="E42" s="6" t="s">
        <v>25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N42" s="6" t="s">
        <v>34</v>
      </c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5:53" x14ac:dyDescent="0.25">
      <c r="E43" s="6" t="s">
        <v>31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N43" s="6" t="s">
        <v>16</v>
      </c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5:53" x14ac:dyDescent="0.25">
      <c r="E44" s="16" t="s">
        <v>34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N44" s="6" t="s">
        <v>17</v>
      </c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5:53" x14ac:dyDescent="0.25">
      <c r="E45" s="6" t="s">
        <v>16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N45" s="6" t="s">
        <v>35</v>
      </c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5:53" x14ac:dyDescent="0.25">
      <c r="E46" s="16" t="s">
        <v>17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N46" s="6" t="s">
        <v>74</v>
      </c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5:53" x14ac:dyDescent="0.25">
      <c r="E47" s="6" t="s">
        <v>35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N47" s="6" t="s">
        <v>92</v>
      </c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5:53" x14ac:dyDescent="0.25">
      <c r="E48" s="6" t="s">
        <v>36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N48" s="6" t="s">
        <v>93</v>
      </c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5:60" x14ac:dyDescent="0.25">
      <c r="E49" s="6" t="s">
        <v>41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N49" s="6" t="s">
        <v>18</v>
      </c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5:60" x14ac:dyDescent="0.25">
      <c r="E50" s="6" t="s">
        <v>42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N50" s="6" t="s">
        <v>165</v>
      </c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5:60" x14ac:dyDescent="0.25">
      <c r="E51" s="6" t="s">
        <v>47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5:60" x14ac:dyDescent="0.25">
      <c r="E52" s="6" t="s">
        <v>48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N52" s="8" t="s">
        <v>7</v>
      </c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</row>
    <row r="53" spans="5:60" x14ac:dyDescent="0.25">
      <c r="E53" s="6" t="s">
        <v>49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N53" s="8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</row>
    <row r="54" spans="5:60" x14ac:dyDescent="0.25">
      <c r="E54" s="6" t="s">
        <v>157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N54" s="8" t="s">
        <v>24</v>
      </c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</row>
    <row r="55" spans="5:60" x14ac:dyDescent="0.25">
      <c r="E55" s="6" t="s">
        <v>22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N55" s="8" t="s">
        <v>8</v>
      </c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</row>
    <row r="56" spans="5:60" x14ac:dyDescent="0.25">
      <c r="E56" s="6" t="s">
        <v>26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N56" s="8" t="s">
        <v>166</v>
      </c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</row>
    <row r="57" spans="5:60" x14ac:dyDescent="0.25">
      <c r="E57" s="6" t="s">
        <v>27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N57" s="8" t="s">
        <v>167</v>
      </c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</row>
    <row r="58" spans="5:60" x14ac:dyDescent="0.25">
      <c r="E58" s="6" t="s">
        <v>18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N58" s="8" t="s">
        <v>91</v>
      </c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</row>
    <row r="59" spans="5:60" x14ac:dyDescent="0.25">
      <c r="E59" s="6" t="s">
        <v>38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N59" s="8" t="s">
        <v>168</v>
      </c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</row>
    <row r="60" spans="5:60" x14ac:dyDescent="0.25">
      <c r="E60" s="6" t="s">
        <v>37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N60" s="8" t="s">
        <v>169</v>
      </c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5:60" x14ac:dyDescent="0.25">
      <c r="E61" s="6" t="s">
        <v>40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N61" s="8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</row>
    <row r="62" spans="5:60" x14ac:dyDescent="0.25">
      <c r="E62" s="6" t="s">
        <v>39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N62" s="8" t="s">
        <v>13</v>
      </c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</row>
    <row r="63" spans="5:60" x14ac:dyDescent="0.25">
      <c r="E63" s="6" t="s">
        <v>145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N63" s="8" t="s">
        <v>9</v>
      </c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</row>
    <row r="64" spans="5:60" x14ac:dyDescent="0.25">
      <c r="E64" s="10" t="s">
        <v>94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6" spans="5:32" x14ac:dyDescent="0.25">
      <c r="E66" s="6" t="s">
        <v>4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5:32" x14ac:dyDescent="0.25">
      <c r="E67" s="6" t="s">
        <v>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5:32" x14ac:dyDescent="0.25">
      <c r="E68" s="6" t="s">
        <v>53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5:32" x14ac:dyDescent="0.25">
      <c r="E69" s="6" t="s">
        <v>43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1" spans="5:32" x14ac:dyDescent="0.25">
      <c r="E71" s="8" t="s">
        <v>7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5:32" x14ac:dyDescent="0.25">
      <c r="E72" s="8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5:32" x14ac:dyDescent="0.25">
      <c r="E73" s="8" t="s">
        <v>24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5:32" x14ac:dyDescent="0.25">
      <c r="E74" s="8" t="s">
        <v>8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5:32" x14ac:dyDescent="0.25">
      <c r="E75" s="8" t="s">
        <v>64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5:32" x14ac:dyDescent="0.25">
      <c r="E76" s="8" t="s">
        <v>63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5:32" x14ac:dyDescent="0.25">
      <c r="E77" s="8" t="s">
        <v>61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5:32" x14ac:dyDescent="0.25">
      <c r="E78" s="8" t="s">
        <v>62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5:32" x14ac:dyDescent="0.25">
      <c r="E79" s="11" t="s">
        <v>66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5:32" x14ac:dyDescent="0.25">
      <c r="E80" s="8" t="s">
        <v>65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5:70" x14ac:dyDescent="0.25">
      <c r="E81" s="8" t="s">
        <v>30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5:70" x14ac:dyDescent="0.25">
      <c r="E82" s="8" t="s">
        <v>60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5:70" x14ac:dyDescent="0.25">
      <c r="E83" s="8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5:70" x14ac:dyDescent="0.25">
      <c r="E84" s="15" t="s">
        <v>46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5:70" x14ac:dyDescent="0.25">
      <c r="E85" s="15" t="s">
        <v>44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5:70" x14ac:dyDescent="0.25">
      <c r="E86" s="15" t="s">
        <v>45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5:70" x14ac:dyDescent="0.25">
      <c r="E87" s="8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5:70" x14ac:dyDescent="0.25">
      <c r="E88" s="8" t="s">
        <v>13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5:70" customFormat="1" x14ac:dyDescent="0.25">
      <c r="E89" s="8" t="s">
        <v>9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1" spans="5:70" x14ac:dyDescent="0.25">
      <c r="E91" s="1" t="s">
        <v>2</v>
      </c>
      <c r="BR91" s="1" t="s">
        <v>3</v>
      </c>
    </row>
    <row r="159" spans="5:5" x14ac:dyDescent="0.25">
      <c r="E159" s="14" t="s">
        <v>170</v>
      </c>
    </row>
    <row r="160" spans="5:5" x14ac:dyDescent="0.25">
      <c r="E160" t="s">
        <v>171</v>
      </c>
    </row>
    <row r="161" spans="5:5" x14ac:dyDescent="0.25">
      <c r="E161"/>
    </row>
    <row r="188" spans="3:3" x14ac:dyDescent="0.25">
      <c r="C188" s="4">
        <v>0</v>
      </c>
    </row>
  </sheetData>
  <hyperlinks>
    <hyperlink ref="E7" r:id="rId1" display="https://teams.microsoft.com/l/message/19:27889f5f-8363-4054-bc62-5d210980d794_f57b8c00-4882-4d7c-a3b9-0ecf369ec9ad@unq.gbl.spaces/1724809864776?context=%7B%22contextType%22%3A%22chat%22%7D" xr:uid="{D92EB716-4B83-4E5C-9219-E3CC778E0E16}"/>
    <hyperlink ref="E159" r:id="rId2" display="https://teams.microsoft.com/l/message/19:27889f5f-8363-4054-bc62-5d210980d794_f57b8c00-4882-4d7c-a3b9-0ecf369ec9ad@unq.gbl.spaces/1724814827415?context=%7B%22contextType%22%3A%22chat%22%7D" xr:uid="{01CE572A-0EC3-45A3-8241-0339A4BBC3CC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B8A2-3FCB-432A-B4D7-B0C41F360B39}">
  <dimension ref="B2:BR107"/>
  <sheetViews>
    <sheetView topLeftCell="A5" zoomScale="85" zoomScaleNormal="85" workbookViewId="0">
      <selection activeCell="A28" sqref="A28:XFD48"/>
    </sheetView>
  </sheetViews>
  <sheetFormatPr defaultColWidth="2.85546875" defaultRowHeight="15" x14ac:dyDescent="0.25"/>
  <cols>
    <col min="1" max="16384" width="2.85546875" style="3"/>
  </cols>
  <sheetData>
    <row r="2" spans="2:5" x14ac:dyDescent="0.25">
      <c r="B2" s="1" t="s">
        <v>172</v>
      </c>
    </row>
    <row r="4" spans="2:5" x14ac:dyDescent="0.25">
      <c r="C4" s="13">
        <v>0</v>
      </c>
      <c r="E4" s="1" t="s">
        <v>194</v>
      </c>
    </row>
    <row r="5" spans="2:5" x14ac:dyDescent="0.25">
      <c r="E5" s="3" t="s">
        <v>207</v>
      </c>
    </row>
    <row r="7" spans="2:5" x14ac:dyDescent="0.25">
      <c r="E7" s="14" t="s">
        <v>208</v>
      </c>
    </row>
    <row r="8" spans="2:5" x14ac:dyDescent="0.25">
      <c r="E8" t="s">
        <v>209</v>
      </c>
    </row>
    <row r="9" spans="2:5" x14ac:dyDescent="0.25">
      <c r="E9"/>
    </row>
    <row r="25" spans="5:27" x14ac:dyDescent="0.25">
      <c r="E25" s="1" t="s">
        <v>77</v>
      </c>
      <c r="M25" s="1" t="s">
        <v>2</v>
      </c>
      <c r="W25" s="1" t="s">
        <v>3</v>
      </c>
    </row>
    <row r="26" spans="5:27" x14ac:dyDescent="0.25">
      <c r="E26" s="3" t="s">
        <v>210</v>
      </c>
      <c r="M26" s="3" t="s">
        <v>211</v>
      </c>
      <c r="W26" s="3" t="s">
        <v>212</v>
      </c>
    </row>
    <row r="28" spans="5:27" customFormat="1" x14ac:dyDescent="0.25">
      <c r="E28" s="18" t="s">
        <v>213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5:27" customFormat="1" x14ac:dyDescent="0.25">
      <c r="E29" s="18" t="s">
        <v>214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5:27" customFormat="1" x14ac:dyDescent="0.25">
      <c r="E30" s="1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5:27" customFormat="1" x14ac:dyDescent="0.25">
      <c r="E31" s="18" t="s">
        <v>215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5:27" customFormat="1" x14ac:dyDescent="0.25">
      <c r="E32" s="18" t="s">
        <v>216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5:70" customFormat="1" x14ac:dyDescent="0.25">
      <c r="E33" s="18" t="s">
        <v>217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5:70" customFormat="1" x14ac:dyDescent="0.25">
      <c r="E34" s="1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5:70" customFormat="1" x14ac:dyDescent="0.25">
      <c r="E35" s="18" t="s">
        <v>218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5:70" customFormat="1" x14ac:dyDescent="0.25">
      <c r="E36" s="18" t="s">
        <v>219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5:70" customFormat="1" x14ac:dyDescent="0.25">
      <c r="E37" s="18" t="s">
        <v>220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5:70" customFormat="1" x14ac:dyDescent="0.25"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5:70" customFormat="1" x14ac:dyDescent="0.25">
      <c r="E39" s="18" t="s">
        <v>29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5:70" customFormat="1" x14ac:dyDescent="0.25"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5:70" customFormat="1" x14ac:dyDescent="0.25">
      <c r="E41" s="18" t="s">
        <v>221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5:70" customFormat="1" x14ac:dyDescent="0.25"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5:70" x14ac:dyDescent="0.25">
      <c r="E43" s="32" t="str">
        <f>"select '" &amp; TRIM(E26) &amp; "' AGREEMENT_NO, '" &amp; TRIM(M26) &amp; "' NPWP_NAME_OLD, '" &amp; TRIM(W26) &amp; "' NPWP_NAME_NEW union all"</f>
        <v>select '0001443/4/01/07/2023' AGREEMENT_NO, 'PT. MEGA INTER TRANSINDO' NPWP_NAME_OLD, 'PT. MEGA INTER DISTRINDO' NPWP_NAME_NEW union all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 spans="5:70" x14ac:dyDescent="0.25"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5:70" x14ac:dyDescent="0.25">
      <c r="E45" s="18" t="s">
        <v>222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5:70" x14ac:dyDescent="0.25">
      <c r="E46" s="18" t="s">
        <v>223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5:70" x14ac:dyDescent="0.25">
      <c r="E47" s="1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5:70" x14ac:dyDescent="0.25">
      <c r="E48" s="18" t="s">
        <v>224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</row>
    <row r="49" spans="5:70" x14ac:dyDescent="0.25">
      <c r="E49"/>
    </row>
    <row r="50" spans="5:70" x14ac:dyDescent="0.25">
      <c r="E50" s="20" t="s">
        <v>7</v>
      </c>
      <c r="F50" s="21"/>
      <c r="G50" s="21"/>
      <c r="H50" s="21"/>
      <c r="I50" s="21"/>
      <c r="J50" s="21"/>
      <c r="K50" s="21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5:70" x14ac:dyDescent="0.25">
      <c r="E51" s="20"/>
      <c r="F51" s="21"/>
      <c r="G51" s="21"/>
      <c r="H51" s="21"/>
      <c r="I51" s="21"/>
      <c r="J51" s="21"/>
      <c r="K51" s="2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5:70" x14ac:dyDescent="0.25">
      <c r="E52" s="31" t="str">
        <f>"update IFINOPL.dbo.AGREEMENT_ASSET set NPWP_NAME = '" &amp; TRIM(W26) &amp; "' where AGREEMENT_NO = replace('" &amp; TRIM(E26) &amp; "', '/', '.');"</f>
        <v>update IFINOPL.dbo.AGREEMENT_ASSET set NPWP_NAME = 'PT. MEGA INTER DISTRINDO' where AGREEMENT_NO = replace('0001443/4/01/07/2023', '/', '.');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/>
      <c r="BO52"/>
      <c r="BP52"/>
      <c r="BQ52"/>
      <c r="BR52"/>
    </row>
    <row r="53" spans="5:70" customFormat="1" x14ac:dyDescent="0.25">
      <c r="E53" s="20"/>
      <c r="F53" s="21"/>
      <c r="G53" s="21"/>
      <c r="H53" s="21"/>
      <c r="I53" s="21"/>
      <c r="J53" s="21"/>
      <c r="K53" s="21"/>
    </row>
    <row r="54" spans="5:70" customFormat="1" x14ac:dyDescent="0.25">
      <c r="E54" s="20" t="s">
        <v>13</v>
      </c>
      <c r="F54" s="21"/>
      <c r="G54" s="21"/>
      <c r="H54" s="21"/>
      <c r="I54" s="21"/>
      <c r="J54" s="21"/>
      <c r="K54" s="21"/>
    </row>
    <row r="55" spans="5:70" customFormat="1" x14ac:dyDescent="0.25">
      <c r="E55" s="20" t="s">
        <v>9</v>
      </c>
      <c r="F55" s="21"/>
      <c r="G55" s="21"/>
      <c r="H55" s="21"/>
      <c r="I55" s="21"/>
      <c r="J55" s="21"/>
      <c r="K55" s="21"/>
    </row>
    <row r="56" spans="5:70" customFormat="1" x14ac:dyDescent="0.25"/>
    <row r="57" spans="5:70" x14ac:dyDescent="0.25">
      <c r="E57" s="1" t="s">
        <v>2</v>
      </c>
      <c r="BR57" s="1" t="s">
        <v>3</v>
      </c>
    </row>
    <row r="58" spans="5:70" customFormat="1" x14ac:dyDescent="0.25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5:70" customFormat="1" x14ac:dyDescent="0.2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5:70" customFormat="1" x14ac:dyDescent="0.25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5:70" customFormat="1" x14ac:dyDescent="0.25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5:70" customForma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5:70" customForma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5:70" customForma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5:70" customForma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107" spans="3:3" x14ac:dyDescent="0.25">
      <c r="C107" s="4">
        <v>0</v>
      </c>
    </row>
  </sheetData>
  <hyperlinks>
    <hyperlink ref="E7" r:id="rId1" display="https://teams.microsoft.com/l/message/19:05e04ef6-a8c9-48db-8065-061fa260292c_f57b8c00-4882-4d7c-a3b9-0ecf369ec9ad@unq.gbl.spaces/1724912583433?context=%7B%22contextType%22%3A%22chat%22%7D" xr:uid="{FD1EBA8D-89EC-42D9-982D-503785C0511A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D4FD-A26C-46CE-A439-A5662EC23F5E}">
  <dimension ref="B2:CN1002"/>
  <sheetViews>
    <sheetView topLeftCell="A323" zoomScale="85" zoomScaleNormal="85" workbookViewId="0">
      <selection activeCell="E353" sqref="E353"/>
    </sheetView>
  </sheetViews>
  <sheetFormatPr defaultColWidth="2.85546875" defaultRowHeight="15" x14ac:dyDescent="0.25"/>
  <cols>
    <col min="1" max="16384" width="2.85546875" style="3"/>
  </cols>
  <sheetData>
    <row r="2" spans="2:5" x14ac:dyDescent="0.25">
      <c r="B2" s="1" t="s">
        <v>242</v>
      </c>
    </row>
    <row r="4" spans="2:5" x14ac:dyDescent="0.25">
      <c r="C4" s="4">
        <v>0</v>
      </c>
      <c r="E4" s="1" t="s">
        <v>184</v>
      </c>
    </row>
    <row r="5" spans="2:5" x14ac:dyDescent="0.25">
      <c r="E5" s="3" t="s">
        <v>185</v>
      </c>
    </row>
    <row r="6" spans="2:5" x14ac:dyDescent="0.25">
      <c r="E6" s="1" t="s">
        <v>186</v>
      </c>
    </row>
    <row r="7" spans="2:5" x14ac:dyDescent="0.25">
      <c r="E7" s="3" t="s">
        <v>67</v>
      </c>
    </row>
    <row r="10" spans="2:5" customFormat="1" x14ac:dyDescent="0.25">
      <c r="E10" s="14" t="s">
        <v>175</v>
      </c>
    </row>
    <row r="11" spans="2:5" customFormat="1" x14ac:dyDescent="0.25">
      <c r="E11" t="s">
        <v>176</v>
      </c>
    </row>
    <row r="12" spans="2:5" customFormat="1" x14ac:dyDescent="0.25"/>
    <row r="13" spans="2:5" customFormat="1" x14ac:dyDescent="0.25"/>
    <row r="14" spans="2:5" customFormat="1" x14ac:dyDescent="0.25"/>
    <row r="15" spans="2:5" customFormat="1" x14ac:dyDescent="0.25"/>
    <row r="16" spans="2:5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45:53" customFormat="1" x14ac:dyDescent="0.25"/>
    <row r="34" spans="45:53" customFormat="1" x14ac:dyDescent="0.25"/>
    <row r="35" spans="45:53" customFormat="1" x14ac:dyDescent="0.25">
      <c r="AS35" t="s">
        <v>21</v>
      </c>
      <c r="BA35" t="s">
        <v>181</v>
      </c>
    </row>
    <row r="36" spans="45:53" customFormat="1" x14ac:dyDescent="0.25">
      <c r="AS36" s="2" t="s">
        <v>177</v>
      </c>
      <c r="BA36" s="23" t="s">
        <v>182</v>
      </c>
    </row>
    <row r="37" spans="45:53" customFormat="1" x14ac:dyDescent="0.25"/>
    <row r="38" spans="45:53" customFormat="1" x14ac:dyDescent="0.25"/>
    <row r="39" spans="45:53" customFormat="1" x14ac:dyDescent="0.25"/>
    <row r="40" spans="45:53" customFormat="1" x14ac:dyDescent="0.25"/>
    <row r="41" spans="45:53" customFormat="1" x14ac:dyDescent="0.25"/>
    <row r="42" spans="45:53" customFormat="1" x14ac:dyDescent="0.25"/>
    <row r="43" spans="45:53" customFormat="1" x14ac:dyDescent="0.25"/>
    <row r="44" spans="45:53" customFormat="1" x14ac:dyDescent="0.25"/>
    <row r="45" spans="45:53" customFormat="1" x14ac:dyDescent="0.25"/>
    <row r="46" spans="45:53" customFormat="1" x14ac:dyDescent="0.25"/>
    <row r="47" spans="45:53" customFormat="1" x14ac:dyDescent="0.25"/>
    <row r="48" spans="45:53" customFormat="1" x14ac:dyDescent="0.25"/>
    <row r="49" spans="45:45" customFormat="1" x14ac:dyDescent="0.25"/>
    <row r="50" spans="45:45" customFormat="1" x14ac:dyDescent="0.25"/>
    <row r="51" spans="45:45" customFormat="1" x14ac:dyDescent="0.25"/>
    <row r="52" spans="45:45" customFormat="1" x14ac:dyDescent="0.25"/>
    <row r="53" spans="45:45" customFormat="1" x14ac:dyDescent="0.25">
      <c r="AS53" s="2" t="s">
        <v>178</v>
      </c>
    </row>
    <row r="54" spans="45:45" customFormat="1" x14ac:dyDescent="0.25"/>
    <row r="55" spans="45:45" customFormat="1" x14ac:dyDescent="0.25"/>
    <row r="56" spans="45:45" customFormat="1" x14ac:dyDescent="0.25"/>
    <row r="57" spans="45:45" customFormat="1" x14ac:dyDescent="0.25"/>
    <row r="58" spans="45:45" customFormat="1" x14ac:dyDescent="0.25"/>
    <row r="59" spans="45:45" customFormat="1" x14ac:dyDescent="0.25"/>
    <row r="60" spans="45:45" customFormat="1" x14ac:dyDescent="0.25"/>
    <row r="61" spans="45:45" customFormat="1" x14ac:dyDescent="0.25"/>
    <row r="62" spans="45:45" customFormat="1" x14ac:dyDescent="0.25"/>
    <row r="63" spans="45:45" customFormat="1" x14ac:dyDescent="0.25"/>
    <row r="64" spans="45:45" customFormat="1" x14ac:dyDescent="0.25"/>
    <row r="65" spans="45:57" customFormat="1" x14ac:dyDescent="0.25"/>
    <row r="66" spans="45:57" customFormat="1" x14ac:dyDescent="0.25"/>
    <row r="67" spans="45:57" customFormat="1" x14ac:dyDescent="0.25"/>
    <row r="68" spans="45:57" customFormat="1" x14ac:dyDescent="0.25"/>
    <row r="69" spans="45:57" customFormat="1" x14ac:dyDescent="0.25"/>
    <row r="70" spans="45:57" customFormat="1" x14ac:dyDescent="0.25"/>
    <row r="71" spans="45:57" customFormat="1" x14ac:dyDescent="0.25"/>
    <row r="72" spans="45:57" customFormat="1" x14ac:dyDescent="0.25"/>
    <row r="73" spans="45:57" customFormat="1" x14ac:dyDescent="0.25"/>
    <row r="74" spans="45:57" customFormat="1" x14ac:dyDescent="0.25"/>
    <row r="75" spans="45:57" customFormat="1" x14ac:dyDescent="0.25"/>
    <row r="76" spans="45:57" customFormat="1" x14ac:dyDescent="0.25"/>
    <row r="77" spans="45:57" customFormat="1" x14ac:dyDescent="0.25"/>
    <row r="78" spans="45:57" customFormat="1" x14ac:dyDescent="0.25">
      <c r="AS78" t="s">
        <v>20</v>
      </c>
    </row>
    <row r="79" spans="45:57" customFormat="1" x14ac:dyDescent="0.25">
      <c r="AS79" s="2" t="s">
        <v>179</v>
      </c>
      <c r="AY79" s="2" t="s">
        <v>180</v>
      </c>
      <c r="BE79" s="2" t="s">
        <v>180</v>
      </c>
    </row>
    <row r="80" spans="45:57" customFormat="1" x14ac:dyDescent="0.25"/>
    <row r="81" spans="5:5" customFormat="1" x14ac:dyDescent="0.25"/>
    <row r="82" spans="5:5" customFormat="1" x14ac:dyDescent="0.25"/>
    <row r="83" spans="5:5" customFormat="1" x14ac:dyDescent="0.25"/>
    <row r="84" spans="5:5" customFormat="1" x14ac:dyDescent="0.25"/>
    <row r="85" spans="5:5" customFormat="1" x14ac:dyDescent="0.25"/>
    <row r="86" spans="5:5" customFormat="1" x14ac:dyDescent="0.25"/>
    <row r="87" spans="5:5" customFormat="1" x14ac:dyDescent="0.25"/>
    <row r="88" spans="5:5" x14ac:dyDescent="0.25">
      <c r="E88" s="29" t="s">
        <v>78</v>
      </c>
    </row>
    <row r="89" spans="5:5" x14ac:dyDescent="0.25">
      <c r="E89" s="3" t="s">
        <v>97</v>
      </c>
    </row>
    <row r="91" spans="5:5" x14ac:dyDescent="0.25">
      <c r="E91" s="29" t="s">
        <v>99</v>
      </c>
    </row>
    <row r="92" spans="5:5" x14ac:dyDescent="0.25">
      <c r="E92" s="3" t="s">
        <v>109</v>
      </c>
    </row>
    <row r="94" spans="5:5" x14ac:dyDescent="0.25">
      <c r="E94" s="1" t="s">
        <v>100</v>
      </c>
    </row>
    <row r="95" spans="5:5" x14ac:dyDescent="0.25">
      <c r="E95" s="3" t="s">
        <v>187</v>
      </c>
    </row>
    <row r="97" spans="5:45" x14ac:dyDescent="0.25">
      <c r="E97" s="29" t="s">
        <v>68</v>
      </c>
    </row>
    <row r="98" spans="5:45" x14ac:dyDescent="0.25">
      <c r="E98" s="3" t="s">
        <v>196</v>
      </c>
      <c r="AS98" s="1" t="s">
        <v>195</v>
      </c>
    </row>
    <row r="100" spans="5:45" x14ac:dyDescent="0.25">
      <c r="E100" s="29" t="s">
        <v>69</v>
      </c>
    </row>
    <row r="101" spans="5:45" x14ac:dyDescent="0.25">
      <c r="E101" s="3" t="s">
        <v>188</v>
      </c>
    </row>
    <row r="103" spans="5:45" x14ac:dyDescent="0.25">
      <c r="E103" s="29" t="s">
        <v>71</v>
      </c>
    </row>
    <row r="104" spans="5:45" x14ac:dyDescent="0.25">
      <c r="E104" s="3" t="s">
        <v>189</v>
      </c>
    </row>
    <row r="105" spans="5:45" x14ac:dyDescent="0.25">
      <c r="E105" s="3" t="s">
        <v>190</v>
      </c>
    </row>
    <row r="106" spans="5:45" x14ac:dyDescent="0.25">
      <c r="E106" s="3" t="s">
        <v>191</v>
      </c>
    </row>
    <row r="108" spans="5:45" x14ac:dyDescent="0.25">
      <c r="E108" s="29" t="s">
        <v>70</v>
      </c>
    </row>
    <row r="109" spans="5:45" x14ac:dyDescent="0.25">
      <c r="E109" s="3" t="s">
        <v>189</v>
      </c>
    </row>
    <row r="110" spans="5:45" x14ac:dyDescent="0.25">
      <c r="E110" s="3" t="s">
        <v>197</v>
      </c>
      <c r="P110" s="1" t="s">
        <v>177</v>
      </c>
    </row>
    <row r="111" spans="5:45" x14ac:dyDescent="0.25">
      <c r="E111" s="1" t="s">
        <v>192</v>
      </c>
      <c r="P111" s="1" t="s">
        <v>192</v>
      </c>
    </row>
    <row r="112" spans="5:45" x14ac:dyDescent="0.25">
      <c r="E112" s="3" t="s">
        <v>198</v>
      </c>
      <c r="P112" s="1" t="s">
        <v>101</v>
      </c>
    </row>
    <row r="113" spans="5:53" x14ac:dyDescent="0.25">
      <c r="E113" s="1" t="s">
        <v>193</v>
      </c>
      <c r="P113" s="1" t="s">
        <v>193</v>
      </c>
    </row>
    <row r="114" spans="5:53" x14ac:dyDescent="0.25">
      <c r="E114" s="3" t="s">
        <v>177</v>
      </c>
    </row>
    <row r="116" spans="5:53" x14ac:dyDescent="0.25">
      <c r="E116" s="3" t="s">
        <v>20</v>
      </c>
    </row>
    <row r="117" spans="5:53" x14ac:dyDescent="0.25">
      <c r="E117" s="1" t="s">
        <v>195</v>
      </c>
    </row>
    <row r="119" spans="5:53" x14ac:dyDescent="0.25">
      <c r="E119" s="3" t="s">
        <v>50</v>
      </c>
      <c r="U119" s="5" t="s">
        <v>54</v>
      </c>
      <c r="AI119" s="3" t="s">
        <v>57</v>
      </c>
    </row>
    <row r="120" spans="5:53" x14ac:dyDescent="0.25">
      <c r="E120" s="3" t="s">
        <v>51</v>
      </c>
      <c r="U120" s="5" t="s">
        <v>55</v>
      </c>
      <c r="AI120" s="3" t="s">
        <v>58</v>
      </c>
    </row>
    <row r="121" spans="5:53" x14ac:dyDescent="0.25">
      <c r="E121" s="3" t="s">
        <v>52</v>
      </c>
      <c r="U121" s="5" t="s">
        <v>56</v>
      </c>
      <c r="AI121" s="3" t="s">
        <v>59</v>
      </c>
    </row>
    <row r="123" spans="5:53" x14ac:dyDescent="0.25">
      <c r="E123" s="6" t="s">
        <v>0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N123" s="6" t="s">
        <v>0</v>
      </c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</row>
    <row r="124" spans="5:53" x14ac:dyDescent="0.25">
      <c r="E124" s="6" t="s">
        <v>28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N124" s="6" t="s">
        <v>28</v>
      </c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</row>
    <row r="125" spans="5:53" x14ac:dyDescent="0.25">
      <c r="E125" s="6" t="s">
        <v>32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N125" s="6" t="s">
        <v>32</v>
      </c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</row>
    <row r="126" spans="5:53" x14ac:dyDescent="0.25">
      <c r="E126" s="16" t="s">
        <v>14</v>
      </c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N126" s="6" t="s">
        <v>31</v>
      </c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</row>
    <row r="127" spans="5:53" x14ac:dyDescent="0.25">
      <c r="E127" s="6" t="s">
        <v>25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N127" s="6" t="s">
        <v>34</v>
      </c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</row>
    <row r="128" spans="5:53" x14ac:dyDescent="0.25">
      <c r="E128" s="6" t="s">
        <v>31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N128" s="6" t="s">
        <v>16</v>
      </c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</row>
    <row r="129" spans="5:62" x14ac:dyDescent="0.25">
      <c r="E129" s="16" t="s">
        <v>34</v>
      </c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N129" s="6" t="s">
        <v>17</v>
      </c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</row>
    <row r="130" spans="5:62" x14ac:dyDescent="0.25">
      <c r="E130" s="6" t="s">
        <v>16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N130" s="6" t="s">
        <v>35</v>
      </c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</row>
    <row r="131" spans="5:62" x14ac:dyDescent="0.25">
      <c r="E131" s="16" t="s">
        <v>17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N131" s="6" t="s">
        <v>74</v>
      </c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</row>
    <row r="132" spans="5:62" x14ac:dyDescent="0.25">
      <c r="E132" s="6" t="s">
        <v>35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N132" s="6" t="s">
        <v>26</v>
      </c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</row>
    <row r="133" spans="5:62" x14ac:dyDescent="0.25">
      <c r="E133" s="6" t="s">
        <v>36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N133" s="6" t="s">
        <v>27</v>
      </c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</row>
    <row r="134" spans="5:62" x14ac:dyDescent="0.25">
      <c r="E134" s="6" t="s">
        <v>41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N134" s="6" t="s">
        <v>18</v>
      </c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</row>
    <row r="135" spans="5:62" x14ac:dyDescent="0.25">
      <c r="E135" s="6" t="s">
        <v>42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N135" s="6" t="s">
        <v>199</v>
      </c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</row>
    <row r="136" spans="5:62" x14ac:dyDescent="0.25">
      <c r="E136" s="6" t="s">
        <v>47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5:62" x14ac:dyDescent="0.25">
      <c r="E137" s="6" t="s">
        <v>48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N137" s="8" t="s">
        <v>7</v>
      </c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</row>
    <row r="138" spans="5:62" x14ac:dyDescent="0.25">
      <c r="E138" s="6" t="s">
        <v>49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N138" s="8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</row>
    <row r="139" spans="5:62" x14ac:dyDescent="0.25">
      <c r="E139" s="6" t="s">
        <v>157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N139" s="8" t="s">
        <v>24</v>
      </c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</row>
    <row r="140" spans="5:62" x14ac:dyDescent="0.25">
      <c r="E140" s="6" t="s">
        <v>22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N140" s="8" t="s">
        <v>8</v>
      </c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</row>
    <row r="141" spans="5:62" x14ac:dyDescent="0.25">
      <c r="E141" s="6" t="s">
        <v>26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N141" s="8" t="s">
        <v>151</v>
      </c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</row>
    <row r="142" spans="5:62" x14ac:dyDescent="0.25">
      <c r="E142" s="6" t="s">
        <v>27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N142" s="8" t="s">
        <v>152</v>
      </c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</row>
    <row r="143" spans="5:62" x14ac:dyDescent="0.25">
      <c r="E143" s="6" t="s">
        <v>18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N143" s="8" t="s">
        <v>153</v>
      </c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</row>
    <row r="144" spans="5:62" x14ac:dyDescent="0.25">
      <c r="E144" s="6" t="s">
        <v>38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N144" s="8" t="s">
        <v>154</v>
      </c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</row>
    <row r="145" spans="5:62" x14ac:dyDescent="0.25">
      <c r="E145" s="6" t="s">
        <v>37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N145" s="8" t="s">
        <v>147</v>
      </c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</row>
    <row r="146" spans="5:62" x14ac:dyDescent="0.25">
      <c r="E146" s="6" t="s">
        <v>40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N146" s="8" t="s">
        <v>148</v>
      </c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</row>
    <row r="147" spans="5:62" x14ac:dyDescent="0.25">
      <c r="E147" s="6" t="s">
        <v>39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N147" s="8" t="s">
        <v>132</v>
      </c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</row>
    <row r="148" spans="5:62" x14ac:dyDescent="0.25">
      <c r="E148" s="6" t="s">
        <v>199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N148" s="8" t="s">
        <v>149</v>
      </c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</row>
    <row r="149" spans="5:62" x14ac:dyDescent="0.25">
      <c r="E149" s="10" t="s">
        <v>94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N149" s="8" t="s">
        <v>150</v>
      </c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</row>
    <row r="150" spans="5:62" x14ac:dyDescent="0.25">
      <c r="AN150" s="8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</row>
    <row r="151" spans="5:62" x14ac:dyDescent="0.25">
      <c r="E151" s="6" t="s">
        <v>4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N151" s="8" t="s">
        <v>13</v>
      </c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</row>
    <row r="152" spans="5:62" x14ac:dyDescent="0.25">
      <c r="E152" s="6" t="s">
        <v>29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N152" s="8" t="s">
        <v>9</v>
      </c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</row>
    <row r="153" spans="5:62" x14ac:dyDescent="0.25">
      <c r="E153" s="6" t="s">
        <v>53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5:62" x14ac:dyDescent="0.25">
      <c r="E154" s="6" t="s">
        <v>43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6" spans="5:62" x14ac:dyDescent="0.25">
      <c r="E156" s="8" t="s">
        <v>7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5:62" x14ac:dyDescent="0.25"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5:62" x14ac:dyDescent="0.25">
      <c r="E158" s="8" t="s">
        <v>125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5:62" x14ac:dyDescent="0.25">
      <c r="E159" s="8" t="s">
        <v>8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5:62" x14ac:dyDescent="0.25">
      <c r="E160" s="8" t="s">
        <v>200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5:70" x14ac:dyDescent="0.25">
      <c r="E161" s="8" t="s">
        <v>201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5:70" x14ac:dyDescent="0.25">
      <c r="E162" s="8" t="s">
        <v>202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5:70" x14ac:dyDescent="0.25">
      <c r="E163" s="8" t="s">
        <v>203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5:70" x14ac:dyDescent="0.25">
      <c r="E164" s="8" t="s">
        <v>65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5:70" x14ac:dyDescent="0.25">
      <c r="E165" s="8" t="s">
        <v>30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5:70" x14ac:dyDescent="0.25">
      <c r="E166" s="8" t="s">
        <v>204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5:70" x14ac:dyDescent="0.25">
      <c r="E167" s="8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5:70" x14ac:dyDescent="0.25">
      <c r="E168" s="8" t="s">
        <v>13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5:70" x14ac:dyDescent="0.25">
      <c r="E169" s="8" t="s">
        <v>9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1" spans="5:70" customFormat="1" x14ac:dyDescent="0.25">
      <c r="E171" s="2" t="s">
        <v>2</v>
      </c>
      <c r="BR171" s="2" t="s">
        <v>3</v>
      </c>
    </row>
    <row r="172" spans="5:70" customFormat="1" x14ac:dyDescent="0.25"/>
    <row r="173" spans="5:70" customFormat="1" x14ac:dyDescent="0.25"/>
    <row r="174" spans="5:70" customFormat="1" x14ac:dyDescent="0.25"/>
    <row r="175" spans="5:70" customFormat="1" x14ac:dyDescent="0.25"/>
    <row r="176" spans="5:70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spans="5:5" customFormat="1" x14ac:dyDescent="0.25"/>
    <row r="226" spans="5:5" customFormat="1" x14ac:dyDescent="0.25"/>
    <row r="227" spans="5:5" customFormat="1" x14ac:dyDescent="0.25"/>
    <row r="228" spans="5:5" customFormat="1" x14ac:dyDescent="0.25"/>
    <row r="229" spans="5:5" customFormat="1" x14ac:dyDescent="0.25"/>
    <row r="230" spans="5:5" customFormat="1" x14ac:dyDescent="0.25"/>
    <row r="231" spans="5:5" customFormat="1" x14ac:dyDescent="0.25"/>
    <row r="232" spans="5:5" customFormat="1" x14ac:dyDescent="0.25"/>
    <row r="233" spans="5:5" customFormat="1" x14ac:dyDescent="0.25"/>
    <row r="234" spans="5:5" customFormat="1" x14ac:dyDescent="0.25"/>
    <row r="235" spans="5:5" customFormat="1" x14ac:dyDescent="0.25"/>
    <row r="236" spans="5:5" customFormat="1" x14ac:dyDescent="0.25"/>
    <row r="237" spans="5:5" customFormat="1" x14ac:dyDescent="0.25"/>
    <row r="238" spans="5:5" customFormat="1" x14ac:dyDescent="0.25"/>
    <row r="239" spans="5:5" x14ac:dyDescent="0.25">
      <c r="E239" s="14" t="s">
        <v>205</v>
      </c>
    </row>
    <row r="240" spans="5:5" x14ac:dyDescent="0.25">
      <c r="E240" t="s">
        <v>206</v>
      </c>
    </row>
    <row r="266" spans="5:5" customFormat="1" x14ac:dyDescent="0.25">
      <c r="E266" s="1" t="s">
        <v>242</v>
      </c>
    </row>
    <row r="267" spans="5:5" customFormat="1" x14ac:dyDescent="0.25"/>
    <row r="268" spans="5:5" customFormat="1" x14ac:dyDescent="0.25">
      <c r="E268" s="14" t="s">
        <v>243</v>
      </c>
    </row>
    <row r="269" spans="5:5" customFormat="1" x14ac:dyDescent="0.25">
      <c r="E269" t="s">
        <v>244</v>
      </c>
    </row>
    <row r="270" spans="5:5" customFormat="1" x14ac:dyDescent="0.25"/>
    <row r="271" spans="5:5" customFormat="1" x14ac:dyDescent="0.25"/>
    <row r="272" spans="5:5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spans="3:32" customFormat="1" x14ac:dyDescent="0.25"/>
    <row r="290" spans="3:32" customFormat="1" x14ac:dyDescent="0.25"/>
    <row r="291" spans="3:32" customFormat="1" x14ac:dyDescent="0.25"/>
    <row r="292" spans="3:32" customFormat="1" x14ac:dyDescent="0.25"/>
    <row r="293" spans="3:32" customFormat="1" x14ac:dyDescent="0.25"/>
    <row r="294" spans="3:32" customFormat="1" x14ac:dyDescent="0.25"/>
    <row r="295" spans="3:32" customFormat="1" x14ac:dyDescent="0.25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301" spans="3:32" x14ac:dyDescent="0.25">
      <c r="C301" s="13">
        <v>0</v>
      </c>
      <c r="E301" s="1" t="s">
        <v>183</v>
      </c>
    </row>
    <row r="302" spans="3:32" x14ac:dyDescent="0.25">
      <c r="E302" s="3" t="s">
        <v>225</v>
      </c>
    </row>
    <row r="303" spans="3:32" x14ac:dyDescent="0.25">
      <c r="E303" s="1" t="s">
        <v>226</v>
      </c>
    </row>
    <row r="304" spans="3:32" x14ac:dyDescent="0.25">
      <c r="E304" s="3" t="s">
        <v>117</v>
      </c>
    </row>
    <row r="305" spans="5:5" x14ac:dyDescent="0.25">
      <c r="E305" s="3" t="s">
        <v>227</v>
      </c>
    </row>
    <row r="307" spans="5:5" x14ac:dyDescent="0.25">
      <c r="E307" s="1" t="s">
        <v>226</v>
      </c>
    </row>
    <row r="344" spans="5:32" customFormat="1" x14ac:dyDescent="0.25">
      <c r="E344" s="1" t="s">
        <v>173</v>
      </c>
    </row>
    <row r="345" spans="5:32" customFormat="1" x14ac:dyDescent="0.25"/>
    <row r="346" spans="5:32" x14ac:dyDescent="0.25">
      <c r="E346" s="3" t="s">
        <v>11</v>
      </c>
      <c r="M346" s="3" t="s">
        <v>19</v>
      </c>
    </row>
    <row r="347" spans="5:32" x14ac:dyDescent="0.25">
      <c r="E347" s="1" t="s">
        <v>228</v>
      </c>
      <c r="M347" s="33" t="s">
        <v>229</v>
      </c>
      <c r="V347" s="28" t="s">
        <v>234</v>
      </c>
    </row>
    <row r="349" spans="5:32" x14ac:dyDescent="0.25">
      <c r="E349" s="6" t="s">
        <v>0</v>
      </c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 spans="5:32" x14ac:dyDescent="0.25">
      <c r="E350" s="6" t="s">
        <v>230</v>
      </c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 spans="5:32" x14ac:dyDescent="0.25">
      <c r="E351" s="6" t="s">
        <v>231</v>
      </c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 spans="5:32" x14ac:dyDescent="0.25">
      <c r="E352" s="6" t="s">
        <v>76</v>
      </c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 spans="5:32" x14ac:dyDescent="0.25">
      <c r="E353" s="6" t="s">
        <v>15</v>
      </c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 spans="5:32" x14ac:dyDescent="0.25">
      <c r="E354" s="6" t="str">
        <f>"where a.APPLICATION_NO = replace('" &amp; TRIM(E347) &amp; "', '/', '.')"</f>
        <v>where a.APPLICATION_NO = replace('0001968/4/08/06/2024', '/', '.')</v>
      </c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 spans="5:32" x14ac:dyDescent="0.25">
      <c r="E355" s="6" t="s">
        <v>232</v>
      </c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 spans="5:32" x14ac:dyDescent="0.25">
      <c r="E356" s="6" t="str">
        <f>"'" &amp; TRIM(M347) &amp; "',"</f>
        <v>'2008.OPLAA.2406.000090',</v>
      </c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 spans="5:32" x14ac:dyDescent="0.25">
      <c r="E357" s="6" t="s">
        <v>6</v>
      </c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9" spans="5:32" x14ac:dyDescent="0.25">
      <c r="E359" s="8" t="s">
        <v>7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5:32" x14ac:dyDescent="0.25">
      <c r="E360" s="8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5:32" x14ac:dyDescent="0.25">
      <c r="E361" s="11" t="s">
        <v>23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5:32" x14ac:dyDescent="0.25">
      <c r="E362" s="11" t="s">
        <v>8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5:32" x14ac:dyDescent="0.25">
      <c r="E363" s="11" t="s">
        <v>235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5:32" x14ac:dyDescent="0.25">
      <c r="E364" s="11" t="s">
        <v>239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5:32" x14ac:dyDescent="0.25">
      <c r="E365" s="11" t="s">
        <v>236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5:32" x14ac:dyDescent="0.25">
      <c r="E366" s="11" t="s">
        <v>237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5:32" x14ac:dyDescent="0.25">
      <c r="E367" s="11" t="s">
        <v>238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5:32" x14ac:dyDescent="0.25">
      <c r="E368" s="11" t="str">
        <f>"where APPLICATION_NO = replace('" &amp; TRIM(E347) &amp; "', '/', '.')"</f>
        <v>where APPLICATION_NO = replace('0001968/4/08/06/2024', '/', '.')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5:75" x14ac:dyDescent="0.25">
      <c r="E369" s="11" t="s">
        <v>233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5:75" x14ac:dyDescent="0.25">
      <c r="E370" s="8" t="str">
        <f>"'" &amp; TRIM(M347) &amp; "',"</f>
        <v>'2008.OPLAA.2406.000090',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5:75" x14ac:dyDescent="0.25">
      <c r="E371" s="8" t="s">
        <v>6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5:75" x14ac:dyDescent="0.25">
      <c r="E372" s="8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5:75" x14ac:dyDescent="0.25">
      <c r="E373" s="8" t="s">
        <v>13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5:75" x14ac:dyDescent="0.25">
      <c r="E374" s="11" t="s">
        <v>9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6" spans="5:75" customFormat="1" x14ac:dyDescent="0.25">
      <c r="E376" s="2" t="s">
        <v>2</v>
      </c>
      <c r="BW376" s="2" t="s">
        <v>3</v>
      </c>
    </row>
    <row r="377" spans="5:75" customFormat="1" x14ac:dyDescent="0.25"/>
    <row r="378" spans="5:75" customFormat="1" x14ac:dyDescent="0.25"/>
    <row r="379" spans="5:75" customFormat="1" x14ac:dyDescent="0.25"/>
    <row r="380" spans="5:75" customFormat="1" x14ac:dyDescent="0.25"/>
    <row r="381" spans="5:75" customFormat="1" x14ac:dyDescent="0.25"/>
    <row r="382" spans="5:75" customFormat="1" x14ac:dyDescent="0.25"/>
    <row r="383" spans="5:75" customFormat="1" x14ac:dyDescent="0.25"/>
    <row r="384" spans="5:75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spans="5:5" customFormat="1" x14ac:dyDescent="0.25">
      <c r="E513" s="14" t="s">
        <v>240</v>
      </c>
    </row>
    <row r="514" spans="5:5" customFormat="1" x14ac:dyDescent="0.25">
      <c r="E514" t="s">
        <v>241</v>
      </c>
    </row>
    <row r="515" spans="5:5" customFormat="1" x14ac:dyDescent="0.25"/>
    <row r="516" spans="5:5" customFormat="1" x14ac:dyDescent="0.25"/>
    <row r="517" spans="5:5" customFormat="1" x14ac:dyDescent="0.25"/>
    <row r="518" spans="5:5" customFormat="1" x14ac:dyDescent="0.25"/>
    <row r="519" spans="5:5" customFormat="1" x14ac:dyDescent="0.25"/>
    <row r="520" spans="5:5" customFormat="1" x14ac:dyDescent="0.25"/>
    <row r="521" spans="5:5" customFormat="1" x14ac:dyDescent="0.25"/>
    <row r="522" spans="5:5" customFormat="1" x14ac:dyDescent="0.25"/>
    <row r="523" spans="5:5" customFormat="1" x14ac:dyDescent="0.25"/>
    <row r="524" spans="5:5" customFormat="1" x14ac:dyDescent="0.25"/>
    <row r="525" spans="5:5" customFormat="1" x14ac:dyDescent="0.25"/>
    <row r="526" spans="5:5" customFormat="1" x14ac:dyDescent="0.25"/>
    <row r="527" spans="5:5" customFormat="1" x14ac:dyDescent="0.25"/>
    <row r="528" spans="5:5" customFormat="1" x14ac:dyDescent="0.25"/>
    <row r="529" spans="3:5" customFormat="1" x14ac:dyDescent="0.25"/>
    <row r="530" spans="3:5" customFormat="1" x14ac:dyDescent="0.25"/>
    <row r="531" spans="3:5" customFormat="1" x14ac:dyDescent="0.25"/>
    <row r="538" spans="3:5" x14ac:dyDescent="0.25">
      <c r="C538" s="13">
        <v>0</v>
      </c>
      <c r="E538" s="1" t="s">
        <v>661</v>
      </c>
    </row>
    <row r="539" spans="3:5" x14ac:dyDescent="0.25">
      <c r="E539" s="3" t="s">
        <v>207</v>
      </c>
    </row>
    <row r="541" spans="3:5" x14ac:dyDescent="0.25">
      <c r="E541" s="14" t="s">
        <v>245</v>
      </c>
    </row>
    <row r="542" spans="3:5" x14ac:dyDescent="0.25">
      <c r="E542" t="s">
        <v>246</v>
      </c>
    </row>
    <row r="543" spans="3:5" x14ac:dyDescent="0.25">
      <c r="E543"/>
    </row>
    <row r="559" spans="5:39" x14ac:dyDescent="0.25">
      <c r="E559" s="1" t="s">
        <v>77</v>
      </c>
      <c r="M559" s="1" t="s">
        <v>2</v>
      </c>
      <c r="Y559" s="1" t="s">
        <v>3</v>
      </c>
    </row>
    <row r="560" spans="5:39" x14ac:dyDescent="0.25">
      <c r="E560" s="3" t="s">
        <v>247</v>
      </c>
      <c r="M560" s="3" t="s">
        <v>326</v>
      </c>
      <c r="Y560" s="3" t="s">
        <v>369</v>
      </c>
      <c r="AM560" s="3" t="str">
        <f>"select '" &amp; TRIM(E560) &amp; "' AGREEMENT_NO, '" &amp; SUBSTITUTE(M560, "|", "") &amp; "' NPWP_NAME_OLD, '" &amp; SUBSTITUTE(Y560, "|", "") &amp; "' NPWP_NAME_NEW union all"</f>
        <v>select '0002568/4/38/07/2024' AGREEMENT_NO, 'CIPTAJAYA SEJAHTERA ABADI' NPWP_NAME_OLD, 'PT. CIPTAJAYA SEJAHTERA ABADI' NPWP_NAME_NEW union all</v>
      </c>
    </row>
    <row r="561" spans="5:39" x14ac:dyDescent="0.25">
      <c r="E561" s="3" t="s">
        <v>250</v>
      </c>
      <c r="M561" s="34" t="s">
        <v>327</v>
      </c>
      <c r="Y561" s="3" t="s">
        <v>370</v>
      </c>
      <c r="AM561" s="3" t="str">
        <f>"select '" &amp; TRIM(E561) &amp; "' AGREEMENT_NO, '" &amp; SUBSTITUTE(M561, "|", "") &amp; "' NPWP_NAME_OLD, '" &amp; SUBSTITUTE(Y561, "|", "") &amp; "' NPWP_NAME_NEW union all"</f>
        <v>select '0002467/4/08/06/2024' AGREEMENT_NO, '242667983415000' NPWP_NAME_OLD, 'PT. CS2 POLA SEHAT' NPWP_NAME_NEW union all</v>
      </c>
    </row>
    <row r="562" spans="5:39" x14ac:dyDescent="0.25">
      <c r="E562" s="3" t="s">
        <v>252</v>
      </c>
      <c r="M562" s="3" t="s">
        <v>328</v>
      </c>
      <c r="Y562" s="3" t="s">
        <v>371</v>
      </c>
      <c r="AM562" s="3" t="str">
        <f>"select '" &amp; TRIM(E562) &amp; "' AGREEMENT_NO, '" &amp; SUBSTITUTE(M562, "|", "") &amp; "' NPWP_NAME_OLD, '" &amp; SUBSTITUTE(Y562, "|", "") &amp; "' NPWP_NAME_NEW union all"</f>
        <v>select '0002458/4/08/06/2024' AGREEMENT_NO, 'JASO ANAK GUBALO TRANSPORTASI' NPWP_NAME_OLD, 'PT. JASO ANAK GUBALO TRANSPORTASI' NPWP_NAME_NEW union all</v>
      </c>
    </row>
    <row r="563" spans="5:39" x14ac:dyDescent="0.25">
      <c r="E563" s="3" t="s">
        <v>255</v>
      </c>
      <c r="M563" s="3" t="s">
        <v>329</v>
      </c>
      <c r="Y563" s="3" t="s">
        <v>372</v>
      </c>
      <c r="AM563" s="3" t="str">
        <f>"select '" &amp; TRIM(E563) &amp; "' AGREEMENT_NO, '" &amp; SUBSTITUTE(M563, "|", "") &amp; "' NPWP_NAME_OLD, '" &amp; SUBSTITUTE(Y563, "|", "") &amp; "' NPWP_NAME_NEW union all"</f>
        <v>select '0002615/4/10/07/2024' AGREEMENT_NO, 'SICEPAT EKSPRES INDONESIA' NPWP_NAME_OLD, 'PT. SICEPAT EKSPRES INDONESIA' NPWP_NAME_NEW union all</v>
      </c>
    </row>
    <row r="564" spans="5:39" x14ac:dyDescent="0.25">
      <c r="E564" s="3" t="s">
        <v>258</v>
      </c>
      <c r="M564" s="3" t="s">
        <v>330</v>
      </c>
      <c r="Y564" s="3" t="s">
        <v>373</v>
      </c>
      <c r="AM564" s="3" t="str">
        <f>"select '" &amp; TRIM(E564) &amp; "' AGREEMENT_NO, '" &amp; SUBSTITUTE(M564, "|", "") &amp; "' NPWP_NAME_OLD, '" &amp; SUBSTITUTE(Y564, "|", "") &amp; "' NPWP_NAME_NEW union all"</f>
        <v>select '0002492/4/38/06/2024' AGREEMENT_NO, 'STARCOM SOLUSINDO' NPWP_NAME_OLD, 'PT. STARCOM SOLUSINDO' NPWP_NAME_NEW union all</v>
      </c>
    </row>
    <row r="566" spans="5:39" x14ac:dyDescent="0.25">
      <c r="E566" s="3" t="s">
        <v>250</v>
      </c>
      <c r="M566" s="3" t="s">
        <v>331</v>
      </c>
      <c r="Y566" s="3" t="s">
        <v>374</v>
      </c>
      <c r="AM566" s="3" t="str">
        <f t="shared" ref="AM566:AM597" si="0">"select '" &amp; TRIM(E566) &amp; "' AGREEMENT_NO, '" &amp; SUBSTITUTE(M566, "|", "") &amp; "' BILLING_TO_NPWP_OLD, '" &amp; SUBSTITUTE(Y566, "|", "") &amp; "' BILLING_TO_NPWP_NEW union all"</f>
        <v>select '0002467/4/08/06/2024' AGREEMENT_NO, '024266793415000' BILLING_TO_NPWP_OLD, '0024266793415000' BILLING_TO_NPWP_NEW union all</v>
      </c>
    </row>
    <row r="567" spans="5:39" x14ac:dyDescent="0.25">
      <c r="E567" s="3" t="s">
        <v>261</v>
      </c>
      <c r="M567" s="3" t="s">
        <v>332</v>
      </c>
      <c r="Y567" s="3" t="s">
        <v>375</v>
      </c>
      <c r="AM567" s="3" t="str">
        <f t="shared" si="0"/>
        <v>select '0000944/4/01/01/2022' AGREEMENT_NO, '013401443063000' BILLING_TO_NPWP_OLD, '0013401443063000' BILLING_TO_NPWP_NEW union all</v>
      </c>
    </row>
    <row r="568" spans="5:39" x14ac:dyDescent="0.25">
      <c r="E568" s="3" t="s">
        <v>262</v>
      </c>
      <c r="M568" s="3" t="s">
        <v>333</v>
      </c>
      <c r="Y568" s="3" t="s">
        <v>376</v>
      </c>
      <c r="AM568" s="3" t="str">
        <f t="shared" si="0"/>
        <v>select '0002714/4/10/08/2024' AGREEMENT_NO, '023317159063000' BILLING_TO_NPWP_OLD, '0023317159063000' BILLING_TO_NPWP_NEW union all</v>
      </c>
    </row>
    <row r="569" spans="5:39" x14ac:dyDescent="0.25">
      <c r="E569" s="3" t="s">
        <v>255</v>
      </c>
      <c r="M569" s="3" t="s">
        <v>334</v>
      </c>
      <c r="Y569" s="3" t="s">
        <v>377</v>
      </c>
      <c r="AM569" s="3" t="str">
        <f t="shared" si="0"/>
        <v>select '0002615/4/10/07/2024' AGREEMENT_NO, '716337043451000' BILLING_TO_NPWP_OLD, '0716337043451000' BILLING_TO_NPWP_NEW union all</v>
      </c>
    </row>
    <row r="570" spans="5:39" x14ac:dyDescent="0.25">
      <c r="E570" s="3" t="s">
        <v>258</v>
      </c>
      <c r="M570" s="3" t="s">
        <v>335</v>
      </c>
      <c r="Y570" s="3" t="s">
        <v>378</v>
      </c>
      <c r="AM570" s="3" t="str">
        <f t="shared" si="0"/>
        <v>select '0002492/4/38/06/2024' AGREEMENT_NO, '019350172013000' BILLING_TO_NPWP_OLD, '0019350172013000' BILLING_TO_NPWP_NEW union all</v>
      </c>
    </row>
    <row r="571" spans="5:39" x14ac:dyDescent="0.25">
      <c r="E571" s="3" t="s">
        <v>263</v>
      </c>
      <c r="M571" s="3" t="s">
        <v>336</v>
      </c>
      <c r="Y571" s="3" t="s">
        <v>379</v>
      </c>
      <c r="AM571" s="3" t="str">
        <f t="shared" si="0"/>
        <v>select '0002494/4/08/06/2024' AGREEMENT_NO, '427158514627000' BILLING_TO_NPWP_OLD, '0427158514627000' BILLING_TO_NPWP_NEW union all</v>
      </c>
    </row>
    <row r="572" spans="5:39" x14ac:dyDescent="0.25">
      <c r="E572" s="3" t="s">
        <v>264</v>
      </c>
      <c r="M572" s="3" t="s">
        <v>337</v>
      </c>
      <c r="Y572" s="3" t="s">
        <v>380</v>
      </c>
      <c r="AM572" s="3" t="str">
        <f t="shared" si="0"/>
        <v>select '0002418/4/08/06/2024' AGREEMENT_NO, '023132723004000' BILLING_TO_NPWP_OLD, '0023132723004000' BILLING_TO_NPWP_NEW union all</v>
      </c>
    </row>
    <row r="573" spans="5:39" x14ac:dyDescent="0.25">
      <c r="E573" s="3" t="s">
        <v>265</v>
      </c>
      <c r="M573" s="3" t="s">
        <v>338</v>
      </c>
      <c r="Y573" s="3" t="s">
        <v>381</v>
      </c>
      <c r="AM573" s="3" t="str">
        <f t="shared" si="0"/>
        <v>select '0002625/4/08/07/2024' AGREEMENT_NO, '032204448508000' BILLING_TO_NPWP_OLD, '0032204448508000' BILLING_TO_NPWP_NEW union all</v>
      </c>
    </row>
    <row r="574" spans="5:39" x14ac:dyDescent="0.25">
      <c r="E574" s="3" t="s">
        <v>266</v>
      </c>
      <c r="M574" s="3" t="s">
        <v>338</v>
      </c>
      <c r="Y574" s="3" t="s">
        <v>381</v>
      </c>
      <c r="AM574" s="3" t="str">
        <f t="shared" si="0"/>
        <v>select '0002667/4/08/08/2024' AGREEMENT_NO, '032204448508000' BILLING_TO_NPWP_OLD, '0032204448508000' BILLING_TO_NPWP_NEW union all</v>
      </c>
    </row>
    <row r="575" spans="5:39" x14ac:dyDescent="0.25">
      <c r="E575" s="3" t="s">
        <v>252</v>
      </c>
      <c r="M575" s="3" t="s">
        <v>339</v>
      </c>
      <c r="Y575" s="3" t="s">
        <v>382</v>
      </c>
      <c r="AM575" s="3" t="str">
        <f t="shared" si="0"/>
        <v>select '0002458/4/08/06/2024' AGREEMENT_NO, '613329937044000' BILLING_TO_NPWP_OLD, '0613329937044000' BILLING_TO_NPWP_NEW union all</v>
      </c>
    </row>
    <row r="576" spans="5:39" x14ac:dyDescent="0.25">
      <c r="E576" s="3" t="s">
        <v>267</v>
      </c>
      <c r="M576" s="3" t="s">
        <v>340</v>
      </c>
      <c r="Y576" s="3" t="s">
        <v>383</v>
      </c>
      <c r="AM576" s="3" t="str">
        <f t="shared" si="0"/>
        <v>select '0002565/4/38/07/2024' AGREEMENT_NO, '023546872028000' BILLING_TO_NPWP_OLD, '0023546872028000' BILLING_TO_NPWP_NEW union all</v>
      </c>
    </row>
    <row r="577" spans="5:39" x14ac:dyDescent="0.25">
      <c r="E577" s="3" t="s">
        <v>268</v>
      </c>
      <c r="M577" s="3" t="s">
        <v>341</v>
      </c>
      <c r="Y577" s="3" t="s">
        <v>384</v>
      </c>
      <c r="AM577" s="3" t="str">
        <f t="shared" si="0"/>
        <v>select '0001793/4/08/01/2024' AGREEMENT_NO, '021249131102000' BILLING_TO_NPWP_OLD, '0021249131102000' BILLING_TO_NPWP_NEW union all</v>
      </c>
    </row>
    <row r="578" spans="5:39" x14ac:dyDescent="0.25">
      <c r="E578" s="3" t="s">
        <v>269</v>
      </c>
      <c r="M578" s="3" t="s">
        <v>342</v>
      </c>
      <c r="Y578" s="3" t="s">
        <v>385</v>
      </c>
      <c r="AM578" s="3" t="str">
        <f t="shared" si="0"/>
        <v>select '0002164/4/08/04/2024' AGREEMENT_NO, '654115625413000' BILLING_TO_NPWP_OLD, '0654115625413000' BILLING_TO_NPWP_NEW union all</v>
      </c>
    </row>
    <row r="579" spans="5:39" x14ac:dyDescent="0.25">
      <c r="E579" s="3" t="s">
        <v>270</v>
      </c>
      <c r="M579" s="3" t="s">
        <v>342</v>
      </c>
      <c r="Y579" s="3" t="s">
        <v>385</v>
      </c>
      <c r="AM579" s="3" t="str">
        <f t="shared" si="0"/>
        <v>select '0002165/4/08/04/2024' AGREEMENT_NO, '654115625413000' BILLING_TO_NPWP_OLD, '0654115625413000' BILLING_TO_NPWP_NEW union all</v>
      </c>
    </row>
    <row r="580" spans="5:39" x14ac:dyDescent="0.25">
      <c r="E580" s="3" t="s">
        <v>271</v>
      </c>
      <c r="M580" s="3" t="s">
        <v>342</v>
      </c>
      <c r="Y580" s="3" t="s">
        <v>385</v>
      </c>
      <c r="AM580" s="3" t="str">
        <f t="shared" si="0"/>
        <v>select '0001881/4/08/02/2024' AGREEMENT_NO, '654115625413000' BILLING_TO_NPWP_OLD, '0654115625413000' BILLING_TO_NPWP_NEW union all</v>
      </c>
    </row>
    <row r="581" spans="5:39" x14ac:dyDescent="0.25">
      <c r="E581" s="3" t="s">
        <v>272</v>
      </c>
      <c r="M581" s="3" t="s">
        <v>343</v>
      </c>
      <c r="Y581" s="3" t="s">
        <v>386</v>
      </c>
      <c r="AM581" s="3" t="str">
        <f t="shared" si="0"/>
        <v>select '0002606/4/10/07/2024' AGREEMENT_NO, '013735303007000' BILLING_TO_NPWP_OLD, '0013735303007000' BILLING_TO_NPWP_NEW union all</v>
      </c>
    </row>
    <row r="582" spans="5:39" x14ac:dyDescent="0.25">
      <c r="E582" s="3" t="s">
        <v>273</v>
      </c>
      <c r="M582" s="3" t="s">
        <v>343</v>
      </c>
      <c r="Y582" s="3" t="s">
        <v>386</v>
      </c>
      <c r="AM582" s="3" t="str">
        <f t="shared" si="0"/>
        <v>select '0002607/4/10/07/2024' AGREEMENT_NO, '013735303007000' BILLING_TO_NPWP_OLD, '0013735303007000' BILLING_TO_NPWP_NEW union all</v>
      </c>
    </row>
    <row r="583" spans="5:39" x14ac:dyDescent="0.25">
      <c r="E583" s="3" t="s">
        <v>274</v>
      </c>
      <c r="M583" s="3" t="s">
        <v>343</v>
      </c>
      <c r="Y583" s="3" t="s">
        <v>386</v>
      </c>
      <c r="AM583" s="3" t="str">
        <f t="shared" si="0"/>
        <v>select '0002608/4/10/07/2024' AGREEMENT_NO, '013735303007000' BILLING_TO_NPWP_OLD, '0013735303007000' BILLING_TO_NPWP_NEW union all</v>
      </c>
    </row>
    <row r="584" spans="5:39" x14ac:dyDescent="0.25">
      <c r="E584" s="3" t="s">
        <v>275</v>
      </c>
      <c r="M584" s="3" t="s">
        <v>343</v>
      </c>
      <c r="Y584" s="3" t="s">
        <v>386</v>
      </c>
      <c r="AM584" s="3" t="str">
        <f t="shared" si="0"/>
        <v>select '0002611/4/10/07/2024' AGREEMENT_NO, '013735303007000' BILLING_TO_NPWP_OLD, '0013735303007000' BILLING_TO_NPWP_NEW union all</v>
      </c>
    </row>
    <row r="585" spans="5:39" x14ac:dyDescent="0.25">
      <c r="E585" s="3" t="s">
        <v>276</v>
      </c>
      <c r="M585" s="3" t="s">
        <v>343</v>
      </c>
      <c r="Y585" s="3" t="s">
        <v>386</v>
      </c>
      <c r="AM585" s="3" t="str">
        <f t="shared" si="0"/>
        <v>select '0002612/4/10/07/2024' AGREEMENT_NO, '013735303007000' BILLING_TO_NPWP_OLD, '0013735303007000' BILLING_TO_NPWP_NEW union all</v>
      </c>
    </row>
    <row r="586" spans="5:39" x14ac:dyDescent="0.25">
      <c r="E586" s="3" t="s">
        <v>277</v>
      </c>
      <c r="M586" s="3" t="s">
        <v>343</v>
      </c>
      <c r="Y586" s="3" t="s">
        <v>386</v>
      </c>
      <c r="AM586" s="3" t="str">
        <f t="shared" si="0"/>
        <v>select '0002618/4/10/07/2024' AGREEMENT_NO, '013735303007000' BILLING_TO_NPWP_OLD, '0013735303007000' BILLING_TO_NPWP_NEW union all</v>
      </c>
    </row>
    <row r="587" spans="5:39" x14ac:dyDescent="0.25">
      <c r="E587" s="3" t="s">
        <v>278</v>
      </c>
      <c r="M587" s="3" t="s">
        <v>343</v>
      </c>
      <c r="Y587" s="3" t="s">
        <v>386</v>
      </c>
      <c r="AM587" s="3" t="str">
        <f t="shared" si="0"/>
        <v>select '0002622/4/10/07/2024' AGREEMENT_NO, '013735303007000' BILLING_TO_NPWP_OLD, '0013735303007000' BILLING_TO_NPWP_NEW union all</v>
      </c>
    </row>
    <row r="588" spans="5:39" x14ac:dyDescent="0.25">
      <c r="E588" s="3" t="s">
        <v>279</v>
      </c>
      <c r="M588" s="3" t="s">
        <v>343</v>
      </c>
      <c r="Y588" s="3" t="s">
        <v>386</v>
      </c>
      <c r="AM588" s="3" t="str">
        <f t="shared" si="0"/>
        <v>select '0002671/4/10/08/2024' AGREEMENT_NO, '013735303007000' BILLING_TO_NPWP_OLD, '0013735303007000' BILLING_TO_NPWP_NEW union all</v>
      </c>
    </row>
    <row r="589" spans="5:39" x14ac:dyDescent="0.25">
      <c r="E589" s="3" t="s">
        <v>280</v>
      </c>
      <c r="M589" s="3" t="s">
        <v>343</v>
      </c>
      <c r="Y589" s="3" t="s">
        <v>386</v>
      </c>
      <c r="AM589" s="3" t="str">
        <f t="shared" si="0"/>
        <v>select '0002672/4/10/08/2024' AGREEMENT_NO, '013735303007000' BILLING_TO_NPWP_OLD, '0013735303007000' BILLING_TO_NPWP_NEW union all</v>
      </c>
    </row>
    <row r="590" spans="5:39" x14ac:dyDescent="0.25">
      <c r="E590" s="3" t="s">
        <v>281</v>
      </c>
      <c r="M590" s="3" t="s">
        <v>344</v>
      </c>
      <c r="Y590" s="3" t="s">
        <v>387</v>
      </c>
      <c r="AM590" s="3" t="str">
        <f t="shared" si="0"/>
        <v>select '0002631/4/10/07/2024' AGREEMENT_NO, '010616316092000' BILLING_TO_NPWP_OLD, '0010616316092000' BILLING_TO_NPWP_NEW union all</v>
      </c>
    </row>
    <row r="591" spans="5:39" x14ac:dyDescent="0.25">
      <c r="E591" s="3" t="s">
        <v>282</v>
      </c>
      <c r="M591" s="3" t="s">
        <v>345</v>
      </c>
      <c r="Y591" s="3" t="s">
        <v>388</v>
      </c>
      <c r="AM591" s="3" t="str">
        <f t="shared" si="0"/>
        <v>select '0002530/4/08/06/2024' AGREEMENT_NO, '015550643218000' BILLING_TO_NPWP_OLD, '0015550643218000' BILLING_TO_NPWP_NEW union all</v>
      </c>
    </row>
    <row r="592" spans="5:39" x14ac:dyDescent="0.25">
      <c r="E592" s="3" t="s">
        <v>283</v>
      </c>
      <c r="M592" s="3" t="s">
        <v>346</v>
      </c>
      <c r="Y592" s="3" t="s">
        <v>389</v>
      </c>
      <c r="AM592" s="3" t="str">
        <f t="shared" si="0"/>
        <v>select '0002579/4/08/07/2024' AGREEMENT_NO, '711411736413000' BILLING_TO_NPWP_OLD, '0711411736413000' BILLING_TO_NPWP_NEW union all</v>
      </c>
    </row>
    <row r="593" spans="5:39" x14ac:dyDescent="0.25">
      <c r="E593" s="3" t="s">
        <v>284</v>
      </c>
      <c r="M593" s="3" t="s">
        <v>347</v>
      </c>
      <c r="Y593" s="3" t="s">
        <v>390</v>
      </c>
      <c r="AM593" s="3" t="str">
        <f t="shared" si="0"/>
        <v>select '0000775/4/01/06/2021' AGREEMENT_NO, '316000843036000' BILLING_TO_NPWP_OLD, '0316000843036000' BILLING_TO_NPWP_NEW union all</v>
      </c>
    </row>
    <row r="594" spans="5:39" x14ac:dyDescent="0.25">
      <c r="E594" s="3" t="s">
        <v>285</v>
      </c>
      <c r="M594" s="3" t="s">
        <v>347</v>
      </c>
      <c r="Y594" s="3" t="s">
        <v>390</v>
      </c>
      <c r="AM594" s="3" t="str">
        <f t="shared" si="0"/>
        <v>select '0000797/4/01/07/2021' AGREEMENT_NO, '316000843036000' BILLING_TO_NPWP_OLD, '0316000843036000' BILLING_TO_NPWP_NEW union all</v>
      </c>
    </row>
    <row r="595" spans="5:39" x14ac:dyDescent="0.25">
      <c r="E595" s="3" t="s">
        <v>286</v>
      </c>
      <c r="M595" s="3" t="s">
        <v>347</v>
      </c>
      <c r="Y595" s="3" t="s">
        <v>390</v>
      </c>
      <c r="AM595" s="3" t="str">
        <f t="shared" si="0"/>
        <v>select '0000798/4/01/06/2021' AGREEMENT_NO, '316000843036000' BILLING_TO_NPWP_OLD, '0316000843036000' BILLING_TO_NPWP_NEW union all</v>
      </c>
    </row>
    <row r="596" spans="5:39" x14ac:dyDescent="0.25">
      <c r="E596" s="3" t="s">
        <v>287</v>
      </c>
      <c r="M596" s="3" t="s">
        <v>347</v>
      </c>
      <c r="Y596" s="3" t="s">
        <v>390</v>
      </c>
      <c r="AM596" s="3" t="str">
        <f t="shared" si="0"/>
        <v>select '0000799/4/01/06/2021' AGREEMENT_NO, '316000843036000' BILLING_TO_NPWP_OLD, '0316000843036000' BILLING_TO_NPWP_NEW union all</v>
      </c>
    </row>
    <row r="597" spans="5:39" x14ac:dyDescent="0.25">
      <c r="E597" s="3" t="s">
        <v>288</v>
      </c>
      <c r="M597" s="3" t="s">
        <v>348</v>
      </c>
      <c r="Y597" s="3" t="s">
        <v>391</v>
      </c>
      <c r="AM597" s="3" t="str">
        <f t="shared" si="0"/>
        <v>select '0002338/4/01/05/2024' AGREEMENT_NO, '017080169609000' BILLING_TO_NPWP_OLD, '0017080169609000' BILLING_TO_NPWP_NEW union all</v>
      </c>
    </row>
    <row r="598" spans="5:39" x14ac:dyDescent="0.25">
      <c r="E598" s="3" t="s">
        <v>289</v>
      </c>
      <c r="M598" s="3" t="s">
        <v>348</v>
      </c>
      <c r="Y598" s="3" t="s">
        <v>391</v>
      </c>
      <c r="AM598" s="3" t="str">
        <f t="shared" ref="AM598:AM634" si="1">"select '" &amp; TRIM(E598) &amp; "' AGREEMENT_NO, '" &amp; SUBSTITUTE(M598, "|", "") &amp; "' BILLING_TO_NPWP_OLD, '" &amp; SUBSTITUTE(Y598, "|", "") &amp; "' BILLING_TO_NPWP_NEW union all"</f>
        <v>select '0002340/4/01/05/2024' AGREEMENT_NO, '017080169609000' BILLING_TO_NPWP_OLD, '0017080169609000' BILLING_TO_NPWP_NEW union all</v>
      </c>
    </row>
    <row r="599" spans="5:39" x14ac:dyDescent="0.25">
      <c r="E599" s="3" t="s">
        <v>290</v>
      </c>
      <c r="M599" s="3" t="s">
        <v>348</v>
      </c>
      <c r="Y599" s="3" t="s">
        <v>391</v>
      </c>
      <c r="AM599" s="3" t="str">
        <f t="shared" si="1"/>
        <v>select '0002341/4/01/05/2024' AGREEMENT_NO, '017080169609000' BILLING_TO_NPWP_OLD, '0017080169609000' BILLING_TO_NPWP_NEW union all</v>
      </c>
    </row>
    <row r="600" spans="5:39" x14ac:dyDescent="0.25">
      <c r="E600" s="3" t="s">
        <v>291</v>
      </c>
      <c r="M600" s="3" t="s">
        <v>349</v>
      </c>
      <c r="Y600" s="3" t="s">
        <v>392</v>
      </c>
      <c r="AM600" s="3" t="str">
        <f t="shared" si="1"/>
        <v>select '0000355/4/10/02/2021' AGREEMENT_NO, '210661195418000' BILLING_TO_NPWP_OLD, '0210661195418000' BILLING_TO_NPWP_NEW union all</v>
      </c>
    </row>
    <row r="601" spans="5:39" x14ac:dyDescent="0.25">
      <c r="E601" s="3" t="s">
        <v>292</v>
      </c>
      <c r="M601" s="3" t="s">
        <v>350</v>
      </c>
      <c r="Y601" s="3" t="s">
        <v>393</v>
      </c>
      <c r="AM601" s="3" t="str">
        <f t="shared" si="1"/>
        <v>select '0000953/4/08/02/2023' AGREEMENT_NO, '713313591451000' BILLING_TO_NPWP_OLD, '0713313591451000' BILLING_TO_NPWP_NEW union all</v>
      </c>
    </row>
    <row r="602" spans="5:39" x14ac:dyDescent="0.25">
      <c r="E602" s="3" t="s">
        <v>293</v>
      </c>
      <c r="M602" s="3" t="s">
        <v>351</v>
      </c>
      <c r="Y602" s="3" t="s">
        <v>394</v>
      </c>
      <c r="AM602" s="3" t="str">
        <f t="shared" si="1"/>
        <v>select '0000013/4/29/05/2022' AGREEMENT_NO, '921825717627000' BILLING_TO_NPWP_OLD, '0921825717627000' BILLING_TO_NPWP_NEW union all</v>
      </c>
    </row>
    <row r="603" spans="5:39" x14ac:dyDescent="0.25">
      <c r="E603" s="3" t="s">
        <v>294</v>
      </c>
      <c r="M603" s="3" t="s">
        <v>352</v>
      </c>
      <c r="Y603" s="3" t="s">
        <v>395</v>
      </c>
      <c r="AM603" s="3" t="str">
        <f t="shared" si="1"/>
        <v>select '0000458/4/08/02/2021' AGREEMENT_NO, '313388712413000' BILLING_TO_NPWP_OLD, '0313388712413000' BILLING_TO_NPWP_NEW union all</v>
      </c>
    </row>
    <row r="604" spans="5:39" x14ac:dyDescent="0.25">
      <c r="E604" s="3" t="s">
        <v>295</v>
      </c>
      <c r="M604" s="3" t="s">
        <v>353</v>
      </c>
      <c r="Y604" s="3" t="s">
        <v>396</v>
      </c>
      <c r="AM604" s="3" t="str">
        <f t="shared" si="1"/>
        <v>select '0001132/4/01/09/2022' AGREEMENT_NO, '013105663073000' BILLING_TO_NPWP_OLD, '0013105663073000' BILLING_TO_NPWP_NEW union all</v>
      </c>
    </row>
    <row r="605" spans="5:39" x14ac:dyDescent="0.25">
      <c r="E605" s="3" t="s">
        <v>296</v>
      </c>
      <c r="M605" s="3" t="s">
        <v>354</v>
      </c>
      <c r="Y605" s="3" t="s">
        <v>397</v>
      </c>
      <c r="AM605" s="3" t="str">
        <f t="shared" si="1"/>
        <v>select '0000237/4/10/07/2019' AGREEMENT_NO, '021062344046000' BILLING_TO_NPWP_OLD, '0021062344046000' BILLING_TO_NPWP_NEW union all</v>
      </c>
    </row>
    <row r="606" spans="5:39" x14ac:dyDescent="0.25">
      <c r="E606" s="3" t="s">
        <v>297</v>
      </c>
      <c r="M606" s="3" t="s">
        <v>354</v>
      </c>
      <c r="Y606" s="3" t="s">
        <v>397</v>
      </c>
      <c r="AM606" s="3" t="str">
        <f t="shared" si="1"/>
        <v>select '0000238/4/10/07/2019' AGREEMENT_NO, '021062344046000' BILLING_TO_NPWP_OLD, '0021062344046000' BILLING_TO_NPWP_NEW union all</v>
      </c>
    </row>
    <row r="607" spans="5:39" x14ac:dyDescent="0.25">
      <c r="E607" s="3" t="s">
        <v>298</v>
      </c>
      <c r="M607" s="3" t="s">
        <v>354</v>
      </c>
      <c r="Y607" s="3" t="s">
        <v>397</v>
      </c>
      <c r="AM607" s="3" t="str">
        <f t="shared" si="1"/>
        <v>select '0000239/4/10/07/2019' AGREEMENT_NO, '021062344046000' BILLING_TO_NPWP_OLD, '0021062344046000' BILLING_TO_NPWP_NEW union all</v>
      </c>
    </row>
    <row r="608" spans="5:39" x14ac:dyDescent="0.25">
      <c r="E608" s="3" t="s">
        <v>299</v>
      </c>
      <c r="M608" s="3" t="s">
        <v>355</v>
      </c>
      <c r="Y608" s="3" t="s">
        <v>398</v>
      </c>
      <c r="AM608" s="3" t="str">
        <f t="shared" si="1"/>
        <v>select '0001081/4/01/07/2022' AGREEMENT_NO, '016825721641000' BILLING_TO_NPWP_OLD, '0016825721641000' BILLING_TO_NPWP_NEW union all</v>
      </c>
    </row>
    <row r="609" spans="5:39" x14ac:dyDescent="0.25">
      <c r="E609" s="3" t="s">
        <v>300</v>
      </c>
      <c r="M609" s="3" t="s">
        <v>355</v>
      </c>
      <c r="Y609" s="3" t="s">
        <v>398</v>
      </c>
      <c r="AM609" s="3" t="str">
        <f t="shared" si="1"/>
        <v>select '0002670/4/10/08/2024' AGREEMENT_NO, '016825721641000' BILLING_TO_NPWP_OLD, '0016825721641000' BILLING_TO_NPWP_NEW union all</v>
      </c>
    </row>
    <row r="610" spans="5:39" x14ac:dyDescent="0.25">
      <c r="E610" s="3" t="s">
        <v>301</v>
      </c>
      <c r="M610" s="3" t="s">
        <v>355</v>
      </c>
      <c r="Y610" s="3" t="s">
        <v>398</v>
      </c>
      <c r="AM610" s="3" t="str">
        <f t="shared" si="1"/>
        <v>select '0002693/4/10/08/2024' AGREEMENT_NO, '016825721641000' BILLING_TO_NPWP_OLD, '0016825721641000' BILLING_TO_NPWP_NEW union all</v>
      </c>
    </row>
    <row r="611" spans="5:39" x14ac:dyDescent="0.25">
      <c r="E611" s="3" t="s">
        <v>302</v>
      </c>
      <c r="M611" s="3" t="s">
        <v>356</v>
      </c>
      <c r="Y611" s="3" t="s">
        <v>399</v>
      </c>
      <c r="AM611" s="3" t="str">
        <f t="shared" si="1"/>
        <v>select '0001019/4/01/04/2022' AGREEMENT_NO, '011370657605000' BILLING_TO_NPWP_OLD, '0011370657605000' BILLING_TO_NPWP_NEW union all</v>
      </c>
    </row>
    <row r="612" spans="5:39" x14ac:dyDescent="0.25">
      <c r="E612" s="3" t="s">
        <v>303</v>
      </c>
      <c r="M612" s="3" t="s">
        <v>356</v>
      </c>
      <c r="Y612" s="3" t="s">
        <v>399</v>
      </c>
      <c r="AM612" s="3" t="str">
        <f t="shared" si="1"/>
        <v>select '0001069/4/01/06/2022' AGREEMENT_NO, '011370657605000' BILLING_TO_NPWP_OLD, '0011370657605000' BILLING_TO_NPWP_NEW union all</v>
      </c>
    </row>
    <row r="613" spans="5:39" x14ac:dyDescent="0.25">
      <c r="E613" s="3" t="s">
        <v>304</v>
      </c>
      <c r="M613" s="3" t="s">
        <v>356</v>
      </c>
      <c r="Y613" s="3" t="s">
        <v>399</v>
      </c>
      <c r="AM613" s="3" t="str">
        <f t="shared" si="1"/>
        <v>select '0001071/4/01/06/2022' AGREEMENT_NO, '011370657605000' BILLING_TO_NPWP_OLD, '0011370657605000' BILLING_TO_NPWP_NEW union all</v>
      </c>
    </row>
    <row r="614" spans="5:39" x14ac:dyDescent="0.25">
      <c r="E614" s="3" t="s">
        <v>305</v>
      </c>
      <c r="M614" s="3" t="s">
        <v>357</v>
      </c>
      <c r="Y614" s="3" t="s">
        <v>400</v>
      </c>
      <c r="AM614" s="3" t="str">
        <f t="shared" si="1"/>
        <v>select '0000005/4/07/07/2021' AGREEMENT_NO, '769034935216000' BILLING_TO_NPWP_OLD, '0769034935216000' BILLING_TO_NPWP_NEW union all</v>
      </c>
    </row>
    <row r="615" spans="5:39" x14ac:dyDescent="0.25">
      <c r="E615" s="3" t="s">
        <v>306</v>
      </c>
      <c r="M615" s="3" t="s">
        <v>358</v>
      </c>
      <c r="Y615" s="3" t="s">
        <v>401</v>
      </c>
      <c r="AM615" s="3" t="str">
        <f t="shared" si="1"/>
        <v>select '0002644/4/10/07/2024' AGREEMENT_NO, '748186434002000' BILLING_TO_NPWP_OLD, '0748186434002000' BILLING_TO_NPWP_NEW union all</v>
      </c>
    </row>
    <row r="616" spans="5:39" x14ac:dyDescent="0.25">
      <c r="E616" s="3" t="s">
        <v>307</v>
      </c>
      <c r="M616" s="3" t="s">
        <v>358</v>
      </c>
      <c r="Y616" s="3" t="s">
        <v>401</v>
      </c>
      <c r="AM616" s="3" t="str">
        <f t="shared" si="1"/>
        <v>select '0002645/4/10/07/2024' AGREEMENT_NO, '748186434002000' BILLING_TO_NPWP_OLD, '0748186434002000' BILLING_TO_NPWP_NEW union all</v>
      </c>
    </row>
    <row r="617" spans="5:39" x14ac:dyDescent="0.25">
      <c r="E617" s="3" t="s">
        <v>308</v>
      </c>
      <c r="M617" s="3" t="s">
        <v>359</v>
      </c>
      <c r="Y617" s="3" t="s">
        <v>402</v>
      </c>
      <c r="AM617" s="3" t="str">
        <f t="shared" si="1"/>
        <v>select '0002668/4/38/08/2024' AGREEMENT_NO, '016628489007000' BILLING_TO_NPWP_OLD, '0016628489007000' BILLING_TO_NPWP_NEW union all</v>
      </c>
    </row>
    <row r="618" spans="5:39" x14ac:dyDescent="0.25">
      <c r="E618" s="3" t="s">
        <v>309</v>
      </c>
      <c r="M618" s="3" t="s">
        <v>360</v>
      </c>
      <c r="Y618" s="3" t="s">
        <v>403</v>
      </c>
      <c r="AM618" s="3" t="str">
        <f t="shared" si="1"/>
        <v>select '0002466/4/08/06/2024' AGREEMENT_NO, '013040100073000' BILLING_TO_NPWP_OLD, '0013040100073000' BILLING_TO_NPWP_NEW union all</v>
      </c>
    </row>
    <row r="619" spans="5:39" x14ac:dyDescent="0.25">
      <c r="E619" s="3" t="s">
        <v>310</v>
      </c>
      <c r="M619" s="3" t="s">
        <v>361</v>
      </c>
      <c r="Y619" s="3" t="s">
        <v>404</v>
      </c>
      <c r="AM619" s="3" t="str">
        <f t="shared" si="1"/>
        <v>select '0001033/4/01/05/2022' AGREEMENT_NO, '018700237056000' BILLING_TO_NPWP_OLD, '0018700237056000' BILLING_TO_NPWP_NEW union all</v>
      </c>
    </row>
    <row r="620" spans="5:39" x14ac:dyDescent="0.25">
      <c r="E620" s="3" t="s">
        <v>311</v>
      </c>
      <c r="M620" s="3" t="s">
        <v>362</v>
      </c>
      <c r="Y620" s="3" t="s">
        <v>405</v>
      </c>
      <c r="AM620" s="3" t="str">
        <f t="shared" si="1"/>
        <v>select '0002528/4/10/06/2024' AGREEMENT_NO, '010715647055000' BILLING_TO_NPWP_OLD, '0010715647055000' BILLING_TO_NPWP_NEW union all</v>
      </c>
    </row>
    <row r="621" spans="5:39" x14ac:dyDescent="0.25">
      <c r="E621" s="3" t="s">
        <v>312</v>
      </c>
      <c r="M621" s="3" t="s">
        <v>362</v>
      </c>
      <c r="Y621" s="3" t="s">
        <v>405</v>
      </c>
      <c r="AM621" s="3" t="str">
        <f t="shared" si="1"/>
        <v>select '0002529/4/10/06/2024' AGREEMENT_NO, '010715647055000' BILLING_TO_NPWP_OLD, '0010715647055000' BILLING_TO_NPWP_NEW union all</v>
      </c>
    </row>
    <row r="622" spans="5:39" x14ac:dyDescent="0.25">
      <c r="E622" s="3" t="s">
        <v>313</v>
      </c>
      <c r="M622" s="3" t="s">
        <v>363</v>
      </c>
      <c r="Y622" s="3" t="s">
        <v>406</v>
      </c>
      <c r="AM622" s="3" t="str">
        <f t="shared" si="1"/>
        <v>select '0001095/4/01/07/2022' AGREEMENT_NO, '024147027056000' BILLING_TO_NPWP_OLD, '0024147027056000' BILLING_TO_NPWP_NEW union all</v>
      </c>
    </row>
    <row r="623" spans="5:39" x14ac:dyDescent="0.25">
      <c r="E623" s="3" t="s">
        <v>314</v>
      </c>
      <c r="M623" s="3" t="s">
        <v>363</v>
      </c>
      <c r="Y623" s="3" t="s">
        <v>406</v>
      </c>
      <c r="AM623" s="3" t="str">
        <f t="shared" si="1"/>
        <v>select '0001097/4/01/07/2022' AGREEMENT_NO, '024147027056000' BILLING_TO_NPWP_OLD, '0024147027056000' BILLING_TO_NPWP_NEW union all</v>
      </c>
    </row>
    <row r="624" spans="5:39" x14ac:dyDescent="0.25">
      <c r="E624" s="3" t="s">
        <v>315</v>
      </c>
      <c r="M624" s="3" t="s">
        <v>364</v>
      </c>
      <c r="Y624" s="3" t="s">
        <v>407</v>
      </c>
      <c r="AM624" s="3" t="str">
        <f t="shared" si="1"/>
        <v>select '0002665/4/10/07/2024' AGREEMENT_NO, '019577758058000' BILLING_TO_NPWP_OLD, '0019577758058000' BILLING_TO_NPWP_NEW union all</v>
      </c>
    </row>
    <row r="625" spans="5:39" x14ac:dyDescent="0.25">
      <c r="E625" s="3" t="s">
        <v>316</v>
      </c>
      <c r="M625" s="3" t="s">
        <v>364</v>
      </c>
      <c r="Y625" s="3" t="s">
        <v>407</v>
      </c>
      <c r="AM625" s="3" t="str">
        <f t="shared" si="1"/>
        <v>select '0002666/4/10/07/2024' AGREEMENT_NO, '019577758058000' BILLING_TO_NPWP_OLD, '0019577758058000' BILLING_TO_NPWP_NEW union all</v>
      </c>
    </row>
    <row r="626" spans="5:39" x14ac:dyDescent="0.25">
      <c r="E626" s="3" t="s">
        <v>317</v>
      </c>
      <c r="M626" s="3" t="s">
        <v>364</v>
      </c>
      <c r="Y626" s="3" t="s">
        <v>407</v>
      </c>
      <c r="AM626" s="3" t="str">
        <f t="shared" si="1"/>
        <v>select '0002695/4/10/08/2024' AGREEMENT_NO, '019577758058000' BILLING_TO_NPWP_OLD, '0019577758058000' BILLING_TO_NPWP_NEW union all</v>
      </c>
    </row>
    <row r="627" spans="5:39" x14ac:dyDescent="0.25">
      <c r="E627" s="3" t="s">
        <v>318</v>
      </c>
      <c r="M627" s="3" t="s">
        <v>364</v>
      </c>
      <c r="Y627" s="3" t="s">
        <v>407</v>
      </c>
      <c r="AM627" s="3" t="str">
        <f t="shared" si="1"/>
        <v>select '0002696/4/10/08/2024' AGREEMENT_NO, '019577758058000' BILLING_TO_NPWP_OLD, '0019577758058000' BILLING_TO_NPWP_NEW union all</v>
      </c>
    </row>
    <row r="628" spans="5:39" x14ac:dyDescent="0.25">
      <c r="E628" s="3" t="s">
        <v>319</v>
      </c>
      <c r="M628" s="3" t="s">
        <v>364</v>
      </c>
      <c r="Y628" s="3" t="s">
        <v>407</v>
      </c>
      <c r="AM628" s="3" t="str">
        <f t="shared" si="1"/>
        <v>select '0002697/4/10/08/2024' AGREEMENT_NO, '019577758058000' BILLING_TO_NPWP_OLD, '0019577758058000' BILLING_TO_NPWP_NEW union all</v>
      </c>
    </row>
    <row r="629" spans="5:39" x14ac:dyDescent="0.25">
      <c r="E629" s="3" t="s">
        <v>320</v>
      </c>
      <c r="M629" s="3" t="s">
        <v>364</v>
      </c>
      <c r="Y629" s="3" t="s">
        <v>407</v>
      </c>
      <c r="AM629" s="3" t="str">
        <f t="shared" si="1"/>
        <v>select '0002698/4/10/08/2024' AGREEMENT_NO, '019577758058000' BILLING_TO_NPWP_OLD, '0019577758058000' BILLING_TO_NPWP_NEW union all</v>
      </c>
    </row>
    <row r="630" spans="5:39" x14ac:dyDescent="0.25">
      <c r="E630" s="3" t="s">
        <v>321</v>
      </c>
      <c r="M630" s="3" t="s">
        <v>365</v>
      </c>
      <c r="Y630" s="3" t="s">
        <v>408</v>
      </c>
      <c r="AM630" s="3" t="str">
        <f t="shared" si="1"/>
        <v>select '0001211/4/08/10/2023' AGREEMENT_NO, '397763541028000' BILLING_TO_NPWP_OLD, '0397763541028000' BILLING_TO_NPWP_NEW union all</v>
      </c>
    </row>
    <row r="631" spans="5:39" x14ac:dyDescent="0.25">
      <c r="E631" s="3" t="s">
        <v>322</v>
      </c>
      <c r="M631" s="3" t="s">
        <v>366</v>
      </c>
      <c r="Y631" s="3" t="s">
        <v>409</v>
      </c>
      <c r="AM631" s="3" t="str">
        <f t="shared" si="1"/>
        <v>select '0001564/4/01/11/2023' AGREEMENT_NO, '026757047004000' BILLING_TO_NPWP_OLD, '0026757047004000' BILLING_TO_NPWP_NEW union all</v>
      </c>
    </row>
    <row r="632" spans="5:39" x14ac:dyDescent="0.25">
      <c r="E632" s="3" t="s">
        <v>323</v>
      </c>
      <c r="M632" s="3" t="s">
        <v>367</v>
      </c>
      <c r="Y632" s="3" t="s">
        <v>410</v>
      </c>
      <c r="AM632" s="3" t="str">
        <f t="shared" si="1"/>
        <v>select '0000382/4/08/08/2020' AGREEMENT_NO, '013315965046000' BILLING_TO_NPWP_OLD, '0013315965046000' BILLING_TO_NPWP_NEW union all</v>
      </c>
    </row>
    <row r="633" spans="5:39" x14ac:dyDescent="0.25">
      <c r="E633" s="3" t="s">
        <v>324</v>
      </c>
      <c r="M633" s="3" t="s">
        <v>367</v>
      </c>
      <c r="Y633" s="3" t="s">
        <v>410</v>
      </c>
      <c r="AM633" s="3" t="str">
        <f t="shared" si="1"/>
        <v>select '0002397/4/10/06/2024' AGREEMENT_NO, '013315965046000' BILLING_TO_NPWP_OLD, '0013315965046000' BILLING_TO_NPWP_NEW union all</v>
      </c>
    </row>
    <row r="634" spans="5:39" x14ac:dyDescent="0.25">
      <c r="E634" s="3" t="s">
        <v>325</v>
      </c>
      <c r="M634" s="3" t="s">
        <v>368</v>
      </c>
      <c r="Y634" s="3" t="s">
        <v>411</v>
      </c>
      <c r="AM634" s="3" t="str">
        <f t="shared" si="1"/>
        <v>select '0002578/4/38/07/2024' AGREEMENT_NO, '010653228005000' BILLING_TO_NPWP_OLD, '0010653228005000' BILLING_TO_NPWP_NEW union all</v>
      </c>
    </row>
    <row r="636" spans="5:39" customFormat="1" x14ac:dyDescent="0.25">
      <c r="E636" s="18" t="s">
        <v>213</v>
      </c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spans="5:39" customFormat="1" x14ac:dyDescent="0.25">
      <c r="E637" s="18" t="s">
        <v>214</v>
      </c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spans="5:39" customFormat="1" x14ac:dyDescent="0.25">
      <c r="E638" s="18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spans="5:39" customFormat="1" x14ac:dyDescent="0.25">
      <c r="E639" s="18" t="s">
        <v>215</v>
      </c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spans="5:39" customFormat="1" x14ac:dyDescent="0.25">
      <c r="E640" s="18" t="s">
        <v>216</v>
      </c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spans="5:70" customFormat="1" x14ac:dyDescent="0.25">
      <c r="E641" s="18" t="s">
        <v>217</v>
      </c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spans="5:70" customFormat="1" x14ac:dyDescent="0.25">
      <c r="E642" s="18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spans="5:70" customFormat="1" x14ac:dyDescent="0.25">
      <c r="E643" s="18" t="s">
        <v>218</v>
      </c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spans="5:70" customFormat="1" x14ac:dyDescent="0.25">
      <c r="E644" s="18" t="s">
        <v>219</v>
      </c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spans="5:70" customFormat="1" x14ac:dyDescent="0.25">
      <c r="E645" s="18" t="s">
        <v>220</v>
      </c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spans="5:70" customFormat="1" x14ac:dyDescent="0.25">
      <c r="E646" s="18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spans="5:70" customFormat="1" x14ac:dyDescent="0.25">
      <c r="E647" s="18" t="s">
        <v>29</v>
      </c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spans="5:70" customFormat="1" x14ac:dyDescent="0.25">
      <c r="E648" s="18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spans="5:70" customFormat="1" x14ac:dyDescent="0.25">
      <c r="E649" s="18" t="s">
        <v>221</v>
      </c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spans="5:70" customFormat="1" x14ac:dyDescent="0.25">
      <c r="E650" s="18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spans="5:70" x14ac:dyDescent="0.25">
      <c r="E651" s="32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</row>
    <row r="652" spans="5:70" x14ac:dyDescent="0.25">
      <c r="E652" s="32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</row>
    <row r="653" spans="5:70" x14ac:dyDescent="0.25">
      <c r="E653" s="32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</row>
    <row r="654" spans="5:70" x14ac:dyDescent="0.25">
      <c r="E654" s="18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5:70" x14ac:dyDescent="0.25">
      <c r="E655" s="18" t="s">
        <v>222</v>
      </c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</row>
    <row r="656" spans="5:70" x14ac:dyDescent="0.25">
      <c r="E656" s="18" t="s">
        <v>223</v>
      </c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</row>
    <row r="657" spans="5:92" x14ac:dyDescent="0.25">
      <c r="E657" s="18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</row>
    <row r="658" spans="5:92" x14ac:dyDescent="0.25">
      <c r="E658" s="18" t="s">
        <v>224</v>
      </c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</row>
    <row r="660" spans="5:92" x14ac:dyDescent="0.25">
      <c r="E660" s="1" t="s">
        <v>21</v>
      </c>
      <c r="M660" s="1" t="s">
        <v>412</v>
      </c>
      <c r="T660" s="1" t="s">
        <v>413</v>
      </c>
      <c r="AF660" s="1" t="s">
        <v>414</v>
      </c>
    </row>
    <row r="661" spans="5:92" x14ac:dyDescent="0.25">
      <c r="E661" s="3" t="s">
        <v>252</v>
      </c>
      <c r="M661" s="3" t="s">
        <v>415</v>
      </c>
      <c r="T661" s="3" t="s">
        <v>253</v>
      </c>
      <c r="AF661" s="3" t="s">
        <v>254</v>
      </c>
      <c r="AT661" s="3" t="str">
        <f>"update IFINOPL.dbo.AGREEMENT_ASSET set NPWP_NAME = '" &amp; TRIM(AF661) &amp; "' where AGREEMENT_NO = replace('" &amp; TRIM(E661) &amp; "', '/', '.');"</f>
        <v>update IFINOPL.dbo.AGREEMENT_ASSET set NPWP_NAME = 'PT. JASO ANAK GUBALO TRANSPORTASI' where AGREEMENT_NO = replace('0002458/4/08/06/2024', '/', '.');</v>
      </c>
    </row>
    <row r="662" spans="5:92" x14ac:dyDescent="0.25">
      <c r="E662" s="3" t="s">
        <v>250</v>
      </c>
      <c r="M662" s="3" t="s">
        <v>331</v>
      </c>
      <c r="T662" s="3">
        <v>242667983415000</v>
      </c>
      <c r="AF662" s="3" t="s">
        <v>251</v>
      </c>
      <c r="AT662" s="3" t="str">
        <f>"update IFINOPL.dbo.AGREEMENT_ASSET set NPWP_NAME = '" &amp; TRIM(AF662) &amp; "' where AGREEMENT_NO = replace('" &amp; TRIM(E662) &amp; "', '/', '.');"</f>
        <v>update IFINOPL.dbo.AGREEMENT_ASSET set NPWP_NAME = 'PT. CS2 POLA SEHAT' where AGREEMENT_NO = replace('0002467/4/08/06/2024', '/', '.');</v>
      </c>
    </row>
    <row r="663" spans="5:92" x14ac:dyDescent="0.25">
      <c r="E663" s="3" t="s">
        <v>258</v>
      </c>
      <c r="M663" s="3" t="s">
        <v>335</v>
      </c>
      <c r="T663" s="3" t="s">
        <v>259</v>
      </c>
      <c r="AF663" s="3" t="s">
        <v>260</v>
      </c>
      <c r="AT663" s="3" t="str">
        <f>"update IFINOPL.dbo.AGREEMENT_ASSET set NPWP_NAME = '" &amp; TRIM(AF663) &amp; "' where AGREEMENT_NO = replace('" &amp; TRIM(E663) &amp; "', '/', '.');"</f>
        <v>update IFINOPL.dbo.AGREEMENT_ASSET set NPWP_NAME = 'PT. STARCOM SOLUSINDO' where AGREEMENT_NO = replace('0002492/4/38/06/2024', '/', '.');</v>
      </c>
    </row>
    <row r="664" spans="5:92" x14ac:dyDescent="0.25">
      <c r="E664" s="3" t="s">
        <v>247</v>
      </c>
      <c r="M664" s="3" t="s">
        <v>416</v>
      </c>
      <c r="T664" s="3" t="s">
        <v>248</v>
      </c>
      <c r="AF664" s="3" t="s">
        <v>249</v>
      </c>
      <c r="AT664" s="3" t="str">
        <f>"update IFINOPL.dbo.AGREEMENT_ASSET set NPWP_NAME = '" &amp; TRIM(AF664) &amp; "' where AGREEMENT_NO = replace('" &amp; TRIM(E664) &amp; "', '/', '.');"</f>
        <v>update IFINOPL.dbo.AGREEMENT_ASSET set NPWP_NAME = 'PT. CIPTAJAYA SEJAHTERA ABADI' where AGREEMENT_NO = replace('0002568/4/38/07/2024', '/', '.');</v>
      </c>
    </row>
    <row r="665" spans="5:92" x14ac:dyDescent="0.25">
      <c r="E665" s="3" t="s">
        <v>255</v>
      </c>
      <c r="M665" s="3" t="s">
        <v>334</v>
      </c>
      <c r="T665" s="3" t="s">
        <v>256</v>
      </c>
      <c r="AF665" s="3" t="s">
        <v>257</v>
      </c>
      <c r="AT665" s="3" t="str">
        <f>"update IFINOPL.dbo.AGREEMENT_ASSET set NPWP_NAME = '" &amp; TRIM(AF665) &amp; "' where AGREEMENT_NO = replace('" &amp; TRIM(E665) &amp; "', '/', '.');"</f>
        <v>update IFINOPL.dbo.AGREEMENT_ASSET set NPWP_NAME = 'PT. SICEPAT EKSPRES INDONESIA' where AGREEMENT_NO = replace('0002615/4/10/07/2024', '/', '.');</v>
      </c>
    </row>
    <row r="667" spans="5:92" x14ac:dyDescent="0.25">
      <c r="E667" s="1" t="s">
        <v>21</v>
      </c>
      <c r="M667" s="1" t="s">
        <v>412</v>
      </c>
      <c r="T667" s="1" t="s">
        <v>428</v>
      </c>
      <c r="AF667" s="1" t="s">
        <v>429</v>
      </c>
      <c r="AG667" s="1"/>
    </row>
    <row r="668" spans="5:92" x14ac:dyDescent="0.25">
      <c r="E668" s="3" t="s">
        <v>305</v>
      </c>
      <c r="M668" s="3" t="s">
        <v>357</v>
      </c>
      <c r="T668" s="3" t="s">
        <v>357</v>
      </c>
      <c r="AF668" s="3" t="s">
        <v>400</v>
      </c>
      <c r="AT668" s="3" t="str">
        <f t="shared" ref="AT668:AT699" si="2">"update IFINOPL.dbo.AGREEMENT_ASSET set BILLING_TO_NPWP = '" &amp; SUBSTITUTE(AF668, "|", "") &amp; "' where AGREEMENT_NO = replace('" &amp; TRIM(E668) &amp; "', '/', '.');"</f>
        <v>update IFINOPL.dbo.AGREEMENT_ASSET set BILLING_TO_NPWP = '0769034935216000' where AGREEMENT_NO = replace('0000005/4/07/07/2021', '/', '.');</v>
      </c>
      <c r="CN668" s="3" t="str">
        <f t="shared" ref="CN668:CN699" si="3">"replace('" &amp; E668 &amp; "', '/', '.'),"</f>
        <v>replace('0000005/4/07/07/2021', '/', '.'),</v>
      </c>
    </row>
    <row r="669" spans="5:92" x14ac:dyDescent="0.25">
      <c r="E669" s="3" t="s">
        <v>293</v>
      </c>
      <c r="M669" s="3" t="s">
        <v>351</v>
      </c>
      <c r="T669" s="3" t="s">
        <v>351</v>
      </c>
      <c r="AF669" s="3" t="s">
        <v>394</v>
      </c>
      <c r="AT669" s="3" t="str">
        <f t="shared" si="2"/>
        <v>update IFINOPL.dbo.AGREEMENT_ASSET set BILLING_TO_NPWP = '0921825717627000' where AGREEMENT_NO = replace('0000013/4/29/05/2022', '/', '.');</v>
      </c>
      <c r="CN669" s="3" t="str">
        <f t="shared" si="3"/>
        <v>replace('0000013/4/29/05/2022', '/', '.'),</v>
      </c>
    </row>
    <row r="670" spans="5:92" x14ac:dyDescent="0.25">
      <c r="E670" s="3" t="s">
        <v>296</v>
      </c>
      <c r="M670" s="3" t="s">
        <v>354</v>
      </c>
      <c r="T670" s="3" t="s">
        <v>354</v>
      </c>
      <c r="AF670" s="3" t="s">
        <v>397</v>
      </c>
      <c r="AT670" s="3" t="str">
        <f t="shared" si="2"/>
        <v>update IFINOPL.dbo.AGREEMENT_ASSET set BILLING_TO_NPWP = '0021062344046000' where AGREEMENT_NO = replace('0000237/4/10/07/2019', '/', '.');</v>
      </c>
      <c r="CN670" s="3" t="str">
        <f t="shared" si="3"/>
        <v>replace('0000237/4/10/07/2019', '/', '.'),</v>
      </c>
    </row>
    <row r="671" spans="5:92" x14ac:dyDescent="0.25">
      <c r="E671" s="3" t="s">
        <v>297</v>
      </c>
      <c r="M671" s="3" t="s">
        <v>354</v>
      </c>
      <c r="T671" s="3" t="s">
        <v>354</v>
      </c>
      <c r="AF671" s="3" t="s">
        <v>397</v>
      </c>
      <c r="AT671" s="3" t="str">
        <f t="shared" si="2"/>
        <v>update IFINOPL.dbo.AGREEMENT_ASSET set BILLING_TO_NPWP = '0021062344046000' where AGREEMENT_NO = replace('0000238/4/10/07/2019', '/', '.');</v>
      </c>
      <c r="CN671" s="3" t="str">
        <f t="shared" si="3"/>
        <v>replace('0000238/4/10/07/2019', '/', '.'),</v>
      </c>
    </row>
    <row r="672" spans="5:92" x14ac:dyDescent="0.25">
      <c r="E672" s="3" t="s">
        <v>298</v>
      </c>
      <c r="M672" s="3" t="s">
        <v>354</v>
      </c>
      <c r="T672" s="3" t="s">
        <v>354</v>
      </c>
      <c r="AF672" s="3" t="s">
        <v>397</v>
      </c>
      <c r="AT672" s="3" t="str">
        <f t="shared" si="2"/>
        <v>update IFINOPL.dbo.AGREEMENT_ASSET set BILLING_TO_NPWP = '0021062344046000' where AGREEMENT_NO = replace('0000239/4/10/07/2019', '/', '.');</v>
      </c>
      <c r="CN672" s="3" t="str">
        <f t="shared" si="3"/>
        <v>replace('0000239/4/10/07/2019', '/', '.'),</v>
      </c>
    </row>
    <row r="673" spans="5:92" x14ac:dyDescent="0.25">
      <c r="E673" s="3" t="s">
        <v>291</v>
      </c>
      <c r="M673" s="3" t="s">
        <v>349</v>
      </c>
      <c r="T673" s="3" t="s">
        <v>349</v>
      </c>
      <c r="AF673" s="3" t="s">
        <v>392</v>
      </c>
      <c r="AT673" s="3" t="str">
        <f t="shared" si="2"/>
        <v>update IFINOPL.dbo.AGREEMENT_ASSET set BILLING_TO_NPWP = '0210661195418000' where AGREEMENT_NO = replace('0000355/4/10/02/2021', '/', '.');</v>
      </c>
      <c r="CN673" s="3" t="str">
        <f t="shared" si="3"/>
        <v>replace('0000355/4/10/02/2021', '/', '.'),</v>
      </c>
    </row>
    <row r="674" spans="5:92" x14ac:dyDescent="0.25">
      <c r="E674" s="3" t="s">
        <v>323</v>
      </c>
      <c r="M674" s="3" t="s">
        <v>367</v>
      </c>
      <c r="T674" s="3" t="s">
        <v>367</v>
      </c>
      <c r="AF674" s="3" t="s">
        <v>410</v>
      </c>
      <c r="AT674" s="3" t="str">
        <f t="shared" si="2"/>
        <v>update IFINOPL.dbo.AGREEMENT_ASSET set BILLING_TO_NPWP = '0013315965046000' where AGREEMENT_NO = replace('0000382/4/08/08/2020', '/', '.');</v>
      </c>
      <c r="CN674" s="3" t="str">
        <f t="shared" si="3"/>
        <v>replace('0000382/4/08/08/2020', '/', '.'),</v>
      </c>
    </row>
    <row r="675" spans="5:92" x14ac:dyDescent="0.25">
      <c r="E675" s="3" t="s">
        <v>294</v>
      </c>
      <c r="M675" s="3" t="s">
        <v>352</v>
      </c>
      <c r="T675" s="3" t="s">
        <v>352</v>
      </c>
      <c r="AF675" s="3" t="s">
        <v>395</v>
      </c>
      <c r="AT675" s="3" t="str">
        <f t="shared" si="2"/>
        <v>update IFINOPL.dbo.AGREEMENT_ASSET set BILLING_TO_NPWP = '0313388712413000' where AGREEMENT_NO = replace('0000458/4/08/02/2021', '/', '.');</v>
      </c>
      <c r="CN675" s="3" t="str">
        <f t="shared" si="3"/>
        <v>replace('0000458/4/08/02/2021', '/', '.'),</v>
      </c>
    </row>
    <row r="676" spans="5:92" x14ac:dyDescent="0.25">
      <c r="E676" s="3" t="s">
        <v>284</v>
      </c>
      <c r="M676" s="3" t="s">
        <v>347</v>
      </c>
      <c r="T676" s="3" t="s">
        <v>347</v>
      </c>
      <c r="AF676" s="3" t="s">
        <v>390</v>
      </c>
      <c r="AT676" s="3" t="str">
        <f t="shared" si="2"/>
        <v>update IFINOPL.dbo.AGREEMENT_ASSET set BILLING_TO_NPWP = '0316000843036000' where AGREEMENT_NO = replace('0000775/4/01/06/2021', '/', '.');</v>
      </c>
      <c r="CN676" s="3" t="str">
        <f t="shared" si="3"/>
        <v>replace('0000775/4/01/06/2021', '/', '.'),</v>
      </c>
    </row>
    <row r="677" spans="5:92" x14ac:dyDescent="0.25">
      <c r="E677" s="3" t="s">
        <v>285</v>
      </c>
      <c r="M677" s="3" t="s">
        <v>347</v>
      </c>
      <c r="T677" s="3" t="s">
        <v>347</v>
      </c>
      <c r="AF677" s="3" t="s">
        <v>390</v>
      </c>
      <c r="AT677" s="3" t="str">
        <f t="shared" si="2"/>
        <v>update IFINOPL.dbo.AGREEMENT_ASSET set BILLING_TO_NPWP = '0316000843036000' where AGREEMENT_NO = replace('0000797/4/01/07/2021', '/', '.');</v>
      </c>
      <c r="CN677" s="3" t="str">
        <f t="shared" si="3"/>
        <v>replace('0000797/4/01/07/2021', '/', '.'),</v>
      </c>
    </row>
    <row r="678" spans="5:92" x14ac:dyDescent="0.25">
      <c r="E678" s="3" t="s">
        <v>286</v>
      </c>
      <c r="M678" s="3" t="s">
        <v>347</v>
      </c>
      <c r="T678" s="3" t="s">
        <v>347</v>
      </c>
      <c r="AF678" s="3" t="s">
        <v>390</v>
      </c>
      <c r="AT678" s="3" t="str">
        <f t="shared" si="2"/>
        <v>update IFINOPL.dbo.AGREEMENT_ASSET set BILLING_TO_NPWP = '0316000843036000' where AGREEMENT_NO = replace('0000798/4/01/06/2021', '/', '.');</v>
      </c>
      <c r="CN678" s="3" t="str">
        <f t="shared" si="3"/>
        <v>replace('0000798/4/01/06/2021', '/', '.'),</v>
      </c>
    </row>
    <row r="679" spans="5:92" x14ac:dyDescent="0.25">
      <c r="E679" s="3" t="s">
        <v>287</v>
      </c>
      <c r="M679" s="3" t="s">
        <v>347</v>
      </c>
      <c r="T679" s="3" t="s">
        <v>347</v>
      </c>
      <c r="AF679" s="3" t="s">
        <v>390</v>
      </c>
      <c r="AT679" s="3" t="str">
        <f t="shared" si="2"/>
        <v>update IFINOPL.dbo.AGREEMENT_ASSET set BILLING_TO_NPWP = '0316000843036000' where AGREEMENT_NO = replace('0000799/4/01/06/2021', '/', '.');</v>
      </c>
      <c r="CN679" s="3" t="str">
        <f t="shared" si="3"/>
        <v>replace('0000799/4/01/06/2021', '/', '.'),</v>
      </c>
    </row>
    <row r="680" spans="5:92" x14ac:dyDescent="0.25">
      <c r="E680" s="3" t="s">
        <v>261</v>
      </c>
      <c r="M680" s="3" t="s">
        <v>332</v>
      </c>
      <c r="T680" s="3" t="s">
        <v>332</v>
      </c>
      <c r="AF680" s="3" t="s">
        <v>375</v>
      </c>
      <c r="AT680" s="3" t="str">
        <f t="shared" si="2"/>
        <v>update IFINOPL.dbo.AGREEMENT_ASSET set BILLING_TO_NPWP = '0013401443063000' where AGREEMENT_NO = replace('0000944/4/01/01/2022', '/', '.');</v>
      </c>
      <c r="CN680" s="3" t="str">
        <f t="shared" si="3"/>
        <v>replace('0000944/4/01/01/2022', '/', '.'),</v>
      </c>
    </row>
    <row r="681" spans="5:92" x14ac:dyDescent="0.25">
      <c r="E681" s="3" t="s">
        <v>292</v>
      </c>
      <c r="M681" s="3" t="s">
        <v>350</v>
      </c>
      <c r="T681" s="3" t="s">
        <v>350</v>
      </c>
      <c r="AF681" s="3" t="s">
        <v>393</v>
      </c>
      <c r="AT681" s="3" t="str">
        <f t="shared" si="2"/>
        <v>update IFINOPL.dbo.AGREEMENT_ASSET set BILLING_TO_NPWP = '0713313591451000' where AGREEMENT_NO = replace('0000953/4/08/02/2023', '/', '.');</v>
      </c>
      <c r="CN681" s="3" t="str">
        <f t="shared" si="3"/>
        <v>replace('0000953/4/08/02/2023', '/', '.'),</v>
      </c>
    </row>
    <row r="682" spans="5:92" x14ac:dyDescent="0.25">
      <c r="E682" s="3" t="s">
        <v>302</v>
      </c>
      <c r="M682" s="3" t="s">
        <v>356</v>
      </c>
      <c r="T682" s="3" t="s">
        <v>356</v>
      </c>
      <c r="AF682" s="3" t="s">
        <v>399</v>
      </c>
      <c r="AT682" s="3" t="str">
        <f t="shared" si="2"/>
        <v>update IFINOPL.dbo.AGREEMENT_ASSET set BILLING_TO_NPWP = '0011370657605000' where AGREEMENT_NO = replace('0001019/4/01/04/2022', '/', '.');</v>
      </c>
      <c r="CN682" s="3" t="str">
        <f t="shared" si="3"/>
        <v>replace('0001019/4/01/04/2022', '/', '.'),</v>
      </c>
    </row>
    <row r="683" spans="5:92" x14ac:dyDescent="0.25">
      <c r="E683" s="3" t="s">
        <v>310</v>
      </c>
      <c r="M683" s="3" t="s">
        <v>361</v>
      </c>
      <c r="T683" s="3" t="s">
        <v>361</v>
      </c>
      <c r="AF683" s="3" t="s">
        <v>404</v>
      </c>
      <c r="AT683" s="3" t="str">
        <f t="shared" si="2"/>
        <v>update IFINOPL.dbo.AGREEMENT_ASSET set BILLING_TO_NPWP = '0018700237056000' where AGREEMENT_NO = replace('0001033/4/01/05/2022', '/', '.');</v>
      </c>
      <c r="CN683" s="3" t="str">
        <f t="shared" si="3"/>
        <v>replace('0001033/4/01/05/2022', '/', '.'),</v>
      </c>
    </row>
    <row r="684" spans="5:92" x14ac:dyDescent="0.25">
      <c r="E684" s="3" t="s">
        <v>303</v>
      </c>
      <c r="M684" s="3" t="s">
        <v>356</v>
      </c>
      <c r="T684" s="3" t="s">
        <v>356</v>
      </c>
      <c r="AF684" s="3" t="s">
        <v>399</v>
      </c>
      <c r="AT684" s="3" t="str">
        <f t="shared" si="2"/>
        <v>update IFINOPL.dbo.AGREEMENT_ASSET set BILLING_TO_NPWP = '0011370657605000' where AGREEMENT_NO = replace('0001069/4/01/06/2022', '/', '.');</v>
      </c>
      <c r="CN684" s="3" t="str">
        <f t="shared" si="3"/>
        <v>replace('0001069/4/01/06/2022', '/', '.'),</v>
      </c>
    </row>
    <row r="685" spans="5:92" x14ac:dyDescent="0.25">
      <c r="E685" s="3" t="s">
        <v>304</v>
      </c>
      <c r="M685" s="3" t="s">
        <v>356</v>
      </c>
      <c r="T685" s="3" t="s">
        <v>356</v>
      </c>
      <c r="AF685" s="3" t="s">
        <v>399</v>
      </c>
      <c r="AT685" s="3" t="str">
        <f t="shared" si="2"/>
        <v>update IFINOPL.dbo.AGREEMENT_ASSET set BILLING_TO_NPWP = '0011370657605000' where AGREEMENT_NO = replace('0001071/4/01/06/2022', '/', '.');</v>
      </c>
      <c r="CN685" s="3" t="str">
        <f t="shared" si="3"/>
        <v>replace('0001071/4/01/06/2022', '/', '.'),</v>
      </c>
    </row>
    <row r="686" spans="5:92" x14ac:dyDescent="0.25">
      <c r="E686" s="3" t="s">
        <v>299</v>
      </c>
      <c r="M686" s="3" t="s">
        <v>355</v>
      </c>
      <c r="T686" s="3" t="s">
        <v>355</v>
      </c>
      <c r="AF686" s="3" t="s">
        <v>398</v>
      </c>
      <c r="AT686" s="3" t="str">
        <f t="shared" si="2"/>
        <v>update IFINOPL.dbo.AGREEMENT_ASSET set BILLING_TO_NPWP = '0016825721641000' where AGREEMENT_NO = replace('0001081/4/01/07/2022', '/', '.');</v>
      </c>
      <c r="CN686" s="3" t="str">
        <f t="shared" si="3"/>
        <v>replace('0001081/4/01/07/2022', '/', '.'),</v>
      </c>
    </row>
    <row r="687" spans="5:92" x14ac:dyDescent="0.25">
      <c r="E687" s="3" t="s">
        <v>313</v>
      </c>
      <c r="M687" s="3" t="s">
        <v>363</v>
      </c>
      <c r="T687" s="3" t="s">
        <v>363</v>
      </c>
      <c r="AF687" s="3" t="s">
        <v>406</v>
      </c>
      <c r="AT687" s="3" t="str">
        <f t="shared" si="2"/>
        <v>update IFINOPL.dbo.AGREEMENT_ASSET set BILLING_TO_NPWP = '0024147027056000' where AGREEMENT_NO = replace('0001095/4/01/07/2022', '/', '.');</v>
      </c>
      <c r="CN687" s="3" t="str">
        <f t="shared" si="3"/>
        <v>replace('0001095/4/01/07/2022', '/', '.'),</v>
      </c>
    </row>
    <row r="688" spans="5:92" x14ac:dyDescent="0.25">
      <c r="E688" s="3" t="s">
        <v>314</v>
      </c>
      <c r="M688" s="3" t="s">
        <v>363</v>
      </c>
      <c r="T688" s="3" t="s">
        <v>363</v>
      </c>
      <c r="AF688" s="3" t="s">
        <v>406</v>
      </c>
      <c r="AT688" s="3" t="str">
        <f t="shared" si="2"/>
        <v>update IFINOPL.dbo.AGREEMENT_ASSET set BILLING_TO_NPWP = '0024147027056000' where AGREEMENT_NO = replace('0001097/4/01/07/2022', '/', '.');</v>
      </c>
      <c r="CN688" s="3" t="str">
        <f t="shared" si="3"/>
        <v>replace('0001097/4/01/07/2022', '/', '.'),</v>
      </c>
    </row>
    <row r="689" spans="5:92" x14ac:dyDescent="0.25">
      <c r="E689" s="3" t="s">
        <v>295</v>
      </c>
      <c r="M689" s="3" t="s">
        <v>353</v>
      </c>
      <c r="T689" s="3" t="s">
        <v>353</v>
      </c>
      <c r="AF689" s="3" t="s">
        <v>396</v>
      </c>
      <c r="AT689" s="3" t="str">
        <f t="shared" si="2"/>
        <v>update IFINOPL.dbo.AGREEMENT_ASSET set BILLING_TO_NPWP = '0013105663073000' where AGREEMENT_NO = replace('0001132/4/01/09/2022', '/', '.');</v>
      </c>
      <c r="CN689" s="3" t="str">
        <f t="shared" si="3"/>
        <v>replace('0001132/4/01/09/2022', '/', '.'),</v>
      </c>
    </row>
    <row r="690" spans="5:92" x14ac:dyDescent="0.25">
      <c r="E690" s="3" t="s">
        <v>321</v>
      </c>
      <c r="M690" s="3" t="s">
        <v>365</v>
      </c>
      <c r="T690" s="3" t="s">
        <v>365</v>
      </c>
      <c r="AF690" s="3" t="s">
        <v>408</v>
      </c>
      <c r="AT690" s="3" t="str">
        <f t="shared" si="2"/>
        <v>update IFINOPL.dbo.AGREEMENT_ASSET set BILLING_TO_NPWP = '0397763541028000' where AGREEMENT_NO = replace('0001211/4/08/10/2023', '/', '.');</v>
      </c>
      <c r="CN690" s="3" t="str">
        <f t="shared" si="3"/>
        <v>replace('0001211/4/08/10/2023', '/', '.'),</v>
      </c>
    </row>
    <row r="691" spans="5:92" x14ac:dyDescent="0.25">
      <c r="E691" s="3" t="s">
        <v>417</v>
      </c>
      <c r="M691" s="3" t="s">
        <v>366</v>
      </c>
      <c r="T691" s="3" t="s">
        <v>366</v>
      </c>
      <c r="AF691" s="3" t="s">
        <v>409</v>
      </c>
      <c r="AT691" s="3" t="str">
        <f t="shared" si="2"/>
        <v>update IFINOPL.dbo.AGREEMENT_ASSET set BILLING_TO_NPWP = '0026757047004000' where AGREEMENT_NO = replace('0001564/4/01/11/2023', '/', '.');</v>
      </c>
      <c r="CN691" s="3" t="str">
        <f t="shared" si="3"/>
        <v>replace('0001564/4/01/11/2023', '/', '.'),</v>
      </c>
    </row>
    <row r="692" spans="5:92" x14ac:dyDescent="0.25">
      <c r="E692" s="3" t="s">
        <v>268</v>
      </c>
      <c r="M692" s="3" t="s">
        <v>341</v>
      </c>
      <c r="T692" s="3" t="s">
        <v>341</v>
      </c>
      <c r="AF692" s="3" t="s">
        <v>384</v>
      </c>
      <c r="AT692" s="3" t="str">
        <f t="shared" si="2"/>
        <v>update IFINOPL.dbo.AGREEMENT_ASSET set BILLING_TO_NPWP = '0021249131102000' where AGREEMENT_NO = replace('0001793/4/08/01/2024', '/', '.');</v>
      </c>
      <c r="CN692" s="3" t="str">
        <f t="shared" si="3"/>
        <v>replace('0001793/4/08/01/2024', '/', '.'),</v>
      </c>
    </row>
    <row r="693" spans="5:92" x14ac:dyDescent="0.25">
      <c r="E693" s="3" t="s">
        <v>271</v>
      </c>
      <c r="M693" s="3" t="s">
        <v>342</v>
      </c>
      <c r="T693" s="3" t="s">
        <v>342</v>
      </c>
      <c r="AF693" s="3" t="s">
        <v>385</v>
      </c>
      <c r="AT693" s="3" t="str">
        <f t="shared" si="2"/>
        <v>update IFINOPL.dbo.AGREEMENT_ASSET set BILLING_TO_NPWP = '0654115625413000' where AGREEMENT_NO = replace('0001881/4/08/02/2024', '/', '.');</v>
      </c>
      <c r="CN693" s="3" t="str">
        <f t="shared" si="3"/>
        <v>replace('0001881/4/08/02/2024', '/', '.'),</v>
      </c>
    </row>
    <row r="694" spans="5:92" x14ac:dyDescent="0.25">
      <c r="E694" s="3" t="s">
        <v>269</v>
      </c>
      <c r="M694" s="3" t="s">
        <v>342</v>
      </c>
      <c r="T694" s="3" t="s">
        <v>342</v>
      </c>
      <c r="AF694" s="3" t="s">
        <v>385</v>
      </c>
      <c r="AT694" s="3" t="str">
        <f t="shared" si="2"/>
        <v>update IFINOPL.dbo.AGREEMENT_ASSET set BILLING_TO_NPWP = '0654115625413000' where AGREEMENT_NO = replace('0002164/4/08/04/2024', '/', '.');</v>
      </c>
      <c r="CN694" s="3" t="str">
        <f t="shared" si="3"/>
        <v>replace('0002164/4/08/04/2024', '/', '.'),</v>
      </c>
    </row>
    <row r="695" spans="5:92" x14ac:dyDescent="0.25">
      <c r="E695" s="3" t="s">
        <v>270</v>
      </c>
      <c r="M695" s="3" t="s">
        <v>342</v>
      </c>
      <c r="T695" s="3" t="s">
        <v>342</v>
      </c>
      <c r="AF695" s="3" t="s">
        <v>385</v>
      </c>
      <c r="AT695" s="3" t="str">
        <f t="shared" si="2"/>
        <v>update IFINOPL.dbo.AGREEMENT_ASSET set BILLING_TO_NPWP = '0654115625413000' where AGREEMENT_NO = replace('0002165/4/08/04/2024', '/', '.');</v>
      </c>
      <c r="CN695" s="3" t="str">
        <f t="shared" si="3"/>
        <v>replace('0002165/4/08/04/2024', '/', '.'),</v>
      </c>
    </row>
    <row r="696" spans="5:92" x14ac:dyDescent="0.25">
      <c r="E696" s="3" t="s">
        <v>288</v>
      </c>
      <c r="M696" s="3" t="s">
        <v>418</v>
      </c>
      <c r="T696" s="3" t="s">
        <v>348</v>
      </c>
      <c r="AF696" s="3" t="s">
        <v>391</v>
      </c>
      <c r="AT696" s="3" t="str">
        <f t="shared" si="2"/>
        <v>update IFINOPL.dbo.AGREEMENT_ASSET set BILLING_TO_NPWP = '0017080169609000' where AGREEMENT_NO = replace('0002338/4/01/05/2024', '/', '.');</v>
      </c>
      <c r="CN696" s="3" t="str">
        <f t="shared" si="3"/>
        <v>replace('0002338/4/01/05/2024', '/', '.'),</v>
      </c>
    </row>
    <row r="697" spans="5:92" x14ac:dyDescent="0.25">
      <c r="E697" s="3" t="s">
        <v>289</v>
      </c>
      <c r="M697" s="3" t="s">
        <v>418</v>
      </c>
      <c r="T697" s="3" t="s">
        <v>348</v>
      </c>
      <c r="AF697" s="3" t="s">
        <v>391</v>
      </c>
      <c r="AT697" s="3" t="str">
        <f t="shared" si="2"/>
        <v>update IFINOPL.dbo.AGREEMENT_ASSET set BILLING_TO_NPWP = '0017080169609000' where AGREEMENT_NO = replace('0002340/4/01/05/2024', '/', '.');</v>
      </c>
      <c r="CN697" s="3" t="str">
        <f t="shared" si="3"/>
        <v>replace('0002340/4/01/05/2024', '/', '.'),</v>
      </c>
    </row>
    <row r="698" spans="5:92" x14ac:dyDescent="0.25">
      <c r="E698" s="3" t="s">
        <v>290</v>
      </c>
      <c r="M698" s="3" t="s">
        <v>418</v>
      </c>
      <c r="T698" s="3" t="s">
        <v>348</v>
      </c>
      <c r="AF698" s="3" t="s">
        <v>391</v>
      </c>
      <c r="AT698" s="3" t="str">
        <f t="shared" si="2"/>
        <v>update IFINOPL.dbo.AGREEMENT_ASSET set BILLING_TO_NPWP = '0017080169609000' where AGREEMENT_NO = replace('0002341/4/01/05/2024', '/', '.');</v>
      </c>
      <c r="CN698" s="3" t="str">
        <f t="shared" si="3"/>
        <v>replace('0002341/4/01/05/2024', '/', '.'),</v>
      </c>
    </row>
    <row r="699" spans="5:92" x14ac:dyDescent="0.25">
      <c r="E699" s="3" t="s">
        <v>324</v>
      </c>
      <c r="M699" s="3" t="s">
        <v>367</v>
      </c>
      <c r="T699" s="3" t="s">
        <v>367</v>
      </c>
      <c r="AF699" s="3" t="s">
        <v>410</v>
      </c>
      <c r="AT699" s="3" t="str">
        <f t="shared" si="2"/>
        <v>update IFINOPL.dbo.AGREEMENT_ASSET set BILLING_TO_NPWP = '0013315965046000' where AGREEMENT_NO = replace('0002397/4/10/06/2024', '/', '.');</v>
      </c>
      <c r="CN699" s="3" t="str">
        <f t="shared" si="3"/>
        <v>replace('0002397/4/10/06/2024', '/', '.'),</v>
      </c>
    </row>
    <row r="700" spans="5:92" x14ac:dyDescent="0.25">
      <c r="E700" s="3" t="s">
        <v>264</v>
      </c>
      <c r="M700" s="3" t="s">
        <v>337</v>
      </c>
      <c r="T700" s="3" t="s">
        <v>337</v>
      </c>
      <c r="AF700" s="3" t="s">
        <v>380</v>
      </c>
      <c r="AT700" s="3" t="str">
        <f t="shared" ref="AT700:AT736" si="4">"update IFINOPL.dbo.AGREEMENT_ASSET set BILLING_TO_NPWP = '" &amp; SUBSTITUTE(AF700, "|", "") &amp; "' where AGREEMENT_NO = replace('" &amp; TRIM(E700) &amp; "', '/', '.');"</f>
        <v>update IFINOPL.dbo.AGREEMENT_ASSET set BILLING_TO_NPWP = '0023132723004000' where AGREEMENT_NO = replace('0002418/4/08/06/2024', '/', '.');</v>
      </c>
      <c r="CN700" s="3" t="str">
        <f t="shared" ref="CN700:CN736" si="5">"replace('" &amp; E700 &amp; "', '/', '.'),"</f>
        <v>replace('0002418/4/08/06/2024', '/', '.'),</v>
      </c>
    </row>
    <row r="701" spans="5:92" x14ac:dyDescent="0.25">
      <c r="E701" s="3" t="s">
        <v>252</v>
      </c>
      <c r="M701" s="3" t="s">
        <v>415</v>
      </c>
      <c r="T701" s="3" t="s">
        <v>339</v>
      </c>
      <c r="AF701" s="3" t="s">
        <v>382</v>
      </c>
      <c r="AT701" s="3" t="str">
        <f t="shared" si="4"/>
        <v>update IFINOPL.dbo.AGREEMENT_ASSET set BILLING_TO_NPWP = '0613329937044000' where AGREEMENT_NO = replace('0002458/4/08/06/2024', '/', '.');</v>
      </c>
      <c r="CN701" s="3" t="str">
        <f t="shared" si="5"/>
        <v>replace('0002458/4/08/06/2024', '/', '.'),</v>
      </c>
    </row>
    <row r="702" spans="5:92" x14ac:dyDescent="0.25">
      <c r="E702" s="3" t="s">
        <v>309</v>
      </c>
      <c r="M702" s="3" t="s">
        <v>419</v>
      </c>
      <c r="T702" s="3" t="s">
        <v>360</v>
      </c>
      <c r="AF702" s="3" t="s">
        <v>403</v>
      </c>
      <c r="AT702" s="3" t="str">
        <f t="shared" si="4"/>
        <v>update IFINOPL.dbo.AGREEMENT_ASSET set BILLING_TO_NPWP = '0013040100073000' where AGREEMENT_NO = replace('0002466/4/08/06/2024', '/', '.');</v>
      </c>
      <c r="CN702" s="3" t="str">
        <f t="shared" si="5"/>
        <v>replace('0002466/4/08/06/2024', '/', '.'),</v>
      </c>
    </row>
    <row r="703" spans="5:92" x14ac:dyDescent="0.25">
      <c r="E703" s="3" t="s">
        <v>250</v>
      </c>
      <c r="M703" s="3" t="s">
        <v>331</v>
      </c>
      <c r="T703" s="3" t="s">
        <v>331</v>
      </c>
      <c r="AF703" s="3" t="s">
        <v>374</v>
      </c>
      <c r="AT703" s="3" t="str">
        <f t="shared" si="4"/>
        <v>update IFINOPL.dbo.AGREEMENT_ASSET set BILLING_TO_NPWP = '0024266793415000' where AGREEMENT_NO = replace('0002467/4/08/06/2024', '/', '.');</v>
      </c>
      <c r="CN703" s="3" t="str">
        <f t="shared" si="5"/>
        <v>replace('0002467/4/08/06/2024', '/', '.'),</v>
      </c>
    </row>
    <row r="704" spans="5:92" x14ac:dyDescent="0.25">
      <c r="E704" s="3" t="s">
        <v>258</v>
      </c>
      <c r="M704" s="3" t="s">
        <v>335</v>
      </c>
      <c r="T704" s="3" t="s">
        <v>335</v>
      </c>
      <c r="AF704" s="3" t="s">
        <v>378</v>
      </c>
      <c r="AT704" s="3" t="str">
        <f t="shared" si="4"/>
        <v>update IFINOPL.dbo.AGREEMENT_ASSET set BILLING_TO_NPWP = '0019350172013000' where AGREEMENT_NO = replace('0002492/4/38/06/2024', '/', '.');</v>
      </c>
      <c r="CN704" s="3" t="str">
        <f t="shared" si="5"/>
        <v>replace('0002492/4/38/06/2024', '/', '.'),</v>
      </c>
    </row>
    <row r="705" spans="5:92" x14ac:dyDescent="0.25">
      <c r="E705" s="3" t="s">
        <v>263</v>
      </c>
      <c r="M705" s="3" t="s">
        <v>336</v>
      </c>
      <c r="T705" s="3" t="s">
        <v>336</v>
      </c>
      <c r="AF705" s="3" t="s">
        <v>379</v>
      </c>
      <c r="AT705" s="3" t="str">
        <f t="shared" si="4"/>
        <v>update IFINOPL.dbo.AGREEMENT_ASSET set BILLING_TO_NPWP = '0427158514627000' where AGREEMENT_NO = replace('0002494/4/08/06/2024', '/', '.');</v>
      </c>
      <c r="CN705" s="3" t="str">
        <f t="shared" si="5"/>
        <v>replace('0002494/4/08/06/2024', '/', '.'),</v>
      </c>
    </row>
    <row r="706" spans="5:92" x14ac:dyDescent="0.25">
      <c r="E706" s="3" t="s">
        <v>311</v>
      </c>
      <c r="M706" s="3" t="s">
        <v>362</v>
      </c>
      <c r="T706" s="3" t="s">
        <v>362</v>
      </c>
      <c r="AF706" s="3" t="s">
        <v>405</v>
      </c>
      <c r="AT706" s="3" t="str">
        <f t="shared" si="4"/>
        <v>update IFINOPL.dbo.AGREEMENT_ASSET set BILLING_TO_NPWP = '0010715647055000' where AGREEMENT_NO = replace('0002528/4/10/06/2024', '/', '.');</v>
      </c>
      <c r="CN706" s="3" t="str">
        <f t="shared" si="5"/>
        <v>replace('0002528/4/10/06/2024', '/', '.'),</v>
      </c>
    </row>
    <row r="707" spans="5:92" x14ac:dyDescent="0.25">
      <c r="E707" s="3" t="s">
        <v>312</v>
      </c>
      <c r="M707" s="3" t="s">
        <v>362</v>
      </c>
      <c r="T707" s="3" t="s">
        <v>362</v>
      </c>
      <c r="AF707" s="3" t="s">
        <v>405</v>
      </c>
      <c r="AT707" s="3" t="str">
        <f t="shared" si="4"/>
        <v>update IFINOPL.dbo.AGREEMENT_ASSET set BILLING_TO_NPWP = '0010715647055000' where AGREEMENT_NO = replace('0002529/4/10/06/2024', '/', '.');</v>
      </c>
      <c r="CN707" s="3" t="str">
        <f t="shared" si="5"/>
        <v>replace('0002529/4/10/06/2024', '/', '.'),</v>
      </c>
    </row>
    <row r="708" spans="5:92" x14ac:dyDescent="0.25">
      <c r="E708" s="3" t="s">
        <v>282</v>
      </c>
      <c r="M708" s="3" t="s">
        <v>345</v>
      </c>
      <c r="T708" s="3" t="s">
        <v>345</v>
      </c>
      <c r="AF708" s="3" t="s">
        <v>388</v>
      </c>
      <c r="AT708" s="3" t="str">
        <f t="shared" si="4"/>
        <v>update IFINOPL.dbo.AGREEMENT_ASSET set BILLING_TO_NPWP = '0015550643218000' where AGREEMENT_NO = replace('0002530/4/08/06/2024', '/', '.');</v>
      </c>
      <c r="CN708" s="3" t="str">
        <f t="shared" si="5"/>
        <v>replace('0002530/4/08/06/2024', '/', '.'),</v>
      </c>
    </row>
    <row r="709" spans="5:92" x14ac:dyDescent="0.25">
      <c r="E709" s="3" t="s">
        <v>267</v>
      </c>
      <c r="M709" s="3" t="s">
        <v>340</v>
      </c>
      <c r="T709" s="3" t="s">
        <v>340</v>
      </c>
      <c r="AF709" s="3" t="s">
        <v>383</v>
      </c>
      <c r="AT709" s="3" t="str">
        <f t="shared" si="4"/>
        <v>update IFINOPL.dbo.AGREEMENT_ASSET set BILLING_TO_NPWP = '0023546872028000' where AGREEMENT_NO = replace('0002565/4/38/07/2024', '/', '.');</v>
      </c>
      <c r="CN709" s="3" t="str">
        <f t="shared" si="5"/>
        <v>replace('0002565/4/38/07/2024', '/', '.'),</v>
      </c>
    </row>
    <row r="710" spans="5:92" x14ac:dyDescent="0.25">
      <c r="E710" s="3" t="s">
        <v>325</v>
      </c>
      <c r="M710" s="3" t="s">
        <v>420</v>
      </c>
      <c r="T710" s="3" t="s">
        <v>368</v>
      </c>
      <c r="AF710" s="3" t="s">
        <v>411</v>
      </c>
      <c r="AT710" s="3" t="str">
        <f t="shared" si="4"/>
        <v>update IFINOPL.dbo.AGREEMENT_ASSET set BILLING_TO_NPWP = '0010653228005000' where AGREEMENT_NO = replace('0002578/4/38/07/2024', '/', '.');</v>
      </c>
      <c r="CN710" s="3" t="str">
        <f t="shared" si="5"/>
        <v>replace('0002578/4/38/07/2024', '/', '.'),</v>
      </c>
    </row>
    <row r="711" spans="5:92" x14ac:dyDescent="0.25">
      <c r="E711" s="3" t="s">
        <v>283</v>
      </c>
      <c r="M711" s="3" t="s">
        <v>421</v>
      </c>
      <c r="T711" s="3" t="s">
        <v>346</v>
      </c>
      <c r="AF711" s="3" t="s">
        <v>389</v>
      </c>
      <c r="AT711" s="3" t="str">
        <f t="shared" si="4"/>
        <v>update IFINOPL.dbo.AGREEMENT_ASSET set BILLING_TO_NPWP = '0711411736413000' where AGREEMENT_NO = replace('0002579/4/08/07/2024', '/', '.');</v>
      </c>
      <c r="CN711" s="3" t="str">
        <f t="shared" si="5"/>
        <v>replace('0002579/4/08/07/2024', '/', '.'),</v>
      </c>
    </row>
    <row r="712" spans="5:92" x14ac:dyDescent="0.25">
      <c r="E712" s="3" t="s">
        <v>272</v>
      </c>
      <c r="M712" s="3" t="s">
        <v>343</v>
      </c>
      <c r="T712" s="3" t="s">
        <v>343</v>
      </c>
      <c r="AF712" s="3" t="s">
        <v>386</v>
      </c>
      <c r="AT712" s="3" t="str">
        <f t="shared" si="4"/>
        <v>update IFINOPL.dbo.AGREEMENT_ASSET set BILLING_TO_NPWP = '0013735303007000' where AGREEMENT_NO = replace('0002606/4/10/07/2024', '/', '.');</v>
      </c>
      <c r="CN712" s="3" t="str">
        <f t="shared" si="5"/>
        <v>replace('0002606/4/10/07/2024', '/', '.'),</v>
      </c>
    </row>
    <row r="713" spans="5:92" x14ac:dyDescent="0.25">
      <c r="E713" s="3" t="s">
        <v>273</v>
      </c>
      <c r="M713" s="3" t="s">
        <v>343</v>
      </c>
      <c r="T713" s="3" t="s">
        <v>343</v>
      </c>
      <c r="AF713" s="3" t="s">
        <v>386</v>
      </c>
      <c r="AT713" s="3" t="str">
        <f t="shared" si="4"/>
        <v>update IFINOPL.dbo.AGREEMENT_ASSET set BILLING_TO_NPWP = '0013735303007000' where AGREEMENT_NO = replace('0002607/4/10/07/2024', '/', '.');</v>
      </c>
      <c r="CN713" s="3" t="str">
        <f t="shared" si="5"/>
        <v>replace('0002607/4/10/07/2024', '/', '.'),</v>
      </c>
    </row>
    <row r="714" spans="5:92" x14ac:dyDescent="0.25">
      <c r="E714" s="3" t="s">
        <v>274</v>
      </c>
      <c r="M714" s="3" t="s">
        <v>343</v>
      </c>
      <c r="T714" s="3" t="s">
        <v>343</v>
      </c>
      <c r="AF714" s="3" t="s">
        <v>386</v>
      </c>
      <c r="AT714" s="3" t="str">
        <f t="shared" si="4"/>
        <v>update IFINOPL.dbo.AGREEMENT_ASSET set BILLING_TO_NPWP = '0013735303007000' where AGREEMENT_NO = replace('0002608/4/10/07/2024', '/', '.');</v>
      </c>
      <c r="CN714" s="3" t="str">
        <f t="shared" si="5"/>
        <v>replace('0002608/4/10/07/2024', '/', '.'),</v>
      </c>
    </row>
    <row r="715" spans="5:92" x14ac:dyDescent="0.25">
      <c r="E715" s="3" t="s">
        <v>275</v>
      </c>
      <c r="M715" s="3" t="s">
        <v>343</v>
      </c>
      <c r="T715" s="3" t="s">
        <v>343</v>
      </c>
      <c r="AF715" s="3" t="s">
        <v>386</v>
      </c>
      <c r="AT715" s="3" t="str">
        <f t="shared" si="4"/>
        <v>update IFINOPL.dbo.AGREEMENT_ASSET set BILLING_TO_NPWP = '0013735303007000' where AGREEMENT_NO = replace('0002611/4/10/07/2024', '/', '.');</v>
      </c>
      <c r="CN715" s="3" t="str">
        <f t="shared" si="5"/>
        <v>replace('0002611/4/10/07/2024', '/', '.'),</v>
      </c>
    </row>
    <row r="716" spans="5:92" x14ac:dyDescent="0.25">
      <c r="E716" s="3" t="s">
        <v>276</v>
      </c>
      <c r="M716" s="3" t="s">
        <v>343</v>
      </c>
      <c r="T716" s="3" t="s">
        <v>343</v>
      </c>
      <c r="AF716" s="3" t="s">
        <v>386</v>
      </c>
      <c r="AT716" s="3" t="str">
        <f t="shared" si="4"/>
        <v>update IFINOPL.dbo.AGREEMENT_ASSET set BILLING_TO_NPWP = '0013735303007000' where AGREEMENT_NO = replace('0002612/4/10/07/2024', '/', '.');</v>
      </c>
      <c r="CN716" s="3" t="str">
        <f t="shared" si="5"/>
        <v>replace('0002612/4/10/07/2024', '/', '.'),</v>
      </c>
    </row>
    <row r="717" spans="5:92" x14ac:dyDescent="0.25">
      <c r="E717" s="3" t="s">
        <v>255</v>
      </c>
      <c r="M717" s="3" t="s">
        <v>334</v>
      </c>
      <c r="T717" s="3" t="s">
        <v>334</v>
      </c>
      <c r="AF717" s="3" t="s">
        <v>377</v>
      </c>
      <c r="AT717" s="3" t="str">
        <f t="shared" si="4"/>
        <v>update IFINOPL.dbo.AGREEMENT_ASSET set BILLING_TO_NPWP = '0716337043451000' where AGREEMENT_NO = replace('0002615/4/10/07/2024', '/', '.');</v>
      </c>
      <c r="CN717" s="3" t="str">
        <f t="shared" si="5"/>
        <v>replace('0002615/4/10/07/2024', '/', '.'),</v>
      </c>
    </row>
    <row r="718" spans="5:92" x14ac:dyDescent="0.25">
      <c r="E718" s="3" t="s">
        <v>277</v>
      </c>
      <c r="M718" s="3" t="s">
        <v>343</v>
      </c>
      <c r="T718" s="3" t="s">
        <v>343</v>
      </c>
      <c r="AF718" s="3" t="s">
        <v>386</v>
      </c>
      <c r="AT718" s="3" t="str">
        <f t="shared" si="4"/>
        <v>update IFINOPL.dbo.AGREEMENT_ASSET set BILLING_TO_NPWP = '0013735303007000' where AGREEMENT_NO = replace('0002618/4/10/07/2024', '/', '.');</v>
      </c>
      <c r="CN718" s="3" t="str">
        <f t="shared" si="5"/>
        <v>replace('0002618/4/10/07/2024', '/', '.'),</v>
      </c>
    </row>
    <row r="719" spans="5:92" x14ac:dyDescent="0.25">
      <c r="E719" s="3" t="s">
        <v>278</v>
      </c>
      <c r="M719" s="3" t="s">
        <v>343</v>
      </c>
      <c r="T719" s="3" t="s">
        <v>343</v>
      </c>
      <c r="AF719" s="3" t="s">
        <v>386</v>
      </c>
      <c r="AT719" s="3" t="str">
        <f t="shared" si="4"/>
        <v>update IFINOPL.dbo.AGREEMENT_ASSET set BILLING_TO_NPWP = '0013735303007000' where AGREEMENT_NO = replace('0002622/4/10/07/2024', '/', '.');</v>
      </c>
      <c r="CN719" s="3" t="str">
        <f t="shared" si="5"/>
        <v>replace('0002622/4/10/07/2024', '/', '.'),</v>
      </c>
    </row>
    <row r="720" spans="5:92" x14ac:dyDescent="0.25">
      <c r="E720" s="3" t="s">
        <v>265</v>
      </c>
      <c r="M720" s="3" t="s">
        <v>422</v>
      </c>
      <c r="T720" s="3" t="s">
        <v>338</v>
      </c>
      <c r="AF720" s="3" t="s">
        <v>381</v>
      </c>
      <c r="AT720" s="3" t="str">
        <f t="shared" si="4"/>
        <v>update IFINOPL.dbo.AGREEMENT_ASSET set BILLING_TO_NPWP = '0032204448508000' where AGREEMENT_NO = replace('0002625/4/08/07/2024', '/', '.');</v>
      </c>
      <c r="CN720" s="3" t="str">
        <f t="shared" si="5"/>
        <v>replace('0002625/4/08/07/2024', '/', '.'),</v>
      </c>
    </row>
    <row r="721" spans="5:92" x14ac:dyDescent="0.25">
      <c r="E721" s="3" t="s">
        <v>281</v>
      </c>
      <c r="M721" s="3" t="s">
        <v>344</v>
      </c>
      <c r="T721" s="3" t="s">
        <v>344</v>
      </c>
      <c r="AF721" s="3" t="s">
        <v>387</v>
      </c>
      <c r="AT721" s="3" t="str">
        <f t="shared" si="4"/>
        <v>update IFINOPL.dbo.AGREEMENT_ASSET set BILLING_TO_NPWP = '0010616316092000' where AGREEMENT_NO = replace('0002631/4/10/07/2024', '/', '.');</v>
      </c>
      <c r="CN721" s="3" t="str">
        <f t="shared" si="5"/>
        <v>replace('0002631/4/10/07/2024', '/', '.'),</v>
      </c>
    </row>
    <row r="722" spans="5:92" x14ac:dyDescent="0.25">
      <c r="E722" s="3" t="s">
        <v>306</v>
      </c>
      <c r="M722" s="3" t="s">
        <v>423</v>
      </c>
      <c r="T722" s="3" t="s">
        <v>358</v>
      </c>
      <c r="AF722" s="3" t="s">
        <v>401</v>
      </c>
      <c r="AT722" s="3" t="str">
        <f t="shared" si="4"/>
        <v>update IFINOPL.dbo.AGREEMENT_ASSET set BILLING_TO_NPWP = '0748186434002000' where AGREEMENT_NO = replace('0002644/4/10/07/2024', '/', '.');</v>
      </c>
      <c r="CN722" s="3" t="str">
        <f t="shared" si="5"/>
        <v>replace('0002644/4/10/07/2024', '/', '.'),</v>
      </c>
    </row>
    <row r="723" spans="5:92" x14ac:dyDescent="0.25">
      <c r="E723" s="3" t="s">
        <v>307</v>
      </c>
      <c r="M723" s="3" t="s">
        <v>423</v>
      </c>
      <c r="T723" s="3" t="s">
        <v>358</v>
      </c>
      <c r="AF723" s="3" t="s">
        <v>401</v>
      </c>
      <c r="AT723" s="3" t="str">
        <f t="shared" si="4"/>
        <v>update IFINOPL.dbo.AGREEMENT_ASSET set BILLING_TO_NPWP = '0748186434002000' where AGREEMENT_NO = replace('0002645/4/10/07/2024', '/', '.');</v>
      </c>
      <c r="CN723" s="3" t="str">
        <f t="shared" si="5"/>
        <v>replace('0002645/4/10/07/2024', '/', '.'),</v>
      </c>
    </row>
    <row r="724" spans="5:92" x14ac:dyDescent="0.25">
      <c r="E724" s="3" t="s">
        <v>315</v>
      </c>
      <c r="M724" s="3" t="s">
        <v>424</v>
      </c>
      <c r="T724" s="3" t="s">
        <v>364</v>
      </c>
      <c r="AF724" s="3" t="s">
        <v>407</v>
      </c>
      <c r="AT724" s="3" t="str">
        <f t="shared" si="4"/>
        <v>update IFINOPL.dbo.AGREEMENT_ASSET set BILLING_TO_NPWP = '0019577758058000' where AGREEMENT_NO = replace('0002665/4/10/07/2024', '/', '.');</v>
      </c>
      <c r="CN724" s="3" t="str">
        <f t="shared" si="5"/>
        <v>replace('0002665/4/10/07/2024', '/', '.'),</v>
      </c>
    </row>
    <row r="725" spans="5:92" x14ac:dyDescent="0.25">
      <c r="E725" s="3" t="s">
        <v>316</v>
      </c>
      <c r="M725" s="3" t="s">
        <v>424</v>
      </c>
      <c r="T725" s="3" t="s">
        <v>364</v>
      </c>
      <c r="AF725" s="3" t="s">
        <v>407</v>
      </c>
      <c r="AT725" s="3" t="str">
        <f t="shared" si="4"/>
        <v>update IFINOPL.dbo.AGREEMENT_ASSET set BILLING_TO_NPWP = '0019577758058000' where AGREEMENT_NO = replace('0002666/4/10/07/2024', '/', '.');</v>
      </c>
      <c r="CN725" s="3" t="str">
        <f t="shared" si="5"/>
        <v>replace('0002666/4/10/07/2024', '/', '.'),</v>
      </c>
    </row>
    <row r="726" spans="5:92" x14ac:dyDescent="0.25">
      <c r="E726" s="3" t="s">
        <v>266</v>
      </c>
      <c r="M726" s="3" t="s">
        <v>422</v>
      </c>
      <c r="T726" s="3" t="s">
        <v>338</v>
      </c>
      <c r="AF726" s="3" t="s">
        <v>381</v>
      </c>
      <c r="AT726" s="3" t="str">
        <f t="shared" si="4"/>
        <v>update IFINOPL.dbo.AGREEMENT_ASSET set BILLING_TO_NPWP = '0032204448508000' where AGREEMENT_NO = replace('0002667/4/08/08/2024', '/', '.');</v>
      </c>
      <c r="CN726" s="3" t="str">
        <f t="shared" si="5"/>
        <v>replace('0002667/4/08/08/2024', '/', '.'),</v>
      </c>
    </row>
    <row r="727" spans="5:92" x14ac:dyDescent="0.25">
      <c r="E727" s="3" t="s">
        <v>308</v>
      </c>
      <c r="M727" s="3" t="s">
        <v>425</v>
      </c>
      <c r="T727" s="3" t="s">
        <v>359</v>
      </c>
      <c r="AF727" s="3" t="s">
        <v>402</v>
      </c>
      <c r="AT727" s="3" t="str">
        <f t="shared" si="4"/>
        <v>update IFINOPL.dbo.AGREEMENT_ASSET set BILLING_TO_NPWP = '0016628489007000' where AGREEMENT_NO = replace('0002668/4/38/08/2024', '/', '.');</v>
      </c>
      <c r="CN727" s="3" t="str">
        <f t="shared" si="5"/>
        <v>replace('0002668/4/38/08/2024', '/', '.'),</v>
      </c>
    </row>
    <row r="728" spans="5:92" x14ac:dyDescent="0.25">
      <c r="E728" s="3" t="s">
        <v>300</v>
      </c>
      <c r="M728" s="3" t="s">
        <v>426</v>
      </c>
      <c r="T728" s="3" t="s">
        <v>355</v>
      </c>
      <c r="AF728" s="3" t="s">
        <v>398</v>
      </c>
      <c r="AT728" s="3" t="str">
        <f t="shared" si="4"/>
        <v>update IFINOPL.dbo.AGREEMENT_ASSET set BILLING_TO_NPWP = '0016825721641000' where AGREEMENT_NO = replace('0002670/4/10/08/2024', '/', '.');</v>
      </c>
      <c r="CN728" s="3" t="str">
        <f t="shared" si="5"/>
        <v>replace('0002670/4/10/08/2024', '/', '.'),</v>
      </c>
    </row>
    <row r="729" spans="5:92" x14ac:dyDescent="0.25">
      <c r="E729" s="3" t="s">
        <v>279</v>
      </c>
      <c r="M729" s="3" t="s">
        <v>343</v>
      </c>
      <c r="T729" s="3" t="s">
        <v>343</v>
      </c>
      <c r="AF729" s="3" t="s">
        <v>386</v>
      </c>
      <c r="AT729" s="3" t="str">
        <f t="shared" si="4"/>
        <v>update IFINOPL.dbo.AGREEMENT_ASSET set BILLING_TO_NPWP = '0013735303007000' where AGREEMENT_NO = replace('0002671/4/10/08/2024', '/', '.');</v>
      </c>
      <c r="CN729" s="3" t="str">
        <f t="shared" si="5"/>
        <v>replace('0002671/4/10/08/2024', '/', '.'),</v>
      </c>
    </row>
    <row r="730" spans="5:92" x14ac:dyDescent="0.25">
      <c r="E730" s="3" t="s">
        <v>280</v>
      </c>
      <c r="M730" s="3" t="s">
        <v>343</v>
      </c>
      <c r="T730" s="3" t="s">
        <v>343</v>
      </c>
      <c r="AF730" s="3" t="s">
        <v>386</v>
      </c>
      <c r="AT730" s="3" t="str">
        <f t="shared" si="4"/>
        <v>update IFINOPL.dbo.AGREEMENT_ASSET set BILLING_TO_NPWP = '0013735303007000' where AGREEMENT_NO = replace('0002672/4/10/08/2024', '/', '.');</v>
      </c>
      <c r="CN730" s="3" t="str">
        <f t="shared" si="5"/>
        <v>replace('0002672/4/10/08/2024', '/', '.'),</v>
      </c>
    </row>
    <row r="731" spans="5:92" x14ac:dyDescent="0.25">
      <c r="E731" s="3" t="s">
        <v>301</v>
      </c>
      <c r="M731" s="3" t="s">
        <v>426</v>
      </c>
      <c r="T731" s="3" t="s">
        <v>355</v>
      </c>
      <c r="AF731" s="3" t="s">
        <v>398</v>
      </c>
      <c r="AT731" s="3" t="str">
        <f t="shared" si="4"/>
        <v>update IFINOPL.dbo.AGREEMENT_ASSET set BILLING_TO_NPWP = '0016825721641000' where AGREEMENT_NO = replace('0002693/4/10/08/2024', '/', '.');</v>
      </c>
      <c r="CN731" s="3" t="str">
        <f t="shared" si="5"/>
        <v>replace('0002693/4/10/08/2024', '/', '.'),</v>
      </c>
    </row>
    <row r="732" spans="5:92" x14ac:dyDescent="0.25">
      <c r="E732" s="3" t="s">
        <v>317</v>
      </c>
      <c r="M732" s="3" t="s">
        <v>364</v>
      </c>
      <c r="T732" s="3" t="s">
        <v>364</v>
      </c>
      <c r="AF732" s="3" t="s">
        <v>407</v>
      </c>
      <c r="AT732" s="3" t="str">
        <f t="shared" si="4"/>
        <v>update IFINOPL.dbo.AGREEMENT_ASSET set BILLING_TO_NPWP = '0019577758058000' where AGREEMENT_NO = replace('0002695/4/10/08/2024', '/', '.');</v>
      </c>
      <c r="CN732" s="3" t="str">
        <f t="shared" si="5"/>
        <v>replace('0002695/4/10/08/2024', '/', '.'),</v>
      </c>
    </row>
    <row r="733" spans="5:92" x14ac:dyDescent="0.25">
      <c r="E733" s="3" t="s">
        <v>318</v>
      </c>
      <c r="M733" s="3" t="s">
        <v>364</v>
      </c>
      <c r="T733" s="3" t="s">
        <v>364</v>
      </c>
      <c r="AF733" s="3" t="s">
        <v>407</v>
      </c>
      <c r="AT733" s="3" t="str">
        <f t="shared" si="4"/>
        <v>update IFINOPL.dbo.AGREEMENT_ASSET set BILLING_TO_NPWP = '0019577758058000' where AGREEMENT_NO = replace('0002696/4/10/08/2024', '/', '.');</v>
      </c>
      <c r="CN733" s="3" t="str">
        <f t="shared" si="5"/>
        <v>replace('0002696/4/10/08/2024', '/', '.'),</v>
      </c>
    </row>
    <row r="734" spans="5:92" x14ac:dyDescent="0.25">
      <c r="E734" s="3" t="s">
        <v>319</v>
      </c>
      <c r="M734" s="3" t="s">
        <v>364</v>
      </c>
      <c r="T734" s="3" t="s">
        <v>364</v>
      </c>
      <c r="AF734" s="3" t="s">
        <v>407</v>
      </c>
      <c r="AT734" s="3" t="str">
        <f t="shared" si="4"/>
        <v>update IFINOPL.dbo.AGREEMENT_ASSET set BILLING_TO_NPWP = '0019577758058000' where AGREEMENT_NO = replace('0002697/4/10/08/2024', '/', '.');</v>
      </c>
      <c r="CN734" s="3" t="str">
        <f t="shared" si="5"/>
        <v>replace('0002697/4/10/08/2024', '/', '.'),</v>
      </c>
    </row>
    <row r="735" spans="5:92" x14ac:dyDescent="0.25">
      <c r="E735" s="3" t="s">
        <v>320</v>
      </c>
      <c r="M735" s="3" t="s">
        <v>364</v>
      </c>
      <c r="T735" s="3" t="s">
        <v>364</v>
      </c>
      <c r="AF735" s="3" t="s">
        <v>407</v>
      </c>
      <c r="AT735" s="3" t="str">
        <f t="shared" si="4"/>
        <v>update IFINOPL.dbo.AGREEMENT_ASSET set BILLING_TO_NPWP = '0019577758058000' where AGREEMENT_NO = replace('0002698/4/10/08/2024', '/', '.');</v>
      </c>
      <c r="CN735" s="3" t="str">
        <f t="shared" si="5"/>
        <v>replace('0002698/4/10/08/2024', '/', '.'),</v>
      </c>
    </row>
    <row r="736" spans="5:92" x14ac:dyDescent="0.25">
      <c r="E736" s="3" t="s">
        <v>262</v>
      </c>
      <c r="M736" s="3" t="s">
        <v>427</v>
      </c>
      <c r="T736" s="3" t="s">
        <v>333</v>
      </c>
      <c r="AF736" s="3" t="s">
        <v>376</v>
      </c>
      <c r="AT736" s="3" t="str">
        <f t="shared" si="4"/>
        <v>update IFINOPL.dbo.AGREEMENT_ASSET set BILLING_TO_NPWP = '0023317159063000' where AGREEMENT_NO = replace('0002714/4/10/08/2024', '/', '.');</v>
      </c>
      <c r="CN736" s="3" t="str">
        <f t="shared" si="5"/>
        <v>replace('0002714/4/10/08/2024', '/', '.'),</v>
      </c>
    </row>
    <row r="738" spans="5:40" x14ac:dyDescent="0.25">
      <c r="E738" s="6" t="s">
        <v>0</v>
      </c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</row>
    <row r="739" spans="5:40" x14ac:dyDescent="0.25">
      <c r="E739" s="6" t="s">
        <v>570</v>
      </c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</row>
    <row r="740" spans="5:40" x14ac:dyDescent="0.25">
      <c r="E740" s="6" t="s">
        <v>571</v>
      </c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</row>
    <row r="741" spans="5:40" x14ac:dyDescent="0.25">
      <c r="E741" s="6" t="s">
        <v>572</v>
      </c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</row>
    <row r="742" spans="5:40" x14ac:dyDescent="0.25">
      <c r="E742" s="6" t="s">
        <v>573</v>
      </c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</row>
    <row r="743" spans="5:40" x14ac:dyDescent="0.25">
      <c r="E743" s="6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</row>
    <row r="744" spans="5:40" x14ac:dyDescent="0.25">
      <c r="E744" s="6" t="s">
        <v>12</v>
      </c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</row>
    <row r="745" spans="5:40" x14ac:dyDescent="0.25">
      <c r="E745" s="6" t="s">
        <v>5</v>
      </c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</row>
    <row r="746" spans="5:40" x14ac:dyDescent="0.25">
      <c r="E746" s="6" t="s">
        <v>213</v>
      </c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</row>
    <row r="747" spans="5:40" x14ac:dyDescent="0.25">
      <c r="E747" s="6" t="s">
        <v>574</v>
      </c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</row>
    <row r="748" spans="5:40" x14ac:dyDescent="0.25">
      <c r="E748" s="6" t="s">
        <v>575</v>
      </c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</row>
    <row r="749" spans="5:40" x14ac:dyDescent="0.25">
      <c r="E749" s="6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</row>
    <row r="750" spans="5:40" x14ac:dyDescent="0.25">
      <c r="E750" s="6" t="s">
        <v>12</v>
      </c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</row>
    <row r="751" spans="5:40" x14ac:dyDescent="0.25">
      <c r="E751" s="6" t="s">
        <v>5</v>
      </c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</row>
    <row r="752" spans="5:40" x14ac:dyDescent="0.25">
      <c r="E752" s="6" t="s">
        <v>0</v>
      </c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</row>
    <row r="753" spans="5:40" x14ac:dyDescent="0.25">
      <c r="E753" s="6" t="s">
        <v>576</v>
      </c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</row>
    <row r="754" spans="5:40" x14ac:dyDescent="0.25">
      <c r="E754" s="6" t="s">
        <v>577</v>
      </c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</row>
    <row r="755" spans="5:40" x14ac:dyDescent="0.25">
      <c r="E755" s="6" t="s">
        <v>79</v>
      </c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</row>
    <row r="756" spans="5:40" x14ac:dyDescent="0.25">
      <c r="E756" s="6" t="s">
        <v>144</v>
      </c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</row>
    <row r="757" spans="5:40" x14ac:dyDescent="0.25">
      <c r="E757" s="6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</row>
    <row r="758" spans="5:40" x14ac:dyDescent="0.25">
      <c r="E758" s="6" t="s">
        <v>430</v>
      </c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</row>
    <row r="759" spans="5:40" x14ac:dyDescent="0.25">
      <c r="E759" s="6" t="s">
        <v>431</v>
      </c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</row>
    <row r="760" spans="5:40" x14ac:dyDescent="0.25">
      <c r="E760" s="6" t="s">
        <v>432</v>
      </c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</row>
    <row r="761" spans="5:40" x14ac:dyDescent="0.25">
      <c r="E761" s="6" t="s">
        <v>433</v>
      </c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</row>
    <row r="762" spans="5:40" x14ac:dyDescent="0.25">
      <c r="E762" s="6" t="s">
        <v>434</v>
      </c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</row>
    <row r="763" spans="5:40" x14ac:dyDescent="0.25">
      <c r="E763" s="6" t="s">
        <v>435</v>
      </c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</row>
    <row r="764" spans="5:40" x14ac:dyDescent="0.25">
      <c r="E764" s="6" t="s">
        <v>436</v>
      </c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</row>
    <row r="765" spans="5:40" x14ac:dyDescent="0.25">
      <c r="E765" s="6" t="s">
        <v>437</v>
      </c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</row>
    <row r="766" spans="5:40" x14ac:dyDescent="0.25">
      <c r="E766" s="6" t="s">
        <v>438</v>
      </c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</row>
    <row r="767" spans="5:40" x14ac:dyDescent="0.25">
      <c r="E767" s="6" t="s">
        <v>439</v>
      </c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</row>
    <row r="768" spans="5:40" x14ac:dyDescent="0.25">
      <c r="E768" s="6" t="s">
        <v>440</v>
      </c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</row>
    <row r="769" spans="5:40" x14ac:dyDescent="0.25">
      <c r="E769" s="6" t="s">
        <v>441</v>
      </c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</row>
    <row r="770" spans="5:40" x14ac:dyDescent="0.25">
      <c r="E770" s="6" t="s">
        <v>442</v>
      </c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</row>
    <row r="771" spans="5:40" x14ac:dyDescent="0.25">
      <c r="E771" s="6" t="s">
        <v>443</v>
      </c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</row>
    <row r="772" spans="5:40" x14ac:dyDescent="0.25">
      <c r="E772" s="6" t="s">
        <v>444</v>
      </c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</row>
    <row r="773" spans="5:40" x14ac:dyDescent="0.25">
      <c r="E773" s="6" t="s">
        <v>445</v>
      </c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</row>
    <row r="774" spans="5:40" x14ac:dyDescent="0.25">
      <c r="E774" s="6" t="s">
        <v>446</v>
      </c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</row>
    <row r="775" spans="5:40" x14ac:dyDescent="0.25">
      <c r="E775" s="6" t="s">
        <v>447</v>
      </c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</row>
    <row r="776" spans="5:40" x14ac:dyDescent="0.25">
      <c r="E776" s="6" t="s">
        <v>448</v>
      </c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</row>
    <row r="777" spans="5:40" x14ac:dyDescent="0.25">
      <c r="E777" s="6" t="s">
        <v>449</v>
      </c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</row>
    <row r="778" spans="5:40" x14ac:dyDescent="0.25">
      <c r="E778" s="6" t="s">
        <v>450</v>
      </c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</row>
    <row r="779" spans="5:40" x14ac:dyDescent="0.25">
      <c r="E779" s="6" t="s">
        <v>451</v>
      </c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</row>
    <row r="780" spans="5:40" x14ac:dyDescent="0.25">
      <c r="E780" s="6" t="s">
        <v>452</v>
      </c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</row>
    <row r="781" spans="5:40" x14ac:dyDescent="0.25">
      <c r="E781" s="6" t="s">
        <v>453</v>
      </c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</row>
    <row r="782" spans="5:40" x14ac:dyDescent="0.25">
      <c r="E782" s="6" t="s">
        <v>454</v>
      </c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</row>
    <row r="783" spans="5:40" x14ac:dyDescent="0.25">
      <c r="E783" s="6" t="s">
        <v>455</v>
      </c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</row>
    <row r="784" spans="5:40" x14ac:dyDescent="0.25">
      <c r="E784" s="6" t="s">
        <v>456</v>
      </c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</row>
    <row r="785" spans="5:40" x14ac:dyDescent="0.25">
      <c r="E785" s="6" t="s">
        <v>457</v>
      </c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</row>
    <row r="786" spans="5:40" x14ac:dyDescent="0.25">
      <c r="E786" s="6" t="s">
        <v>458</v>
      </c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</row>
    <row r="787" spans="5:40" x14ac:dyDescent="0.25">
      <c r="E787" s="6" t="s">
        <v>459</v>
      </c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</row>
    <row r="788" spans="5:40" x14ac:dyDescent="0.25">
      <c r="E788" s="6" t="s">
        <v>460</v>
      </c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</row>
    <row r="789" spans="5:40" x14ac:dyDescent="0.25">
      <c r="E789" s="6" t="s">
        <v>461</v>
      </c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</row>
    <row r="790" spans="5:40" x14ac:dyDescent="0.25">
      <c r="E790" s="6" t="s">
        <v>462</v>
      </c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</row>
    <row r="791" spans="5:40" x14ac:dyDescent="0.25">
      <c r="E791" s="6" t="s">
        <v>463</v>
      </c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</row>
    <row r="792" spans="5:40" x14ac:dyDescent="0.25">
      <c r="E792" s="6" t="s">
        <v>464</v>
      </c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</row>
    <row r="793" spans="5:40" x14ac:dyDescent="0.25">
      <c r="E793" s="6" t="s">
        <v>465</v>
      </c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</row>
    <row r="794" spans="5:40" x14ac:dyDescent="0.25">
      <c r="E794" s="6" t="s">
        <v>466</v>
      </c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</row>
    <row r="795" spans="5:40" x14ac:dyDescent="0.25">
      <c r="E795" s="6" t="s">
        <v>467</v>
      </c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</row>
    <row r="796" spans="5:40" x14ac:dyDescent="0.25">
      <c r="E796" s="6" t="s">
        <v>468</v>
      </c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</row>
    <row r="797" spans="5:40" x14ac:dyDescent="0.25">
      <c r="E797" s="6" t="s">
        <v>469</v>
      </c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</row>
    <row r="798" spans="5:40" x14ac:dyDescent="0.25">
      <c r="E798" s="6" t="s">
        <v>470</v>
      </c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</row>
    <row r="799" spans="5:40" x14ac:dyDescent="0.25">
      <c r="E799" s="6" t="s">
        <v>471</v>
      </c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</row>
    <row r="800" spans="5:40" x14ac:dyDescent="0.25">
      <c r="E800" s="6" t="s">
        <v>472</v>
      </c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</row>
    <row r="801" spans="5:40" x14ac:dyDescent="0.25">
      <c r="E801" s="6" t="s">
        <v>473</v>
      </c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</row>
    <row r="802" spans="5:40" x14ac:dyDescent="0.25">
      <c r="E802" s="6" t="s">
        <v>474</v>
      </c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</row>
    <row r="803" spans="5:40" x14ac:dyDescent="0.25">
      <c r="E803" s="6" t="s">
        <v>475</v>
      </c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</row>
    <row r="804" spans="5:40" x14ac:dyDescent="0.25">
      <c r="E804" s="6" t="s">
        <v>476</v>
      </c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</row>
    <row r="805" spans="5:40" x14ac:dyDescent="0.25">
      <c r="E805" s="6" t="s">
        <v>477</v>
      </c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</row>
    <row r="806" spans="5:40" x14ac:dyDescent="0.25">
      <c r="E806" s="6" t="s">
        <v>478</v>
      </c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</row>
    <row r="807" spans="5:40" x14ac:dyDescent="0.25">
      <c r="E807" s="6" t="s">
        <v>479</v>
      </c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</row>
    <row r="808" spans="5:40" x14ac:dyDescent="0.25">
      <c r="E808" s="6" t="s">
        <v>480</v>
      </c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</row>
    <row r="809" spans="5:40" x14ac:dyDescent="0.25">
      <c r="E809" s="6" t="s">
        <v>481</v>
      </c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</row>
    <row r="810" spans="5:40" x14ac:dyDescent="0.25">
      <c r="E810" s="6" t="s">
        <v>482</v>
      </c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</row>
    <row r="811" spans="5:40" x14ac:dyDescent="0.25">
      <c r="E811" s="6" t="s">
        <v>483</v>
      </c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</row>
    <row r="812" spans="5:40" x14ac:dyDescent="0.25">
      <c r="E812" s="6" t="s">
        <v>484</v>
      </c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</row>
    <row r="813" spans="5:40" x14ac:dyDescent="0.25">
      <c r="E813" s="6" t="s">
        <v>485</v>
      </c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</row>
    <row r="814" spans="5:40" x14ac:dyDescent="0.25">
      <c r="E814" s="6" t="s">
        <v>486</v>
      </c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</row>
    <row r="815" spans="5:40" x14ac:dyDescent="0.25">
      <c r="E815" s="6" t="s">
        <v>487</v>
      </c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</row>
    <row r="816" spans="5:40" x14ac:dyDescent="0.25">
      <c r="E816" s="6" t="s">
        <v>488</v>
      </c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</row>
    <row r="817" spans="5:40" x14ac:dyDescent="0.25">
      <c r="E817" s="6" t="s">
        <v>489</v>
      </c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</row>
    <row r="818" spans="5:40" x14ac:dyDescent="0.25">
      <c r="E818" s="6" t="s">
        <v>490</v>
      </c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</row>
    <row r="819" spans="5:40" x14ac:dyDescent="0.25">
      <c r="E819" s="6" t="s">
        <v>491</v>
      </c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</row>
    <row r="820" spans="5:40" x14ac:dyDescent="0.25">
      <c r="E820" s="6" t="s">
        <v>492</v>
      </c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</row>
    <row r="821" spans="5:40" x14ac:dyDescent="0.25">
      <c r="E821" s="6" t="s">
        <v>493</v>
      </c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</row>
    <row r="822" spans="5:40" x14ac:dyDescent="0.25">
      <c r="E822" s="6" t="s">
        <v>494</v>
      </c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</row>
    <row r="823" spans="5:40" x14ac:dyDescent="0.25">
      <c r="E823" s="6" t="s">
        <v>495</v>
      </c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</row>
    <row r="824" spans="5:40" x14ac:dyDescent="0.25">
      <c r="E824" s="6" t="s">
        <v>496</v>
      </c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</row>
    <row r="825" spans="5:40" x14ac:dyDescent="0.25">
      <c r="E825" s="6" t="s">
        <v>497</v>
      </c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</row>
    <row r="826" spans="5:40" x14ac:dyDescent="0.25">
      <c r="E826" s="6" t="s">
        <v>498</v>
      </c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</row>
    <row r="827" spans="5:40" x14ac:dyDescent="0.25">
      <c r="E827" s="6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</row>
    <row r="828" spans="5:40" x14ac:dyDescent="0.25">
      <c r="E828" s="6" t="s">
        <v>1</v>
      </c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</row>
    <row r="829" spans="5:40" x14ac:dyDescent="0.25">
      <c r="E829" s="6" t="s">
        <v>102</v>
      </c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</row>
    <row r="830" spans="5:40" x14ac:dyDescent="0.25">
      <c r="E830" s="6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</row>
    <row r="831" spans="5:40" x14ac:dyDescent="0.25">
      <c r="E831" s="6" t="s">
        <v>499</v>
      </c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</row>
    <row r="832" spans="5:40" x14ac:dyDescent="0.25">
      <c r="E832" s="6" t="s">
        <v>500</v>
      </c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</row>
    <row r="833" spans="5:40" x14ac:dyDescent="0.25">
      <c r="E833" s="6" t="s">
        <v>621</v>
      </c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</row>
    <row r="834" spans="5:40" x14ac:dyDescent="0.25">
      <c r="E834" s="6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</row>
    <row r="835" spans="5:40" x14ac:dyDescent="0.25">
      <c r="E835" s="6" t="s">
        <v>622</v>
      </c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</row>
    <row r="837" spans="5:40" x14ac:dyDescent="0.25">
      <c r="E837" s="1" t="s">
        <v>21</v>
      </c>
      <c r="L837" s="1" t="s">
        <v>412</v>
      </c>
      <c r="S837" s="1" t="s">
        <v>413</v>
      </c>
      <c r="Z837" s="1" t="s">
        <v>578</v>
      </c>
    </row>
    <row r="838" spans="5:40" x14ac:dyDescent="0.25">
      <c r="E838" s="3" t="s">
        <v>554</v>
      </c>
      <c r="L838" s="3" t="s">
        <v>387</v>
      </c>
      <c r="S838" s="3" t="s">
        <v>387</v>
      </c>
      <c r="Z838" s="3" t="s">
        <v>387</v>
      </c>
    </row>
    <row r="839" spans="5:40" x14ac:dyDescent="0.25">
      <c r="E839" s="3" t="s">
        <v>543</v>
      </c>
      <c r="L839" s="3" t="s">
        <v>411</v>
      </c>
      <c r="S839" s="3" t="s">
        <v>411</v>
      </c>
      <c r="Z839" s="3" t="s">
        <v>411</v>
      </c>
    </row>
    <row r="840" spans="5:40" x14ac:dyDescent="0.25">
      <c r="E840" s="3" t="s">
        <v>540</v>
      </c>
      <c r="L840" s="3" t="s">
        <v>405</v>
      </c>
      <c r="S840" s="3" t="s">
        <v>405</v>
      </c>
      <c r="Z840" s="3" t="s">
        <v>405</v>
      </c>
    </row>
    <row r="841" spans="5:40" x14ac:dyDescent="0.25">
      <c r="E841" s="3" t="s">
        <v>539</v>
      </c>
      <c r="L841" s="3" t="s">
        <v>405</v>
      </c>
      <c r="S841" s="3" t="s">
        <v>405</v>
      </c>
      <c r="Z841" s="3" t="s">
        <v>405</v>
      </c>
    </row>
    <row r="842" spans="5:40" x14ac:dyDescent="0.25">
      <c r="E842" s="3" t="s">
        <v>515</v>
      </c>
      <c r="L842" s="3" t="s">
        <v>399</v>
      </c>
      <c r="S842" s="3" t="s">
        <v>399</v>
      </c>
      <c r="Z842" s="3" t="s">
        <v>399</v>
      </c>
    </row>
    <row r="843" spans="5:40" x14ac:dyDescent="0.25">
      <c r="E843" s="3" t="s">
        <v>517</v>
      </c>
      <c r="L843" s="3" t="s">
        <v>399</v>
      </c>
      <c r="S843" s="3" t="s">
        <v>399</v>
      </c>
      <c r="Z843" s="3" t="s">
        <v>399</v>
      </c>
    </row>
    <row r="844" spans="5:40" x14ac:dyDescent="0.25">
      <c r="E844" s="3" t="s">
        <v>518</v>
      </c>
      <c r="L844" s="3" t="s">
        <v>399</v>
      </c>
      <c r="S844" s="3" t="s">
        <v>399</v>
      </c>
      <c r="Z844" s="3" t="s">
        <v>399</v>
      </c>
    </row>
    <row r="845" spans="5:40" x14ac:dyDescent="0.25">
      <c r="E845" s="3" t="s">
        <v>535</v>
      </c>
      <c r="L845" s="3" t="s">
        <v>403</v>
      </c>
      <c r="S845" s="3" t="s">
        <v>403</v>
      </c>
      <c r="Z845" s="3" t="s">
        <v>403</v>
      </c>
    </row>
    <row r="846" spans="5:40" x14ac:dyDescent="0.25">
      <c r="E846" s="3" t="s">
        <v>522</v>
      </c>
      <c r="L846" s="3" t="s">
        <v>396</v>
      </c>
      <c r="S846" s="3" t="s">
        <v>396</v>
      </c>
      <c r="Z846" s="3" t="s">
        <v>396</v>
      </c>
    </row>
    <row r="847" spans="5:40" x14ac:dyDescent="0.25">
      <c r="E847" s="3" t="s">
        <v>507</v>
      </c>
      <c r="L847" s="3" t="s">
        <v>410</v>
      </c>
      <c r="S847" s="3" t="s">
        <v>410</v>
      </c>
      <c r="Z847" s="3" t="s">
        <v>410</v>
      </c>
    </row>
    <row r="848" spans="5:40" x14ac:dyDescent="0.25">
      <c r="E848" s="3" t="s">
        <v>532</v>
      </c>
      <c r="L848" s="3" t="s">
        <v>410</v>
      </c>
      <c r="S848" s="3" t="s">
        <v>410</v>
      </c>
      <c r="Z848" s="3" t="s">
        <v>410</v>
      </c>
    </row>
    <row r="849" spans="5:26" x14ac:dyDescent="0.25">
      <c r="E849" s="3" t="s">
        <v>513</v>
      </c>
      <c r="L849" s="3" t="s">
        <v>375</v>
      </c>
      <c r="S849" s="3" t="s">
        <v>375</v>
      </c>
      <c r="Z849" s="3" t="s">
        <v>375</v>
      </c>
    </row>
    <row r="850" spans="5:26" x14ac:dyDescent="0.25">
      <c r="E850" s="3" t="s">
        <v>545</v>
      </c>
      <c r="L850" s="3" t="s">
        <v>386</v>
      </c>
      <c r="S850" s="3" t="s">
        <v>386</v>
      </c>
      <c r="Z850" s="3" t="s">
        <v>386</v>
      </c>
    </row>
    <row r="851" spans="5:26" x14ac:dyDescent="0.25">
      <c r="E851" s="3" t="s">
        <v>546</v>
      </c>
      <c r="L851" s="3" t="s">
        <v>386</v>
      </c>
      <c r="S851" s="3" t="s">
        <v>386</v>
      </c>
      <c r="Z851" s="3" t="s">
        <v>386</v>
      </c>
    </row>
    <row r="852" spans="5:26" x14ac:dyDescent="0.25">
      <c r="E852" s="3" t="s">
        <v>547</v>
      </c>
      <c r="L852" s="3" t="s">
        <v>386</v>
      </c>
      <c r="S852" s="3" t="s">
        <v>386</v>
      </c>
      <c r="Z852" s="3" t="s">
        <v>386</v>
      </c>
    </row>
    <row r="853" spans="5:26" x14ac:dyDescent="0.25">
      <c r="E853" s="3" t="s">
        <v>548</v>
      </c>
      <c r="L853" s="3" t="s">
        <v>386</v>
      </c>
      <c r="S853" s="3" t="s">
        <v>386</v>
      </c>
      <c r="Z853" s="3" t="s">
        <v>386</v>
      </c>
    </row>
    <row r="854" spans="5:26" x14ac:dyDescent="0.25">
      <c r="E854" s="3" t="s">
        <v>549</v>
      </c>
      <c r="L854" s="3" t="s">
        <v>386</v>
      </c>
      <c r="S854" s="3" t="s">
        <v>386</v>
      </c>
      <c r="Z854" s="3" t="s">
        <v>386</v>
      </c>
    </row>
    <row r="855" spans="5:26" x14ac:dyDescent="0.25">
      <c r="E855" s="3" t="s">
        <v>551</v>
      </c>
      <c r="L855" s="3" t="s">
        <v>386</v>
      </c>
      <c r="S855" s="3" t="s">
        <v>386</v>
      </c>
      <c r="Z855" s="3" t="s">
        <v>386</v>
      </c>
    </row>
    <row r="856" spans="5:26" x14ac:dyDescent="0.25">
      <c r="E856" s="3" t="s">
        <v>552</v>
      </c>
      <c r="L856" s="3" t="s">
        <v>386</v>
      </c>
      <c r="S856" s="3" t="s">
        <v>386</v>
      </c>
      <c r="Z856" s="3" t="s">
        <v>386</v>
      </c>
    </row>
    <row r="857" spans="5:26" x14ac:dyDescent="0.25">
      <c r="E857" s="3" t="s">
        <v>562</v>
      </c>
      <c r="L857" s="3" t="s">
        <v>386</v>
      </c>
      <c r="S857" s="3" t="s">
        <v>386</v>
      </c>
      <c r="Z857" s="3" t="s">
        <v>386</v>
      </c>
    </row>
    <row r="858" spans="5:26" x14ac:dyDescent="0.25">
      <c r="E858" s="3" t="s">
        <v>563</v>
      </c>
      <c r="L858" s="3" t="s">
        <v>386</v>
      </c>
      <c r="S858" s="3" t="s">
        <v>386</v>
      </c>
      <c r="Z858" s="3" t="s">
        <v>386</v>
      </c>
    </row>
    <row r="859" spans="5:26" x14ac:dyDescent="0.25">
      <c r="E859" s="3" t="s">
        <v>541</v>
      </c>
      <c r="L859" s="3" t="s">
        <v>388</v>
      </c>
      <c r="S859" s="3" t="s">
        <v>388</v>
      </c>
      <c r="Z859" s="3" t="s">
        <v>388</v>
      </c>
    </row>
    <row r="860" spans="5:26" x14ac:dyDescent="0.25">
      <c r="E860" s="3" t="s">
        <v>560</v>
      </c>
      <c r="L860" s="3" t="s">
        <v>402</v>
      </c>
      <c r="S860" s="3" t="s">
        <v>402</v>
      </c>
      <c r="Z860" s="3" t="s">
        <v>402</v>
      </c>
    </row>
    <row r="861" spans="5:26" x14ac:dyDescent="0.25">
      <c r="E861" s="3" t="s">
        <v>564</v>
      </c>
      <c r="L861" s="3" t="s">
        <v>398</v>
      </c>
      <c r="S861" s="3" t="s">
        <v>398</v>
      </c>
      <c r="Z861" s="3" t="s">
        <v>398</v>
      </c>
    </row>
    <row r="862" spans="5:26" x14ac:dyDescent="0.25">
      <c r="E862" s="3" t="s">
        <v>561</v>
      </c>
      <c r="L862" s="3" t="s">
        <v>398</v>
      </c>
      <c r="S862" s="3" t="s">
        <v>398</v>
      </c>
      <c r="Z862" s="3" t="s">
        <v>398</v>
      </c>
    </row>
    <row r="863" spans="5:26" x14ac:dyDescent="0.25">
      <c r="E863" s="3" t="s">
        <v>519</v>
      </c>
      <c r="L863" s="3" t="s">
        <v>398</v>
      </c>
      <c r="S863" s="3" t="s">
        <v>398</v>
      </c>
      <c r="Z863" s="3" t="s">
        <v>398</v>
      </c>
    </row>
    <row r="864" spans="5:26" x14ac:dyDescent="0.25">
      <c r="E864" s="3" t="s">
        <v>529</v>
      </c>
      <c r="L864" s="3" t="s">
        <v>391</v>
      </c>
      <c r="S864" s="3" t="s">
        <v>391</v>
      </c>
      <c r="Z864" s="3" t="s">
        <v>391</v>
      </c>
    </row>
    <row r="865" spans="5:26" x14ac:dyDescent="0.25">
      <c r="E865" s="3" t="s">
        <v>530</v>
      </c>
      <c r="L865" s="3" t="s">
        <v>391</v>
      </c>
      <c r="S865" s="3" t="s">
        <v>391</v>
      </c>
      <c r="Z865" s="3" t="s">
        <v>391</v>
      </c>
    </row>
    <row r="866" spans="5:26" x14ac:dyDescent="0.25">
      <c r="E866" s="3" t="s">
        <v>531</v>
      </c>
      <c r="L866" s="3" t="s">
        <v>391</v>
      </c>
      <c r="S866" s="3" t="s">
        <v>391</v>
      </c>
      <c r="Z866" s="3" t="s">
        <v>391</v>
      </c>
    </row>
    <row r="867" spans="5:26" x14ac:dyDescent="0.25">
      <c r="E867" s="3" t="s">
        <v>516</v>
      </c>
      <c r="L867" s="3" t="s">
        <v>404</v>
      </c>
      <c r="S867" s="3" t="s">
        <v>404</v>
      </c>
      <c r="Z867" s="3" t="s">
        <v>404</v>
      </c>
    </row>
    <row r="868" spans="5:26" x14ac:dyDescent="0.25">
      <c r="E868" s="3" t="s">
        <v>537</v>
      </c>
      <c r="L868" s="3" t="s">
        <v>378</v>
      </c>
      <c r="S868" s="3" t="s">
        <v>378</v>
      </c>
      <c r="Z868" s="3" t="s">
        <v>378</v>
      </c>
    </row>
    <row r="869" spans="5:26" x14ac:dyDescent="0.25">
      <c r="E869" s="3" t="s">
        <v>557</v>
      </c>
      <c r="L869" s="3" t="s">
        <v>407</v>
      </c>
      <c r="S869" s="3" t="s">
        <v>407</v>
      </c>
      <c r="Z869" s="3" t="s">
        <v>407</v>
      </c>
    </row>
    <row r="870" spans="5:26" x14ac:dyDescent="0.25">
      <c r="E870" s="3" t="s">
        <v>558</v>
      </c>
      <c r="L870" s="3" t="s">
        <v>407</v>
      </c>
      <c r="S870" s="3" t="s">
        <v>407</v>
      </c>
      <c r="Z870" s="3" t="s">
        <v>407</v>
      </c>
    </row>
    <row r="871" spans="5:26" x14ac:dyDescent="0.25">
      <c r="E871" s="3" t="s">
        <v>565</v>
      </c>
      <c r="L871" s="3" t="s">
        <v>407</v>
      </c>
      <c r="S871" s="3" t="s">
        <v>407</v>
      </c>
      <c r="Z871" s="3" t="s">
        <v>407</v>
      </c>
    </row>
    <row r="872" spans="5:26" x14ac:dyDescent="0.25">
      <c r="E872" s="3" t="s">
        <v>566</v>
      </c>
      <c r="L872" s="3" t="s">
        <v>407</v>
      </c>
      <c r="S872" s="3" t="s">
        <v>407</v>
      </c>
      <c r="Z872" s="3" t="s">
        <v>407</v>
      </c>
    </row>
    <row r="873" spans="5:26" x14ac:dyDescent="0.25">
      <c r="E873" s="3" t="s">
        <v>567</v>
      </c>
      <c r="L873" s="3" t="s">
        <v>407</v>
      </c>
      <c r="S873" s="3" t="s">
        <v>407</v>
      </c>
      <c r="Z873" s="3" t="s">
        <v>407</v>
      </c>
    </row>
    <row r="874" spans="5:26" x14ac:dyDescent="0.25">
      <c r="E874" s="3" t="s">
        <v>568</v>
      </c>
      <c r="L874" s="3" t="s">
        <v>407</v>
      </c>
      <c r="S874" s="3" t="s">
        <v>407</v>
      </c>
      <c r="Z874" s="3" t="s">
        <v>407</v>
      </c>
    </row>
    <row r="875" spans="5:26" x14ac:dyDescent="0.25">
      <c r="E875" s="3" t="s">
        <v>505</v>
      </c>
      <c r="L875" s="3" t="s">
        <v>397</v>
      </c>
      <c r="S875" s="3" t="s">
        <v>397</v>
      </c>
      <c r="Z875" s="3" t="s">
        <v>397</v>
      </c>
    </row>
    <row r="876" spans="5:26" x14ac:dyDescent="0.25">
      <c r="E876" s="3" t="s">
        <v>503</v>
      </c>
      <c r="L876" s="3" t="s">
        <v>397</v>
      </c>
      <c r="S876" s="3" t="s">
        <v>397</v>
      </c>
      <c r="Z876" s="3" t="s">
        <v>397</v>
      </c>
    </row>
    <row r="877" spans="5:26" x14ac:dyDescent="0.25">
      <c r="E877" s="3" t="s">
        <v>504</v>
      </c>
      <c r="L877" s="3" t="s">
        <v>397</v>
      </c>
      <c r="S877" s="3" t="s">
        <v>397</v>
      </c>
      <c r="Z877" s="3" t="s">
        <v>397</v>
      </c>
    </row>
    <row r="878" spans="5:26" x14ac:dyDescent="0.25">
      <c r="E878" s="3" t="s">
        <v>525</v>
      </c>
      <c r="L878" s="3" t="s">
        <v>384</v>
      </c>
      <c r="S878" s="3" t="s">
        <v>384</v>
      </c>
      <c r="Z878" s="3" t="s">
        <v>384</v>
      </c>
    </row>
    <row r="879" spans="5:26" x14ac:dyDescent="0.25">
      <c r="E879" s="3" t="s">
        <v>533</v>
      </c>
      <c r="L879" s="3" t="s">
        <v>380</v>
      </c>
      <c r="S879" s="3" t="s">
        <v>380</v>
      </c>
      <c r="Z879" s="3" t="s">
        <v>380</v>
      </c>
    </row>
    <row r="880" spans="5:26" x14ac:dyDescent="0.25">
      <c r="E880" s="3" t="s">
        <v>569</v>
      </c>
      <c r="L880" s="3" t="s">
        <v>376</v>
      </c>
      <c r="S880" s="3" t="s">
        <v>376</v>
      </c>
      <c r="Z880" s="3" t="s">
        <v>376</v>
      </c>
    </row>
    <row r="881" spans="5:26" x14ac:dyDescent="0.25">
      <c r="E881" s="3" t="s">
        <v>542</v>
      </c>
      <c r="L881" s="3" t="s">
        <v>383</v>
      </c>
      <c r="S881" s="3" t="s">
        <v>383</v>
      </c>
      <c r="Z881" s="3" t="s">
        <v>383</v>
      </c>
    </row>
    <row r="882" spans="5:26" x14ac:dyDescent="0.25">
      <c r="E882" s="3" t="s">
        <v>521</v>
      </c>
      <c r="L882" s="3" t="s">
        <v>406</v>
      </c>
      <c r="S882" s="3" t="s">
        <v>406</v>
      </c>
      <c r="Z882" s="3" t="s">
        <v>406</v>
      </c>
    </row>
    <row r="883" spans="5:26" x14ac:dyDescent="0.25">
      <c r="E883" s="3" t="s">
        <v>520</v>
      </c>
      <c r="L883" s="3" t="s">
        <v>406</v>
      </c>
      <c r="S883" s="3" t="s">
        <v>406</v>
      </c>
      <c r="Z883" s="3" t="s">
        <v>406</v>
      </c>
    </row>
    <row r="884" spans="5:26" x14ac:dyDescent="0.25">
      <c r="E884" s="3" t="s">
        <v>536</v>
      </c>
      <c r="L884" s="3" t="s">
        <v>374</v>
      </c>
      <c r="S884" s="3" t="s">
        <v>374</v>
      </c>
      <c r="Z884" s="3" t="s">
        <v>374</v>
      </c>
    </row>
    <row r="885" spans="5:26" x14ac:dyDescent="0.25">
      <c r="E885" s="3" t="s">
        <v>524</v>
      </c>
      <c r="L885" s="3" t="s">
        <v>409</v>
      </c>
      <c r="S885" s="3" t="s">
        <v>409</v>
      </c>
      <c r="Z885" s="3" t="s">
        <v>409</v>
      </c>
    </row>
    <row r="886" spans="5:26" x14ac:dyDescent="0.25">
      <c r="E886" s="3" t="s">
        <v>559</v>
      </c>
      <c r="L886" s="3" t="s">
        <v>381</v>
      </c>
      <c r="S886" s="3" t="s">
        <v>381</v>
      </c>
      <c r="Z886" s="3" t="s">
        <v>381</v>
      </c>
    </row>
    <row r="887" spans="5:26" x14ac:dyDescent="0.25">
      <c r="E887" s="3" t="s">
        <v>553</v>
      </c>
      <c r="L887" s="3" t="s">
        <v>381</v>
      </c>
      <c r="S887" s="3" t="s">
        <v>381</v>
      </c>
      <c r="Z887" s="3" t="s">
        <v>381</v>
      </c>
    </row>
    <row r="888" spans="5:26" x14ac:dyDescent="0.25">
      <c r="E888" s="3" t="s">
        <v>506</v>
      </c>
      <c r="L888" s="3" t="s">
        <v>392</v>
      </c>
      <c r="S888" s="3" t="s">
        <v>392</v>
      </c>
      <c r="Z888" s="3" t="s">
        <v>392</v>
      </c>
    </row>
    <row r="889" spans="5:26" x14ac:dyDescent="0.25">
      <c r="E889" s="3" t="s">
        <v>508</v>
      </c>
      <c r="L889" s="3" t="s">
        <v>395</v>
      </c>
      <c r="S889" s="3" t="s">
        <v>395</v>
      </c>
      <c r="Z889" s="3" t="s">
        <v>395</v>
      </c>
    </row>
    <row r="890" spans="5:26" x14ac:dyDescent="0.25">
      <c r="E890" s="3" t="s">
        <v>509</v>
      </c>
      <c r="L890" s="3" t="s">
        <v>390</v>
      </c>
      <c r="S890" s="3" t="s">
        <v>390</v>
      </c>
      <c r="Z890" s="3" t="s">
        <v>390</v>
      </c>
    </row>
    <row r="891" spans="5:26" x14ac:dyDescent="0.25">
      <c r="E891" s="3" t="s">
        <v>510</v>
      </c>
      <c r="L891" s="3" t="s">
        <v>390</v>
      </c>
      <c r="S891" s="3" t="s">
        <v>390</v>
      </c>
      <c r="Z891" s="3" t="s">
        <v>390</v>
      </c>
    </row>
    <row r="892" spans="5:26" x14ac:dyDescent="0.25">
      <c r="E892" s="3" t="s">
        <v>511</v>
      </c>
      <c r="L892" s="3" t="s">
        <v>390</v>
      </c>
      <c r="S892" s="3" t="s">
        <v>390</v>
      </c>
      <c r="Z892" s="3" t="s">
        <v>390</v>
      </c>
    </row>
    <row r="893" spans="5:26" x14ac:dyDescent="0.25">
      <c r="E893" s="3" t="s">
        <v>512</v>
      </c>
      <c r="L893" s="3" t="s">
        <v>390</v>
      </c>
      <c r="S893" s="3" t="s">
        <v>390</v>
      </c>
      <c r="Z893" s="3" t="s">
        <v>390</v>
      </c>
    </row>
    <row r="894" spans="5:26" x14ac:dyDescent="0.25">
      <c r="E894" s="3" t="s">
        <v>523</v>
      </c>
      <c r="L894" s="3" t="s">
        <v>408</v>
      </c>
      <c r="S894" s="3" t="s">
        <v>408</v>
      </c>
      <c r="Z894" s="3" t="s">
        <v>408</v>
      </c>
    </row>
    <row r="895" spans="5:26" x14ac:dyDescent="0.25">
      <c r="E895" s="3" t="s">
        <v>538</v>
      </c>
      <c r="L895" s="3" t="s">
        <v>379</v>
      </c>
      <c r="S895" s="3" t="s">
        <v>379</v>
      </c>
      <c r="Z895" s="3" t="s">
        <v>379</v>
      </c>
    </row>
    <row r="896" spans="5:26" x14ac:dyDescent="0.25">
      <c r="E896" s="3" t="s">
        <v>534</v>
      </c>
      <c r="L896" s="3" t="s">
        <v>382</v>
      </c>
      <c r="S896" s="3" t="s">
        <v>382</v>
      </c>
      <c r="Z896" s="3" t="s">
        <v>382</v>
      </c>
    </row>
    <row r="897" spans="5:46" x14ac:dyDescent="0.25">
      <c r="E897" s="3" t="s">
        <v>528</v>
      </c>
      <c r="L897" s="3" t="s">
        <v>385</v>
      </c>
      <c r="S897" s="3" t="s">
        <v>385</v>
      </c>
      <c r="Z897" s="3" t="s">
        <v>385</v>
      </c>
    </row>
    <row r="898" spans="5:46" x14ac:dyDescent="0.25">
      <c r="E898" s="3" t="s">
        <v>526</v>
      </c>
      <c r="L898" s="3" t="s">
        <v>385</v>
      </c>
      <c r="S898" s="3" t="s">
        <v>385</v>
      </c>
      <c r="Z898" s="3" t="s">
        <v>385</v>
      </c>
    </row>
    <row r="899" spans="5:46" x14ac:dyDescent="0.25">
      <c r="E899" s="3" t="s">
        <v>527</v>
      </c>
      <c r="L899" s="3" t="s">
        <v>385</v>
      </c>
      <c r="S899" s="3" t="s">
        <v>385</v>
      </c>
      <c r="Z899" s="3" t="s">
        <v>385</v>
      </c>
    </row>
    <row r="900" spans="5:46" x14ac:dyDescent="0.25">
      <c r="E900" s="3" t="s">
        <v>544</v>
      </c>
      <c r="L900" s="3" t="s">
        <v>389</v>
      </c>
      <c r="S900" s="3" t="s">
        <v>389</v>
      </c>
      <c r="Z900" s="3" t="s">
        <v>389</v>
      </c>
    </row>
    <row r="901" spans="5:46" x14ac:dyDescent="0.25">
      <c r="E901" s="3" t="s">
        <v>514</v>
      </c>
      <c r="L901" s="3" t="s">
        <v>393</v>
      </c>
      <c r="S901" s="3" t="s">
        <v>393</v>
      </c>
      <c r="Z901" s="3" t="s">
        <v>393</v>
      </c>
    </row>
    <row r="902" spans="5:46" x14ac:dyDescent="0.25">
      <c r="E902" s="3" t="s">
        <v>550</v>
      </c>
      <c r="L902" s="3" t="s">
        <v>377</v>
      </c>
      <c r="S902" s="3" t="s">
        <v>377</v>
      </c>
      <c r="Z902" s="3" t="s">
        <v>377</v>
      </c>
    </row>
    <row r="903" spans="5:46" x14ac:dyDescent="0.25">
      <c r="E903" s="3" t="s">
        <v>555</v>
      </c>
      <c r="L903" s="3" t="s">
        <v>401</v>
      </c>
      <c r="S903" s="3" t="s">
        <v>401</v>
      </c>
      <c r="Z903" s="3" t="s">
        <v>401</v>
      </c>
    </row>
    <row r="904" spans="5:46" x14ac:dyDescent="0.25">
      <c r="E904" s="3" t="s">
        <v>556</v>
      </c>
      <c r="L904" s="3" t="s">
        <v>401</v>
      </c>
      <c r="S904" s="3" t="s">
        <v>401</v>
      </c>
      <c r="Z904" s="3" t="s">
        <v>401</v>
      </c>
    </row>
    <row r="905" spans="5:46" x14ac:dyDescent="0.25">
      <c r="E905" s="3" t="s">
        <v>501</v>
      </c>
      <c r="L905" s="3" t="s">
        <v>400</v>
      </c>
      <c r="S905" s="3" t="s">
        <v>400</v>
      </c>
      <c r="Z905" s="3" t="s">
        <v>400</v>
      </c>
    </row>
    <row r="906" spans="5:46" x14ac:dyDescent="0.25">
      <c r="E906" s="3" t="s">
        <v>502</v>
      </c>
      <c r="L906" s="3" t="s">
        <v>394</v>
      </c>
      <c r="S906" s="3" t="s">
        <v>394</v>
      </c>
      <c r="Z906" s="3" t="s">
        <v>394</v>
      </c>
    </row>
    <row r="907" spans="5:46" x14ac:dyDescent="0.25">
      <c r="E907" s="3" t="s">
        <v>538</v>
      </c>
      <c r="L907" s="3" t="s">
        <v>379</v>
      </c>
      <c r="S907" s="3" t="s">
        <v>379</v>
      </c>
      <c r="Z907" s="3" t="s">
        <v>603</v>
      </c>
      <c r="AT907" s="3" t="str">
        <f t="shared" ref="AT907:AT938" si="6">"update IFINOPL.dbo.AGREEMENT_ASSET set NPWP_NAME = '" &amp; TRIM(SUBSTITUTE(Z907, "|", "")) &amp; "' where AGREEMENT_NO = '" &amp; E907 &amp; "';"</f>
        <v>update IFINOPL.dbo.AGREEMENT_ASSET set NPWP_NAME = 'CV ARTHA GEMILANG ANDALAN' where AGREEMENT_NO = '0002494.4.08.06.2024';</v>
      </c>
    </row>
    <row r="908" spans="5:46" x14ac:dyDescent="0.25">
      <c r="E908" s="3" t="s">
        <v>538</v>
      </c>
      <c r="L908" s="3" t="s">
        <v>379</v>
      </c>
      <c r="S908" s="3" t="s">
        <v>379</v>
      </c>
      <c r="Z908" s="3" t="s">
        <v>604</v>
      </c>
      <c r="AT908" s="3" t="str">
        <f t="shared" si="6"/>
        <v>update IFINOPL.dbo.AGREEMENT_ASSET set NPWP_NAME = 'CV. ARTHA GEMILANG ANDALAN' where AGREEMENT_NO = '0002494.4.08.06.2024';</v>
      </c>
    </row>
    <row r="909" spans="5:46" x14ac:dyDescent="0.25">
      <c r="E909" s="3" t="s">
        <v>533</v>
      </c>
      <c r="L909" s="3" t="s">
        <v>380</v>
      </c>
      <c r="S909" s="3" t="s">
        <v>380</v>
      </c>
      <c r="Z909" s="3" t="s">
        <v>600</v>
      </c>
      <c r="AT909" s="3" t="str">
        <f t="shared" si="6"/>
        <v>update IFINOPL.dbo.AGREEMENT_ASSET set NPWP_NAME = 'CV. MARHADI' where AGREEMENT_NO = '0002418.4.08.06.2024';</v>
      </c>
    </row>
    <row r="910" spans="5:46" x14ac:dyDescent="0.25">
      <c r="E910" s="3" t="s">
        <v>553</v>
      </c>
      <c r="L910" s="3" t="s">
        <v>381</v>
      </c>
      <c r="S910" s="3" t="s">
        <v>381</v>
      </c>
      <c r="Z910" s="3" t="s">
        <v>613</v>
      </c>
      <c r="AT910" s="3" t="str">
        <f t="shared" si="6"/>
        <v>update IFINOPL.dbo.AGREEMENT_ASSET set NPWP_NAME = 'CV.HASCARYO AUTO BENJAYA' where AGREEMENT_NO = '0002625.4.08.07.2024';</v>
      </c>
    </row>
    <row r="911" spans="5:46" x14ac:dyDescent="0.25">
      <c r="E911" s="3" t="s">
        <v>559</v>
      </c>
      <c r="L911" s="3" t="s">
        <v>381</v>
      </c>
      <c r="S911" s="3" t="s">
        <v>381</v>
      </c>
      <c r="Z911" s="3" t="s">
        <v>613</v>
      </c>
      <c r="AT911" s="3" t="str">
        <f t="shared" si="6"/>
        <v>update IFINOPL.dbo.AGREEMENT_ASSET set NPWP_NAME = 'CV.HASCARYO AUTO BENJAYA' where AGREEMENT_NO = '0002667.4.08.08.2024';</v>
      </c>
    </row>
    <row r="912" spans="5:46" x14ac:dyDescent="0.25">
      <c r="E912" s="3" t="s">
        <v>569</v>
      </c>
      <c r="L912" s="3" t="s">
        <v>376</v>
      </c>
      <c r="S912" s="3" t="s">
        <v>376</v>
      </c>
      <c r="Z912" s="3" t="s">
        <v>620</v>
      </c>
      <c r="AT912" s="3" t="str">
        <f t="shared" si="6"/>
        <v>update IFINOPL.dbo.AGREEMENT_ASSET set NPWP_NAME = 'JASA PEGAWAI PT. SWADHARMA SARANA I. KOPERASI' where AGREEMENT_NO = '0002714.4.10.08.2024';</v>
      </c>
    </row>
    <row r="913" spans="5:46" x14ac:dyDescent="0.25">
      <c r="E913" s="3" t="s">
        <v>513</v>
      </c>
      <c r="L913" s="3" t="s">
        <v>375</v>
      </c>
      <c r="S913" s="3" t="s">
        <v>375</v>
      </c>
      <c r="Z913" s="3" t="s">
        <v>586</v>
      </c>
      <c r="AT913" s="3" t="str">
        <f t="shared" si="6"/>
        <v>update IFINOPL.dbo.AGREEMENT_ASSET set NPWP_NAME = 'KARYAWAN PT. ASURANSI EKSPOR INDONESIA. KOPERASI' where AGREEMENT_NO = '0000944.4.01.01.2022';</v>
      </c>
    </row>
    <row r="914" spans="5:46" x14ac:dyDescent="0.25">
      <c r="E914" s="3" t="s">
        <v>542</v>
      </c>
      <c r="L914" s="3" t="s">
        <v>383</v>
      </c>
      <c r="S914" s="3" t="s">
        <v>383</v>
      </c>
      <c r="Z914" s="3" t="s">
        <v>608</v>
      </c>
      <c r="AT914" s="3" t="str">
        <f t="shared" si="6"/>
        <v>update IFINOPL.dbo.AGREEMENT_ASSET set NPWP_NAME = 'PT ADVANTAGE SCM' where AGREEMENT_NO = '0002565.4.38.07.2024';</v>
      </c>
    </row>
    <row r="915" spans="5:46" x14ac:dyDescent="0.25">
      <c r="E915" s="3" t="s">
        <v>556</v>
      </c>
      <c r="L915" s="3" t="s">
        <v>401</v>
      </c>
      <c r="S915" s="3" t="s">
        <v>401</v>
      </c>
      <c r="Z915" s="3" t="s">
        <v>616</v>
      </c>
      <c r="AT915" s="3" t="str">
        <f t="shared" si="6"/>
        <v>update IFINOPL.dbo.AGREEMENT_ASSET set NPWP_NAME = 'PT CIPTA KARYA TECHNOLOGY' where AGREEMENT_NO = '0002645.4.10.07.2024';</v>
      </c>
    </row>
    <row r="916" spans="5:46" x14ac:dyDescent="0.25">
      <c r="E916" s="3" t="s">
        <v>555</v>
      </c>
      <c r="L916" s="3" t="s">
        <v>401</v>
      </c>
      <c r="S916" s="3" t="s">
        <v>401</v>
      </c>
      <c r="Z916" s="3" t="s">
        <v>616</v>
      </c>
      <c r="AT916" s="3" t="str">
        <f t="shared" si="6"/>
        <v>update IFINOPL.dbo.AGREEMENT_ASSET set NPWP_NAME = 'PT CIPTA KARYA TECHNOLOGY' where AGREEMENT_NO = '0002644.4.10.07.2024';</v>
      </c>
    </row>
    <row r="917" spans="5:46" x14ac:dyDescent="0.25">
      <c r="E917" s="3" t="s">
        <v>525</v>
      </c>
      <c r="L917" s="3" t="s">
        <v>384</v>
      </c>
      <c r="S917" s="3" t="s">
        <v>384</v>
      </c>
      <c r="Z917" s="3" t="s">
        <v>594</v>
      </c>
      <c r="AT917" s="3" t="str">
        <f t="shared" si="6"/>
        <v>update IFINOPL.dbo.AGREEMENT_ASSET set NPWP_NAME = 'PT CITRA PASE INDAH' where AGREEMENT_NO = '0001793.4.08.01.2024';</v>
      </c>
    </row>
    <row r="918" spans="5:46" x14ac:dyDescent="0.25">
      <c r="E918" s="3" t="s">
        <v>527</v>
      </c>
      <c r="L918" s="3" t="s">
        <v>385</v>
      </c>
      <c r="S918" s="3" t="s">
        <v>385</v>
      </c>
      <c r="Z918" s="3" t="s">
        <v>596</v>
      </c>
      <c r="AT918" s="3" t="str">
        <f t="shared" si="6"/>
        <v>update IFINOPL.dbo.AGREEMENT_ASSET set NPWP_NAME = 'PT INDONESIA CAKRAWALA EKSPRES' where AGREEMENT_NO = '0002164.4.08.04.2024';</v>
      </c>
    </row>
    <row r="919" spans="5:46" x14ac:dyDescent="0.25">
      <c r="E919" s="3" t="s">
        <v>526</v>
      </c>
      <c r="L919" s="3" t="s">
        <v>385</v>
      </c>
      <c r="S919" s="3" t="s">
        <v>385</v>
      </c>
      <c r="Z919" s="3" t="s">
        <v>596</v>
      </c>
      <c r="AT919" s="3" t="str">
        <f t="shared" si="6"/>
        <v>update IFINOPL.dbo.AGREEMENT_ASSET set NPWP_NAME = 'PT INDONESIA CAKRAWALA EKSPRES' where AGREEMENT_NO = '0001881.4.08.02.2024';</v>
      </c>
    </row>
    <row r="920" spans="5:46" x14ac:dyDescent="0.25">
      <c r="E920" s="3" t="s">
        <v>528</v>
      </c>
      <c r="L920" s="3" t="s">
        <v>385</v>
      </c>
      <c r="S920" s="3" t="s">
        <v>385</v>
      </c>
      <c r="Z920" s="3" t="s">
        <v>596</v>
      </c>
      <c r="AT920" s="3" t="str">
        <f t="shared" si="6"/>
        <v>update IFINOPL.dbo.AGREEMENT_ASSET set NPWP_NAME = 'PT INDONESIA CAKRAWALA EKSPRES' where AGREEMENT_NO = '0002165.4.08.04.2024';</v>
      </c>
    </row>
    <row r="921" spans="5:46" x14ac:dyDescent="0.25">
      <c r="E921" s="3" t="s">
        <v>528</v>
      </c>
      <c r="L921" s="3" t="s">
        <v>385</v>
      </c>
      <c r="S921" s="3" t="s">
        <v>385</v>
      </c>
      <c r="Z921" s="3" t="s">
        <v>597</v>
      </c>
      <c r="AT921" s="3" t="str">
        <f t="shared" si="6"/>
        <v>update IFINOPL.dbo.AGREEMENT_ASSET set NPWP_NAME = 'PT INDONESIA CAKRAWALA INDONESIA' where AGREEMENT_NO = '0002165.4.08.04.2024';</v>
      </c>
    </row>
    <row r="922" spans="5:46" x14ac:dyDescent="0.25">
      <c r="E922" s="3" t="s">
        <v>526</v>
      </c>
      <c r="L922" s="3" t="s">
        <v>385</v>
      </c>
      <c r="S922" s="3" t="s">
        <v>385</v>
      </c>
      <c r="Z922" s="3" t="s">
        <v>597</v>
      </c>
      <c r="AT922" s="3" t="str">
        <f t="shared" si="6"/>
        <v>update IFINOPL.dbo.AGREEMENT_ASSET set NPWP_NAME = 'PT INDONESIA CAKRAWALA INDONESIA' where AGREEMENT_NO = '0001881.4.08.02.2024';</v>
      </c>
    </row>
    <row r="923" spans="5:46" x14ac:dyDescent="0.25">
      <c r="E923" s="3" t="s">
        <v>527</v>
      </c>
      <c r="L923" s="3" t="s">
        <v>385</v>
      </c>
      <c r="S923" s="3" t="s">
        <v>385</v>
      </c>
      <c r="Z923" s="3" t="s">
        <v>597</v>
      </c>
      <c r="AT923" s="3" t="str">
        <f t="shared" si="6"/>
        <v>update IFINOPL.dbo.AGREEMENT_ASSET set NPWP_NAME = 'PT INDONESIA CAKRAWALA INDONESIA' where AGREEMENT_NO = '0002164.4.08.04.2024';</v>
      </c>
    </row>
    <row r="924" spans="5:46" x14ac:dyDescent="0.25">
      <c r="E924" s="3" t="s">
        <v>549</v>
      </c>
      <c r="L924" s="3" t="s">
        <v>386</v>
      </c>
      <c r="S924" s="3" t="s">
        <v>386</v>
      </c>
      <c r="Z924" s="3" t="s">
        <v>611</v>
      </c>
      <c r="AT924" s="3" t="str">
        <f t="shared" si="6"/>
        <v>update IFINOPL.dbo.AGREEMENT_ASSET set NPWP_NAME = 'PT MARGA NUSANTARA JAYA' where AGREEMENT_NO = '0002612.4.10.07.2024';</v>
      </c>
    </row>
    <row r="925" spans="5:46" x14ac:dyDescent="0.25">
      <c r="E925" s="3" t="s">
        <v>552</v>
      </c>
      <c r="L925" s="3" t="s">
        <v>386</v>
      </c>
      <c r="S925" s="3" t="s">
        <v>386</v>
      </c>
      <c r="Z925" s="3" t="s">
        <v>611</v>
      </c>
      <c r="AT925" s="3" t="str">
        <f t="shared" si="6"/>
        <v>update IFINOPL.dbo.AGREEMENT_ASSET set NPWP_NAME = 'PT MARGA NUSANTARA JAYA' where AGREEMENT_NO = '0002622.4.10.07.2024';</v>
      </c>
    </row>
    <row r="926" spans="5:46" x14ac:dyDescent="0.25">
      <c r="E926" s="3" t="s">
        <v>551</v>
      </c>
      <c r="L926" s="3" t="s">
        <v>386</v>
      </c>
      <c r="S926" s="3" t="s">
        <v>386</v>
      </c>
      <c r="Z926" s="3" t="s">
        <v>611</v>
      </c>
      <c r="AT926" s="3" t="str">
        <f t="shared" si="6"/>
        <v>update IFINOPL.dbo.AGREEMENT_ASSET set NPWP_NAME = 'PT MARGA NUSANTARA JAYA' where AGREEMENT_NO = '0002618.4.10.07.2024';</v>
      </c>
    </row>
    <row r="927" spans="5:46" x14ac:dyDescent="0.25">
      <c r="E927" s="3" t="s">
        <v>562</v>
      </c>
      <c r="L927" s="3" t="s">
        <v>386</v>
      </c>
      <c r="S927" s="3" t="s">
        <v>386</v>
      </c>
      <c r="Z927" s="3" t="s">
        <v>611</v>
      </c>
      <c r="AT927" s="3" t="str">
        <f t="shared" si="6"/>
        <v>update IFINOPL.dbo.AGREEMENT_ASSET set NPWP_NAME = 'PT MARGA NUSANTARA JAYA' where AGREEMENT_NO = '0002671.4.10.08.2024';</v>
      </c>
    </row>
    <row r="928" spans="5:46" x14ac:dyDescent="0.25">
      <c r="E928" s="3" t="s">
        <v>563</v>
      </c>
      <c r="L928" s="3" t="s">
        <v>386</v>
      </c>
      <c r="S928" s="3" t="s">
        <v>386</v>
      </c>
      <c r="Z928" s="3" t="s">
        <v>611</v>
      </c>
      <c r="AT928" s="3" t="str">
        <f t="shared" si="6"/>
        <v>update IFINOPL.dbo.AGREEMENT_ASSET set NPWP_NAME = 'PT MARGA NUSANTARA JAYA' where AGREEMENT_NO = '0002672.4.10.08.2024';</v>
      </c>
    </row>
    <row r="929" spans="5:46" x14ac:dyDescent="0.25">
      <c r="E929" s="3" t="s">
        <v>548</v>
      </c>
      <c r="L929" s="3" t="s">
        <v>386</v>
      </c>
      <c r="S929" s="3" t="s">
        <v>386</v>
      </c>
      <c r="Z929" s="3" t="s">
        <v>611</v>
      </c>
      <c r="AT929" s="3" t="str">
        <f t="shared" si="6"/>
        <v>update IFINOPL.dbo.AGREEMENT_ASSET set NPWP_NAME = 'PT MARGA NUSANTARA JAYA' where AGREEMENT_NO = '0002611.4.10.07.2024';</v>
      </c>
    </row>
    <row r="930" spans="5:46" x14ac:dyDescent="0.25">
      <c r="E930" s="3" t="s">
        <v>547</v>
      </c>
      <c r="L930" s="3" t="s">
        <v>386</v>
      </c>
      <c r="S930" s="3" t="s">
        <v>386</v>
      </c>
      <c r="Z930" s="3" t="s">
        <v>611</v>
      </c>
      <c r="AT930" s="3" t="str">
        <f t="shared" si="6"/>
        <v>update IFINOPL.dbo.AGREEMENT_ASSET set NPWP_NAME = 'PT MARGA NUSANTARA JAYA' where AGREEMENT_NO = '0002608.4.10.07.2024';</v>
      </c>
    </row>
    <row r="931" spans="5:46" x14ac:dyDescent="0.25">
      <c r="E931" s="3" t="s">
        <v>546</v>
      </c>
      <c r="L931" s="3" t="s">
        <v>386</v>
      </c>
      <c r="S931" s="3" t="s">
        <v>386</v>
      </c>
      <c r="Z931" s="3" t="s">
        <v>611</v>
      </c>
      <c r="AT931" s="3" t="str">
        <f t="shared" si="6"/>
        <v>update IFINOPL.dbo.AGREEMENT_ASSET set NPWP_NAME = 'PT MARGA NUSANTARA JAYA' where AGREEMENT_NO = '0002607.4.10.07.2024';</v>
      </c>
    </row>
    <row r="932" spans="5:46" x14ac:dyDescent="0.25">
      <c r="E932" s="3" t="s">
        <v>545</v>
      </c>
      <c r="L932" s="3" t="s">
        <v>386</v>
      </c>
      <c r="S932" s="3" t="s">
        <v>386</v>
      </c>
      <c r="Z932" s="3" t="s">
        <v>611</v>
      </c>
      <c r="AT932" s="3" t="str">
        <f t="shared" si="6"/>
        <v>update IFINOPL.dbo.AGREEMENT_ASSET set NPWP_NAME = 'PT MARGA NUSANTARA JAYA' where AGREEMENT_NO = '0002606.4.10.07.2024';</v>
      </c>
    </row>
    <row r="933" spans="5:46" x14ac:dyDescent="0.25">
      <c r="E933" s="3" t="s">
        <v>554</v>
      </c>
      <c r="L933" s="3" t="s">
        <v>387</v>
      </c>
      <c r="S933" s="3" t="s">
        <v>387</v>
      </c>
      <c r="Z933" s="3" t="s">
        <v>614</v>
      </c>
      <c r="AT933" s="3" t="str">
        <f t="shared" si="6"/>
        <v>update IFINOPL.dbo.AGREEMENT_ASSET set NPWP_NAME = 'PT NUTRICIA INDONESIA SEJAHTERA' where AGREEMENT_NO = '0002631.4.10.07.2024';</v>
      </c>
    </row>
    <row r="934" spans="5:46" x14ac:dyDescent="0.25">
      <c r="E934" s="3" t="s">
        <v>541</v>
      </c>
      <c r="L934" s="3" t="s">
        <v>388</v>
      </c>
      <c r="S934" s="3" t="s">
        <v>388</v>
      </c>
      <c r="Z934" s="3" t="s">
        <v>606</v>
      </c>
      <c r="AT934" s="3" t="str">
        <f t="shared" si="6"/>
        <v>update IFINOPL.dbo.AGREEMENT_ASSET set NPWP_NAME = 'PT SELATANINDO SARIMITRA' where AGREEMENT_NO = '0002530.4.08.06.2024';</v>
      </c>
    </row>
    <row r="935" spans="5:46" x14ac:dyDescent="0.25">
      <c r="E935" s="3" t="s">
        <v>544</v>
      </c>
      <c r="L935" s="3" t="s">
        <v>389</v>
      </c>
      <c r="S935" s="3" t="s">
        <v>389</v>
      </c>
      <c r="Z935" s="3" t="s">
        <v>610</v>
      </c>
      <c r="AT935" s="3" t="str">
        <f t="shared" si="6"/>
        <v>update IFINOPL.dbo.AGREEMENT_ASSET set NPWP_NAME = 'PT. ADI KARYA PRATAMA' where AGREEMENT_NO = '0002579.4.08.07.2024';</v>
      </c>
    </row>
    <row r="936" spans="5:46" x14ac:dyDescent="0.25">
      <c r="E936" s="3" t="s">
        <v>542</v>
      </c>
      <c r="L936" s="3" t="s">
        <v>383</v>
      </c>
      <c r="S936" s="3" t="s">
        <v>383</v>
      </c>
      <c r="Z936" s="3" t="s">
        <v>609</v>
      </c>
      <c r="AT936" s="3" t="str">
        <f t="shared" si="6"/>
        <v>update IFINOPL.dbo.AGREEMENT_ASSET set NPWP_NAME = 'PT. ADVANTAGE SCM' where AGREEMENT_NO = '0002565.4.38.07.2024';</v>
      </c>
    </row>
    <row r="937" spans="5:46" x14ac:dyDescent="0.25">
      <c r="E937" s="3" t="s">
        <v>512</v>
      </c>
      <c r="L937" s="3" t="s">
        <v>390</v>
      </c>
      <c r="S937" s="3" t="s">
        <v>390</v>
      </c>
      <c r="Z937" s="3" t="s">
        <v>585</v>
      </c>
      <c r="AT937" s="3" t="str">
        <f t="shared" si="6"/>
        <v>update IFINOPL.dbo.AGREEMENT_ASSET set NPWP_NAME = 'PT. ALAM SAMPURNA MAKMUR' where AGREEMENT_NO = '0000799.4.01.06.2021';</v>
      </c>
    </row>
    <row r="938" spans="5:46" x14ac:dyDescent="0.25">
      <c r="E938" s="3" t="s">
        <v>511</v>
      </c>
      <c r="L938" s="3" t="s">
        <v>390</v>
      </c>
      <c r="S938" s="3" t="s">
        <v>390</v>
      </c>
      <c r="Z938" s="3" t="s">
        <v>585</v>
      </c>
      <c r="AT938" s="3" t="str">
        <f t="shared" si="6"/>
        <v>update IFINOPL.dbo.AGREEMENT_ASSET set NPWP_NAME = 'PT. ALAM SAMPURNA MAKMUR' where AGREEMENT_NO = '0000798.4.01.06.2021';</v>
      </c>
    </row>
    <row r="939" spans="5:46" x14ac:dyDescent="0.25">
      <c r="E939" s="3" t="s">
        <v>510</v>
      </c>
      <c r="L939" s="3" t="s">
        <v>390</v>
      </c>
      <c r="S939" s="3" t="s">
        <v>390</v>
      </c>
      <c r="Z939" s="3" t="s">
        <v>585</v>
      </c>
      <c r="AT939" s="3" t="str">
        <f t="shared" ref="AT939:AT970" si="7">"update IFINOPL.dbo.AGREEMENT_ASSET set NPWP_NAME = '" &amp; TRIM(SUBSTITUTE(Z939, "|", "")) &amp; "' where AGREEMENT_NO = '" &amp; E939 &amp; "';"</f>
        <v>update IFINOPL.dbo.AGREEMENT_ASSET set NPWP_NAME = 'PT. ALAM SAMPURNA MAKMUR' where AGREEMENT_NO = '0000797.4.01.07.2021';</v>
      </c>
    </row>
    <row r="940" spans="5:46" x14ac:dyDescent="0.25">
      <c r="E940" s="3" t="s">
        <v>509</v>
      </c>
      <c r="L940" s="3" t="s">
        <v>390</v>
      </c>
      <c r="S940" s="3" t="s">
        <v>390</v>
      </c>
      <c r="Z940" s="3" t="s">
        <v>585</v>
      </c>
      <c r="AT940" s="3" t="str">
        <f t="shared" si="7"/>
        <v>update IFINOPL.dbo.AGREEMENT_ASSET set NPWP_NAME = 'PT. ALAM SAMPURNA MAKMUR' where AGREEMENT_NO = '0000775.4.01.06.2021';</v>
      </c>
    </row>
    <row r="941" spans="5:46" x14ac:dyDescent="0.25">
      <c r="E941" s="3" t="s">
        <v>530</v>
      </c>
      <c r="L941" s="3" t="s">
        <v>391</v>
      </c>
      <c r="S941" s="3" t="s">
        <v>391</v>
      </c>
      <c r="Z941" s="3" t="s">
        <v>599</v>
      </c>
      <c r="AT941" s="3" t="str">
        <f t="shared" si="7"/>
        <v>update IFINOPL.dbo.AGREEMENT_ASSET set NPWP_NAME = 'PT. ANDALAN DUA SATU EKSPRES' where AGREEMENT_NO = '0002340.4.01.05.2024';</v>
      </c>
    </row>
    <row r="942" spans="5:46" x14ac:dyDescent="0.25">
      <c r="E942" s="3" t="s">
        <v>529</v>
      </c>
      <c r="L942" s="3" t="s">
        <v>391</v>
      </c>
      <c r="S942" s="3" t="s">
        <v>391</v>
      </c>
      <c r="Z942" s="3" t="s">
        <v>599</v>
      </c>
      <c r="AT942" s="3" t="str">
        <f t="shared" si="7"/>
        <v>update IFINOPL.dbo.AGREEMENT_ASSET set NPWP_NAME = 'PT. ANDALAN DUA SATU EKSPRES' where AGREEMENT_NO = '0002338.4.01.05.2024';</v>
      </c>
    </row>
    <row r="943" spans="5:46" x14ac:dyDescent="0.25">
      <c r="E943" s="3" t="s">
        <v>531</v>
      </c>
      <c r="L943" s="3" t="s">
        <v>391</v>
      </c>
      <c r="S943" s="3" t="s">
        <v>391</v>
      </c>
      <c r="Z943" s="3" t="s">
        <v>599</v>
      </c>
      <c r="AT943" s="3" t="str">
        <f t="shared" si="7"/>
        <v>update IFINOPL.dbo.AGREEMENT_ASSET set NPWP_NAME = 'PT. ANDALAN DUA SATU EKSPRES' where AGREEMENT_NO = '0002341.4.01.05.2024';</v>
      </c>
    </row>
    <row r="944" spans="5:46" x14ac:dyDescent="0.25">
      <c r="E944" s="3" t="s">
        <v>506</v>
      </c>
      <c r="L944" s="3" t="s">
        <v>392</v>
      </c>
      <c r="S944" s="3" t="s">
        <v>392</v>
      </c>
      <c r="Z944" s="3" t="s">
        <v>582</v>
      </c>
      <c r="AT944" s="3" t="str">
        <f t="shared" si="7"/>
        <v>update IFINOPL.dbo.AGREEMENT_ASSET set NPWP_NAME = 'PT. ANUGERAH PRIMA SEJAHTERAH' where AGREEMENT_NO = '0000355.4.10.02.2021';</v>
      </c>
    </row>
    <row r="945" spans="5:46" x14ac:dyDescent="0.25">
      <c r="E945" s="3" t="s">
        <v>514</v>
      </c>
      <c r="L945" s="3" t="s">
        <v>393</v>
      </c>
      <c r="S945" s="3" t="s">
        <v>393</v>
      </c>
      <c r="Z945" s="3" t="s">
        <v>587</v>
      </c>
      <c r="AT945" s="3" t="str">
        <f t="shared" si="7"/>
        <v>update IFINOPL.dbo.AGREEMENT_ASSET set NPWP_NAME = 'PT. ARTA DWITUNGGAL ABADI' where AGREEMENT_NO = '0000953.4.08.02.2023';</v>
      </c>
    </row>
    <row r="946" spans="5:46" x14ac:dyDescent="0.25">
      <c r="E946" s="3" t="s">
        <v>502</v>
      </c>
      <c r="L946" s="3" t="s">
        <v>394</v>
      </c>
      <c r="S946" s="3" t="s">
        <v>394</v>
      </c>
      <c r="Z946" s="3" t="s">
        <v>580</v>
      </c>
      <c r="AT946" s="3" t="str">
        <f t="shared" si="7"/>
        <v>update IFINOPL.dbo.AGREEMENT_ASSET set NPWP_NAME = 'PT. ARTHA BERLIAN BLAMBANGAN' where AGREEMENT_NO = '0000013.4.29.05.2022';</v>
      </c>
    </row>
    <row r="947" spans="5:46" x14ac:dyDescent="0.25">
      <c r="E947" s="3" t="s">
        <v>508</v>
      </c>
      <c r="L947" s="3" t="s">
        <v>395</v>
      </c>
      <c r="S947" s="3" t="s">
        <v>395</v>
      </c>
      <c r="Z947" s="3" t="s">
        <v>584</v>
      </c>
      <c r="AT947" s="3" t="str">
        <f t="shared" si="7"/>
        <v>update IFINOPL.dbo.AGREEMENT_ASSET set NPWP_NAME = 'PT. ARTHA MAS GRAHA ANDALAN' where AGREEMENT_NO = '0000458.4.08.02.2021';</v>
      </c>
    </row>
    <row r="948" spans="5:46" x14ac:dyDescent="0.25">
      <c r="E948" s="3" t="s">
        <v>505</v>
      </c>
      <c r="L948" s="3" t="s">
        <v>397</v>
      </c>
      <c r="S948" s="3" t="s">
        <v>397</v>
      </c>
      <c r="Z948" s="3" t="s">
        <v>581</v>
      </c>
      <c r="AT948" s="3" t="str">
        <f t="shared" si="7"/>
        <v>update IFINOPL.dbo.AGREEMENT_ASSET set NPWP_NAME = 'PT. BAHANA PRESTASI' where AGREEMENT_NO = '0000239.4.10.07.2019';</v>
      </c>
    </row>
    <row r="949" spans="5:46" x14ac:dyDescent="0.25">
      <c r="E949" s="3" t="s">
        <v>504</v>
      </c>
      <c r="L949" s="3" t="s">
        <v>397</v>
      </c>
      <c r="S949" s="3" t="s">
        <v>397</v>
      </c>
      <c r="Z949" s="3" t="s">
        <v>581</v>
      </c>
      <c r="AT949" s="3" t="str">
        <f t="shared" si="7"/>
        <v>update IFINOPL.dbo.AGREEMENT_ASSET set NPWP_NAME = 'PT. BAHANA PRESTASI' where AGREEMENT_NO = '0000238.4.10.07.2019';</v>
      </c>
    </row>
    <row r="950" spans="5:46" x14ac:dyDescent="0.25">
      <c r="E950" s="3" t="s">
        <v>503</v>
      </c>
      <c r="L950" s="3" t="s">
        <v>397</v>
      </c>
      <c r="S950" s="3" t="s">
        <v>397</v>
      </c>
      <c r="Z950" s="3" t="s">
        <v>581</v>
      </c>
      <c r="AT950" s="3" t="str">
        <f t="shared" si="7"/>
        <v>update IFINOPL.dbo.AGREEMENT_ASSET set NPWP_NAME = 'PT. BAHANA PRESTASI' where AGREEMENT_NO = '0000237.4.10.07.2019';</v>
      </c>
    </row>
    <row r="951" spans="5:46" x14ac:dyDescent="0.25">
      <c r="E951" s="3" t="s">
        <v>519</v>
      </c>
      <c r="L951" s="3" t="s">
        <v>398</v>
      </c>
      <c r="S951" s="3" t="s">
        <v>398</v>
      </c>
      <c r="Z951" s="3" t="s">
        <v>590</v>
      </c>
      <c r="AT951" s="3" t="str">
        <f t="shared" si="7"/>
        <v>update IFINOPL.dbo.AGREEMENT_ASSET set NPWP_NAME = 'PT. BORWITA CITRA PRIMA' where AGREEMENT_NO = '0001081.4.01.07.2022';</v>
      </c>
    </row>
    <row r="952" spans="5:46" x14ac:dyDescent="0.25">
      <c r="E952" s="3" t="s">
        <v>564</v>
      </c>
      <c r="L952" s="3" t="s">
        <v>398</v>
      </c>
      <c r="S952" s="3" t="s">
        <v>398</v>
      </c>
      <c r="Z952" s="3" t="s">
        <v>590</v>
      </c>
      <c r="AT952" s="3" t="str">
        <f t="shared" si="7"/>
        <v>update IFINOPL.dbo.AGREEMENT_ASSET set NPWP_NAME = 'PT. BORWITA CITRA PRIMA' where AGREEMENT_NO = '0002693.4.10.08.2024';</v>
      </c>
    </row>
    <row r="953" spans="5:46" x14ac:dyDescent="0.25">
      <c r="E953" s="3" t="s">
        <v>561</v>
      </c>
      <c r="L953" s="3" t="s">
        <v>398</v>
      </c>
      <c r="S953" s="3" t="s">
        <v>398</v>
      </c>
      <c r="Z953" s="3" t="s">
        <v>590</v>
      </c>
      <c r="AT953" s="3" t="str">
        <f t="shared" si="7"/>
        <v>update IFINOPL.dbo.AGREEMENT_ASSET set NPWP_NAME = 'PT. BORWITA CITRA PRIMA' where AGREEMENT_NO = '0002670.4.10.08.2024';</v>
      </c>
    </row>
    <row r="954" spans="5:46" x14ac:dyDescent="0.25">
      <c r="E954" s="3" t="s">
        <v>518</v>
      </c>
      <c r="L954" s="3" t="s">
        <v>399</v>
      </c>
      <c r="S954" s="3" t="s">
        <v>399</v>
      </c>
      <c r="Z954" s="3" t="s">
        <v>588</v>
      </c>
      <c r="AT954" s="3" t="str">
        <f t="shared" si="7"/>
        <v>update IFINOPL.dbo.AGREEMENT_ASSET set NPWP_NAME = 'PT. BORWITA INDAH' where AGREEMENT_NO = '0001071.4.01.06.2022';</v>
      </c>
    </row>
    <row r="955" spans="5:46" x14ac:dyDescent="0.25">
      <c r="E955" s="3" t="s">
        <v>517</v>
      </c>
      <c r="L955" s="3" t="s">
        <v>399</v>
      </c>
      <c r="S955" s="3" t="s">
        <v>399</v>
      </c>
      <c r="Z955" s="3" t="s">
        <v>588</v>
      </c>
      <c r="AT955" s="3" t="str">
        <f t="shared" si="7"/>
        <v>update IFINOPL.dbo.AGREEMENT_ASSET set NPWP_NAME = 'PT. BORWITA INDAH' where AGREEMENT_NO = '0001069.4.01.06.2022';</v>
      </c>
    </row>
    <row r="956" spans="5:46" x14ac:dyDescent="0.25">
      <c r="E956" s="3" t="s">
        <v>515</v>
      </c>
      <c r="L956" s="3" t="s">
        <v>399</v>
      </c>
      <c r="S956" s="3" t="s">
        <v>399</v>
      </c>
      <c r="Z956" s="3" t="s">
        <v>588</v>
      </c>
      <c r="AT956" s="3" t="str">
        <f t="shared" si="7"/>
        <v>update IFINOPL.dbo.AGREEMENT_ASSET set NPWP_NAME = 'PT. BORWITA INDAH' where AGREEMENT_NO = '0001019.4.01.04.2022';</v>
      </c>
    </row>
    <row r="957" spans="5:46" x14ac:dyDescent="0.25">
      <c r="E957" s="3" t="s">
        <v>501</v>
      </c>
      <c r="L957" s="3" t="s">
        <v>400</v>
      </c>
      <c r="S957" s="3" t="s">
        <v>400</v>
      </c>
      <c r="Z957" s="3" t="s">
        <v>579</v>
      </c>
      <c r="AT957" s="3" t="str">
        <f t="shared" si="7"/>
        <v>update IFINOPL.dbo.AGREEMENT_ASSET set NPWP_NAME = 'PT. BUMI BERDIKARI SENTOSA' where AGREEMENT_NO = '0000005.4.07.07.2021';</v>
      </c>
    </row>
    <row r="958" spans="5:46" x14ac:dyDescent="0.25">
      <c r="E958" s="3" t="s">
        <v>555</v>
      </c>
      <c r="L958" s="3" t="s">
        <v>401</v>
      </c>
      <c r="S958" s="3" t="s">
        <v>401</v>
      </c>
      <c r="Z958" s="3" t="s">
        <v>617</v>
      </c>
      <c r="AT958" s="3" t="str">
        <f t="shared" si="7"/>
        <v>update IFINOPL.dbo.AGREEMENT_ASSET set NPWP_NAME = 'PT. CIPTA KARYA TECHNOLOGY' where AGREEMENT_NO = '0002644.4.10.07.2024';</v>
      </c>
    </row>
    <row r="959" spans="5:46" x14ac:dyDescent="0.25">
      <c r="E959" s="3" t="s">
        <v>556</v>
      </c>
      <c r="L959" s="3" t="s">
        <v>401</v>
      </c>
      <c r="S959" s="3" t="s">
        <v>401</v>
      </c>
      <c r="Z959" s="3" t="s">
        <v>617</v>
      </c>
      <c r="AT959" s="3" t="str">
        <f t="shared" si="7"/>
        <v>update IFINOPL.dbo.AGREEMENT_ASSET set NPWP_NAME = 'PT. CIPTA KARYA TECHNOLOGY' where AGREEMENT_NO = '0002645.4.10.07.2024';</v>
      </c>
    </row>
    <row r="960" spans="5:46" x14ac:dyDescent="0.25">
      <c r="E960" s="3" t="s">
        <v>560</v>
      </c>
      <c r="L960" s="3" t="s">
        <v>402</v>
      </c>
      <c r="S960" s="3" t="s">
        <v>402</v>
      </c>
      <c r="Z960" s="3" t="s">
        <v>619</v>
      </c>
      <c r="AT960" s="3" t="str">
        <f t="shared" si="7"/>
        <v>update IFINOPL.dbo.AGREEMENT_ASSET set NPWP_NAME = 'PT. CITRA INA FEEDMIL' where AGREEMENT_NO = '0002668.4.38.08.2024';</v>
      </c>
    </row>
    <row r="961" spans="5:46" x14ac:dyDescent="0.25">
      <c r="E961" s="3" t="s">
        <v>535</v>
      </c>
      <c r="L961" s="3" t="s">
        <v>403</v>
      </c>
      <c r="S961" s="3" t="s">
        <v>403</v>
      </c>
      <c r="Z961" s="3" t="s">
        <v>601</v>
      </c>
      <c r="AT961" s="3" t="str">
        <f>"update IFINOPL.dbo.AGREEMENT_ASSET set NPWP_NAME = '" &amp; TRIM(SUBSTITUTE(Z961, "|", "")) &amp; "' where AGREEMENT_NO = '" &amp; E961 &amp; "';"</f>
        <v>update IFINOPL.dbo.AGREEMENT_ASSET set NPWP_NAME = 'PT. DATASCRIP' where AGREEMENT_NO = '0002466.4.08.06.2024';</v>
      </c>
    </row>
    <row r="962" spans="5:46" x14ac:dyDescent="0.25">
      <c r="E962" s="3" t="s">
        <v>539</v>
      </c>
      <c r="L962" s="3" t="s">
        <v>405</v>
      </c>
      <c r="S962" s="3" t="s">
        <v>405</v>
      </c>
      <c r="Z962" s="3" t="s">
        <v>605</v>
      </c>
      <c r="AT962" s="3" t="str">
        <f t="shared" si="7"/>
        <v>update IFINOPL.dbo.AGREEMENT_ASSET set NPWP_NAME = 'PT. FESTO' where AGREEMENT_NO = '0002528.4.10.06.2024';</v>
      </c>
    </row>
    <row r="963" spans="5:46" x14ac:dyDescent="0.25">
      <c r="E963" s="3" t="s">
        <v>540</v>
      </c>
      <c r="L963" s="3" t="s">
        <v>405</v>
      </c>
      <c r="S963" s="3" t="s">
        <v>405</v>
      </c>
      <c r="Z963" s="3" t="s">
        <v>605</v>
      </c>
      <c r="AT963" s="3" t="str">
        <f t="shared" si="7"/>
        <v>update IFINOPL.dbo.AGREEMENT_ASSET set NPWP_NAME = 'PT. FESTO' where AGREEMENT_NO = '0002529.4.10.06.2024';</v>
      </c>
    </row>
    <row r="964" spans="5:46" x14ac:dyDescent="0.25">
      <c r="E964" s="3" t="s">
        <v>516</v>
      </c>
      <c r="L964" s="3" t="s">
        <v>404</v>
      </c>
      <c r="S964" s="3" t="s">
        <v>404</v>
      </c>
      <c r="Z964" s="3" t="s">
        <v>589</v>
      </c>
      <c r="AT964" s="3" t="str">
        <f t="shared" si="7"/>
        <v>update IFINOPL.dbo.AGREEMENT_ASSET set NPWP_NAME = 'PT. FONTERRA BRANDS INDONESIA' where AGREEMENT_NO = '0001033.4.01.05.2022';</v>
      </c>
    </row>
    <row r="965" spans="5:46" x14ac:dyDescent="0.25">
      <c r="E965" s="3" t="s">
        <v>520</v>
      </c>
      <c r="L965" s="3" t="s">
        <v>406</v>
      </c>
      <c r="S965" s="3" t="s">
        <v>406</v>
      </c>
      <c r="Z965" s="3" t="s">
        <v>591</v>
      </c>
      <c r="AT965" s="3" t="str">
        <f t="shared" si="7"/>
        <v>update IFINOPL.dbo.AGREEMENT_ASSET set NPWP_NAME = 'PT. FRESENIUS KABI INDONESIA' where AGREEMENT_NO = '0001095.4.01.07.2022';</v>
      </c>
    </row>
    <row r="966" spans="5:46" x14ac:dyDescent="0.25">
      <c r="E966" s="3" t="s">
        <v>521</v>
      </c>
      <c r="L966" s="3" t="s">
        <v>406</v>
      </c>
      <c r="S966" s="3" t="s">
        <v>406</v>
      </c>
      <c r="Z966" s="3" t="s">
        <v>591</v>
      </c>
      <c r="AT966" s="3" t="str">
        <f t="shared" si="7"/>
        <v>update IFINOPL.dbo.AGREEMENT_ASSET set NPWP_NAME = 'PT. FRESENIUS KABI INDONESIA' where AGREEMENT_NO = '0001097.4.01.07.2022';</v>
      </c>
    </row>
    <row r="967" spans="5:46" x14ac:dyDescent="0.25">
      <c r="E967" s="3" t="s">
        <v>558</v>
      </c>
      <c r="L967" s="3" t="s">
        <v>407</v>
      </c>
      <c r="S967" s="3" t="s">
        <v>407</v>
      </c>
      <c r="Z967" s="3" t="s">
        <v>618</v>
      </c>
      <c r="AT967" s="3" t="str">
        <f t="shared" si="7"/>
        <v>update IFINOPL.dbo.AGREEMENT_ASSET set NPWP_NAME = 'PT. G4S SECURITY SERVICES' where AGREEMENT_NO = '0002666.4.10.07.2024';</v>
      </c>
    </row>
    <row r="968" spans="5:46" x14ac:dyDescent="0.25">
      <c r="E968" s="3" t="s">
        <v>557</v>
      </c>
      <c r="L968" s="3" t="s">
        <v>407</v>
      </c>
      <c r="S968" s="3" t="s">
        <v>407</v>
      </c>
      <c r="Z968" s="3" t="s">
        <v>618</v>
      </c>
      <c r="AT968" s="3" t="str">
        <f t="shared" si="7"/>
        <v>update IFINOPL.dbo.AGREEMENT_ASSET set NPWP_NAME = 'PT. G4S SECURITY SERVICES' where AGREEMENT_NO = '0002665.4.10.07.2024';</v>
      </c>
    </row>
    <row r="969" spans="5:46" x14ac:dyDescent="0.25">
      <c r="E969" s="3" t="s">
        <v>568</v>
      </c>
      <c r="L969" s="3" t="s">
        <v>407</v>
      </c>
      <c r="S969" s="3" t="s">
        <v>407</v>
      </c>
      <c r="Z969" s="3" t="s">
        <v>618</v>
      </c>
      <c r="AT969" s="3" t="str">
        <f t="shared" si="7"/>
        <v>update IFINOPL.dbo.AGREEMENT_ASSET set NPWP_NAME = 'PT. G4S SECURITY SERVICES' where AGREEMENT_NO = '0002698.4.10.08.2024';</v>
      </c>
    </row>
    <row r="970" spans="5:46" x14ac:dyDescent="0.25">
      <c r="E970" s="3" t="s">
        <v>567</v>
      </c>
      <c r="L970" s="3" t="s">
        <v>407</v>
      </c>
      <c r="S970" s="3" t="s">
        <v>407</v>
      </c>
      <c r="Z970" s="3" t="s">
        <v>618</v>
      </c>
      <c r="AT970" s="3" t="str">
        <f t="shared" si="7"/>
        <v>update IFINOPL.dbo.AGREEMENT_ASSET set NPWP_NAME = 'PT. G4S SECURITY SERVICES' where AGREEMENT_NO = '0002697.4.10.08.2024';</v>
      </c>
    </row>
    <row r="971" spans="5:46" x14ac:dyDescent="0.25">
      <c r="E971" s="3" t="s">
        <v>566</v>
      </c>
      <c r="L971" s="3" t="s">
        <v>407</v>
      </c>
      <c r="S971" s="3" t="s">
        <v>407</v>
      </c>
      <c r="Z971" s="3" t="s">
        <v>618</v>
      </c>
      <c r="AT971" s="3" t="str">
        <f t="shared" ref="AT971:AT994" si="8">"update IFINOPL.dbo.AGREEMENT_ASSET set NPWP_NAME = '" &amp; TRIM(SUBSTITUTE(Z971, "|", "")) &amp; "' where AGREEMENT_NO = '" &amp; E971 &amp; "';"</f>
        <v>update IFINOPL.dbo.AGREEMENT_ASSET set NPWP_NAME = 'PT. G4S SECURITY SERVICES' where AGREEMENT_NO = '0002696.4.10.08.2024';</v>
      </c>
    </row>
    <row r="972" spans="5:46" x14ac:dyDescent="0.25">
      <c r="E972" s="3" t="s">
        <v>565</v>
      </c>
      <c r="L972" s="3" t="s">
        <v>407</v>
      </c>
      <c r="S972" s="3" t="s">
        <v>407</v>
      </c>
      <c r="Z972" s="3" t="s">
        <v>618</v>
      </c>
      <c r="AT972" s="3" t="str">
        <f t="shared" si="8"/>
        <v>update IFINOPL.dbo.AGREEMENT_ASSET set NPWP_NAME = 'PT. G4S SECURITY SERVICES' where AGREEMENT_NO = '0002695.4.10.08.2024';</v>
      </c>
    </row>
    <row r="973" spans="5:46" x14ac:dyDescent="0.25">
      <c r="E973" s="3" t="s">
        <v>523</v>
      </c>
      <c r="L973" s="3" t="s">
        <v>408</v>
      </c>
      <c r="S973" s="3" t="s">
        <v>408</v>
      </c>
      <c r="Z973" s="3" t="s">
        <v>592</v>
      </c>
      <c r="AT973" s="3" t="str">
        <f t="shared" si="8"/>
        <v>update IFINOPL.dbo.AGREEMENT_ASSET set NPWP_NAME = 'PT. GAMA PUTRA SUKSES PRIMA' where AGREEMENT_NO = '0001211.4.08.10.2023';</v>
      </c>
    </row>
    <row r="974" spans="5:46" x14ac:dyDescent="0.25">
      <c r="E974" s="3" t="s">
        <v>524</v>
      </c>
      <c r="L974" s="3" t="s">
        <v>409</v>
      </c>
      <c r="S974" s="3" t="s">
        <v>409</v>
      </c>
      <c r="Z974" s="3" t="s">
        <v>593</v>
      </c>
      <c r="AT974" s="3" t="str">
        <f t="shared" si="8"/>
        <v>update IFINOPL.dbo.AGREEMENT_ASSET set NPWP_NAME = 'PT. GLOBALINDO DUA SATU EKSPRES' where AGREEMENT_NO = '0001564.4.01.11.2023 ';</v>
      </c>
    </row>
    <row r="975" spans="5:46" x14ac:dyDescent="0.25">
      <c r="E975" s="3" t="s">
        <v>528</v>
      </c>
      <c r="L975" s="3" t="s">
        <v>385</v>
      </c>
      <c r="S975" s="3" t="s">
        <v>385</v>
      </c>
      <c r="Z975" s="3" t="s">
        <v>598</v>
      </c>
      <c r="AT975" s="3" t="str">
        <f t="shared" si="8"/>
        <v>update IFINOPL.dbo.AGREEMENT_ASSET set NPWP_NAME = 'PT. INDONESIA CAKRAWALA EKSPRES' where AGREEMENT_NO = '0002165.4.08.04.2024';</v>
      </c>
    </row>
    <row r="976" spans="5:46" x14ac:dyDescent="0.25">
      <c r="E976" s="3" t="s">
        <v>527</v>
      </c>
      <c r="L976" s="3" t="s">
        <v>385</v>
      </c>
      <c r="S976" s="3" t="s">
        <v>385</v>
      </c>
      <c r="Z976" s="3" t="s">
        <v>598</v>
      </c>
      <c r="AT976" s="3" t="str">
        <f t="shared" si="8"/>
        <v>update IFINOPL.dbo.AGREEMENT_ASSET set NPWP_NAME = 'PT. INDONESIA CAKRAWALA EKSPRES' where AGREEMENT_NO = '0002164.4.08.04.2024';</v>
      </c>
    </row>
    <row r="977" spans="5:46" x14ac:dyDescent="0.25">
      <c r="E977" s="3" t="s">
        <v>526</v>
      </c>
      <c r="L977" s="3" t="s">
        <v>385</v>
      </c>
      <c r="S977" s="3" t="s">
        <v>385</v>
      </c>
      <c r="Z977" s="3" t="s">
        <v>598</v>
      </c>
      <c r="AT977" s="3" t="str">
        <f t="shared" si="8"/>
        <v>update IFINOPL.dbo.AGREEMENT_ASSET set NPWP_NAME = 'PT. INDONESIA CAKRAWALA EKSPRES' where AGREEMENT_NO = '0001881.4.08.02.2024';</v>
      </c>
    </row>
    <row r="978" spans="5:46" x14ac:dyDescent="0.25">
      <c r="E978" s="3" t="s">
        <v>507</v>
      </c>
      <c r="L978" s="3" t="s">
        <v>410</v>
      </c>
      <c r="S978" s="3" t="s">
        <v>410</v>
      </c>
      <c r="Z978" s="3" t="s">
        <v>583</v>
      </c>
      <c r="AT978" s="3" t="str">
        <f t="shared" si="8"/>
        <v>update IFINOPL.dbo.AGREEMENT_ASSET set NPWP_NAME = 'PT. INDOTRUCK UTAMA' where AGREEMENT_NO = '0000382.4.08.08.2020';</v>
      </c>
    </row>
    <row r="979" spans="5:46" x14ac:dyDescent="0.25">
      <c r="E979" s="3" t="s">
        <v>532</v>
      </c>
      <c r="L979" s="3" t="s">
        <v>410</v>
      </c>
      <c r="S979" s="3" t="s">
        <v>410</v>
      </c>
      <c r="Z979" s="3" t="s">
        <v>583</v>
      </c>
      <c r="AT979" s="3" t="str">
        <f t="shared" si="8"/>
        <v>update IFINOPL.dbo.AGREEMENT_ASSET set NPWP_NAME = 'PT. INDOTRUCK UTAMA' where AGREEMENT_NO = '0002397.4.10.06.2024';</v>
      </c>
    </row>
    <row r="980" spans="5:46" x14ac:dyDescent="0.25">
      <c r="E980" s="3" t="s">
        <v>545</v>
      </c>
      <c r="L980" s="3" t="s">
        <v>386</v>
      </c>
      <c r="S980" s="3" t="s">
        <v>386</v>
      </c>
      <c r="Z980" s="3" t="s">
        <v>612</v>
      </c>
      <c r="AT980" s="3" t="str">
        <f t="shared" si="8"/>
        <v>update IFINOPL.dbo.AGREEMENT_ASSET set NPWP_NAME = 'PT. MARGA NUSANTARA JAYA' where AGREEMENT_NO = '0002606.4.10.07.2024';</v>
      </c>
    </row>
    <row r="981" spans="5:46" x14ac:dyDescent="0.25">
      <c r="E981" s="3" t="s">
        <v>546</v>
      </c>
      <c r="L981" s="3" t="s">
        <v>386</v>
      </c>
      <c r="S981" s="3" t="s">
        <v>386</v>
      </c>
      <c r="Z981" s="3" t="s">
        <v>612</v>
      </c>
      <c r="AT981" s="3" t="str">
        <f t="shared" si="8"/>
        <v>update IFINOPL.dbo.AGREEMENT_ASSET set NPWP_NAME = 'PT. MARGA NUSANTARA JAYA' where AGREEMENT_NO = '0002607.4.10.07.2024';</v>
      </c>
    </row>
    <row r="982" spans="5:46" x14ac:dyDescent="0.25">
      <c r="E982" s="3" t="s">
        <v>547</v>
      </c>
      <c r="L982" s="3" t="s">
        <v>386</v>
      </c>
      <c r="S982" s="3" t="s">
        <v>386</v>
      </c>
      <c r="Z982" s="3" t="s">
        <v>612</v>
      </c>
      <c r="AT982" s="3" t="str">
        <f t="shared" si="8"/>
        <v>update IFINOPL.dbo.AGREEMENT_ASSET set NPWP_NAME = 'PT. MARGA NUSANTARA JAYA' where AGREEMENT_NO = '0002608.4.10.07.2024';</v>
      </c>
    </row>
    <row r="983" spans="5:46" x14ac:dyDescent="0.25">
      <c r="E983" s="3" t="s">
        <v>548</v>
      </c>
      <c r="L983" s="3" t="s">
        <v>386</v>
      </c>
      <c r="S983" s="3" t="s">
        <v>386</v>
      </c>
      <c r="Z983" s="3" t="s">
        <v>612</v>
      </c>
      <c r="AT983" s="3" t="str">
        <f t="shared" si="8"/>
        <v>update IFINOPL.dbo.AGREEMENT_ASSET set NPWP_NAME = 'PT. MARGA NUSANTARA JAYA' where AGREEMENT_NO = '0002611.4.10.07.2024';</v>
      </c>
    </row>
    <row r="984" spans="5:46" x14ac:dyDescent="0.25">
      <c r="E984" s="3" t="s">
        <v>562</v>
      </c>
      <c r="L984" s="3" t="s">
        <v>386</v>
      </c>
      <c r="S984" s="3" t="s">
        <v>386</v>
      </c>
      <c r="Z984" s="3" t="s">
        <v>612</v>
      </c>
      <c r="AT984" s="3" t="str">
        <f t="shared" si="8"/>
        <v>update IFINOPL.dbo.AGREEMENT_ASSET set NPWP_NAME = 'PT. MARGA NUSANTARA JAYA' where AGREEMENT_NO = '0002671.4.10.08.2024';</v>
      </c>
    </row>
    <row r="985" spans="5:46" x14ac:dyDescent="0.25">
      <c r="E985" s="3" t="s">
        <v>563</v>
      </c>
      <c r="L985" s="3" t="s">
        <v>386</v>
      </c>
      <c r="S985" s="3" t="s">
        <v>386</v>
      </c>
      <c r="Z985" s="3" t="s">
        <v>612</v>
      </c>
      <c r="AT985" s="3" t="str">
        <f t="shared" si="8"/>
        <v>update IFINOPL.dbo.AGREEMENT_ASSET set NPWP_NAME = 'PT. MARGA NUSANTARA JAYA' where AGREEMENT_NO = '0002672.4.10.08.2024';</v>
      </c>
    </row>
    <row r="986" spans="5:46" x14ac:dyDescent="0.25">
      <c r="E986" s="3" t="s">
        <v>551</v>
      </c>
      <c r="L986" s="3" t="s">
        <v>386</v>
      </c>
      <c r="S986" s="3" t="s">
        <v>386</v>
      </c>
      <c r="Z986" s="3" t="s">
        <v>612</v>
      </c>
      <c r="AT986" s="3" t="str">
        <f t="shared" si="8"/>
        <v>update IFINOPL.dbo.AGREEMENT_ASSET set NPWP_NAME = 'PT. MARGA NUSANTARA JAYA' where AGREEMENT_NO = '0002618.4.10.07.2024';</v>
      </c>
    </row>
    <row r="987" spans="5:46" x14ac:dyDescent="0.25">
      <c r="E987" s="3" t="s">
        <v>552</v>
      </c>
      <c r="L987" s="3" t="s">
        <v>386</v>
      </c>
      <c r="S987" s="3" t="s">
        <v>386</v>
      </c>
      <c r="Z987" s="3" t="s">
        <v>612</v>
      </c>
      <c r="AT987" s="3" t="str">
        <f t="shared" si="8"/>
        <v>update IFINOPL.dbo.AGREEMENT_ASSET set NPWP_NAME = 'PT. MARGA NUSANTARA JAYA' where AGREEMENT_NO = '0002622.4.10.07.2024';</v>
      </c>
    </row>
    <row r="988" spans="5:46" x14ac:dyDescent="0.25">
      <c r="E988" s="3" t="s">
        <v>549</v>
      </c>
      <c r="L988" s="3" t="s">
        <v>386</v>
      </c>
      <c r="S988" s="3" t="s">
        <v>386</v>
      </c>
      <c r="Z988" s="3" t="s">
        <v>612</v>
      </c>
      <c r="AT988" s="3" t="str">
        <f t="shared" si="8"/>
        <v>update IFINOPL.dbo.AGREEMENT_ASSET set NPWP_NAME = 'PT. MARGA NUSANTARA JAYA' where AGREEMENT_NO = '0002612.4.10.07.2024';</v>
      </c>
    </row>
    <row r="989" spans="5:46" x14ac:dyDescent="0.25">
      <c r="E989" s="3" t="s">
        <v>535</v>
      </c>
      <c r="L989" s="3" t="s">
        <v>403</v>
      </c>
      <c r="S989" s="3" t="s">
        <v>403</v>
      </c>
      <c r="Z989" s="3" t="s">
        <v>602</v>
      </c>
      <c r="AT989" s="3" t="str">
        <f t="shared" si="8"/>
        <v>update IFINOPL.dbo.AGREEMENT_ASSET set NPWP_NAME = 'PT. MERAPI UTAMA PHARMA' where AGREEMENT_NO = '0002466.4.08.06.2024';</v>
      </c>
    </row>
    <row r="990" spans="5:46" x14ac:dyDescent="0.25">
      <c r="E990" s="3" t="s">
        <v>554</v>
      </c>
      <c r="L990" s="3" t="s">
        <v>387</v>
      </c>
      <c r="S990" s="3" t="s">
        <v>387</v>
      </c>
      <c r="Z990" s="3" t="s">
        <v>615</v>
      </c>
      <c r="AT990" s="3" t="str">
        <f t="shared" si="8"/>
        <v>update IFINOPL.dbo.AGREEMENT_ASSET set NPWP_NAME = 'PT. NUTRICIA INDONESIA SEJAHTERA' where AGREEMENT_NO = '0002631.4.10.07.2024';</v>
      </c>
    </row>
    <row r="991" spans="5:46" x14ac:dyDescent="0.25">
      <c r="E991" s="3" t="s">
        <v>541</v>
      </c>
      <c r="L991" s="3" t="s">
        <v>388</v>
      </c>
      <c r="S991" s="3" t="s">
        <v>388</v>
      </c>
      <c r="Z991" s="3" t="s">
        <v>607</v>
      </c>
      <c r="AT991" s="3" t="str">
        <f t="shared" si="8"/>
        <v>update IFINOPL.dbo.AGREEMENT_ASSET set NPWP_NAME = 'PT. SELATANINDO SARIMITRA' where AGREEMENT_NO = '0002530.4.08.06.2024';</v>
      </c>
    </row>
    <row r="992" spans="5:46" x14ac:dyDescent="0.25">
      <c r="E992" s="3" t="s">
        <v>550</v>
      </c>
      <c r="L992" s="3" t="s">
        <v>377</v>
      </c>
      <c r="S992" s="3" t="s">
        <v>377</v>
      </c>
      <c r="Z992" s="3" t="s">
        <v>372</v>
      </c>
      <c r="AT992" s="3" t="str">
        <f t="shared" si="8"/>
        <v>update IFINOPL.dbo.AGREEMENT_ASSET set NPWP_NAME = 'PT. SICEPAT EKSPRES INDONESIA' where AGREEMENT_NO = '0002615.4.10.07.2024';</v>
      </c>
    </row>
    <row r="993" spans="3:46" x14ac:dyDescent="0.25">
      <c r="E993" s="3" t="s">
        <v>537</v>
      </c>
      <c r="L993" s="3" t="s">
        <v>378</v>
      </c>
      <c r="S993" s="3" t="s">
        <v>378</v>
      </c>
      <c r="Z993" s="3" t="s">
        <v>373</v>
      </c>
      <c r="AT993" s="3" t="str">
        <f t="shared" si="8"/>
        <v>update IFINOPL.dbo.AGREEMENT_ASSET set NPWP_NAME = 'PT. STARCOM SOLUSINDO' where AGREEMENT_NO = '0002492.4.38.06.2024';</v>
      </c>
    </row>
    <row r="994" spans="3:46" x14ac:dyDescent="0.25">
      <c r="E994" s="3" t="s">
        <v>525</v>
      </c>
      <c r="L994" s="3" t="s">
        <v>384</v>
      </c>
      <c r="S994" s="3" t="s">
        <v>384</v>
      </c>
      <c r="Z994" s="3" t="s">
        <v>595</v>
      </c>
      <c r="AT994" s="3" t="str">
        <f t="shared" si="8"/>
        <v>update IFINOPL.dbo.AGREEMENT_ASSET set NPWP_NAME = 'PT.CITRA PASE INDAH' where AGREEMENT_NO = '0001793.4.08.01.2024';</v>
      </c>
    </row>
    <row r="1002" spans="3:46" x14ac:dyDescent="0.25">
      <c r="C1002" s="4">
        <v>0</v>
      </c>
    </row>
  </sheetData>
  <hyperlinks>
    <hyperlink ref="E541" r:id="rId1" display="https://teams.microsoft.com/l/message/19:05e04ef6-a8c9-48db-8065-061fa260292c_f57b8c00-4882-4d7c-a3b9-0ecf369ec9ad@unq.gbl.spaces/1725000021240?context=%7B%22contextType%22%3A%22chat%22%7D" xr:uid="{2A96287E-A75A-42A1-8699-1C4919734385}"/>
    <hyperlink ref="E513" r:id="rId2" display="https://teams.microsoft.com/l/message/19:49cf2ae5-cd49-4fef-8bf3-18b80a6ae08e_c869a345-f176-4ecc-a5d1-ed669c946231@unq.gbl.spaces/1724988299336?context=%7B%22contextType%22%3A%22chat%22%7D" xr:uid="{424D7633-9800-4855-AB71-A39D07F34E7B}"/>
    <hyperlink ref="E10" r:id="rId3" display="https://teams.microsoft.com/l/message/19:27889f5f-8363-4054-bc62-5d210980d794_f57b8c00-4882-4d7c-a3b9-0ecf369ec9ad@unq.gbl.spaces/1724896037038?context=%7B%22contextType%22%3A%22chat%22%7D" xr:uid="{56C62424-1A7B-465A-BF6C-E7D9070353DE}"/>
    <hyperlink ref="E239" r:id="rId4" display="https://teams.microsoft.com/l/message/19:27889f5f-8363-4054-bc62-5d210980d794_f57b8c00-4882-4d7c-a3b9-0ecf369ec9ad@unq.gbl.spaces/1724905760695?context=%7B%22contextType%22%3A%22chat%22%7D" xr:uid="{0EC07845-08ED-44F2-AB7F-5FCF3F7A6C09}"/>
    <hyperlink ref="E268" r:id="rId5" display="https://teams.microsoft.com/l/message/19:ea9129dd-a8f6-49df-b3b3-b24bece85c93_f57b8c00-4882-4d7c-a3b9-0ecf369ec9ad@unq.gbl.spaces/1725000382143?context=%7B%22contextType%22%3A%22chat%22%7D" xr:uid="{111C1648-3E5D-4981-BC3E-06E3B6A35B3E}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5E45-2939-427F-9113-3D9889D8BB4D}">
  <dimension ref="B2:C4"/>
  <sheetViews>
    <sheetView zoomScale="85" zoomScaleNormal="85" workbookViewId="0">
      <selection activeCell="R27" sqref="R27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623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495A-D0A1-4C9D-8C20-3CAC168A1CFB}">
  <dimension ref="B2:BV778"/>
  <sheetViews>
    <sheetView topLeftCell="A525" zoomScale="85" zoomScaleNormal="85" workbookViewId="0">
      <selection activeCell="E573" sqref="E573"/>
    </sheetView>
  </sheetViews>
  <sheetFormatPr defaultColWidth="2.85546875" defaultRowHeight="15" x14ac:dyDescent="0.25"/>
  <cols>
    <col min="1" max="16384" width="2.85546875" style="3"/>
  </cols>
  <sheetData>
    <row r="2" spans="2:5" x14ac:dyDescent="0.25">
      <c r="B2" s="1" t="s">
        <v>789</v>
      </c>
    </row>
    <row r="4" spans="2:5" x14ac:dyDescent="0.25">
      <c r="C4" s="13">
        <v>0</v>
      </c>
      <c r="E4" s="1" t="s">
        <v>624</v>
      </c>
    </row>
    <row r="5" spans="2:5" x14ac:dyDescent="0.25">
      <c r="E5" s="3" t="s">
        <v>646</v>
      </c>
    </row>
    <row r="6" spans="2:5" x14ac:dyDescent="0.25">
      <c r="E6" s="1" t="s">
        <v>647</v>
      </c>
    </row>
    <row r="7" spans="2:5" x14ac:dyDescent="0.25">
      <c r="E7" s="3" t="s">
        <v>85</v>
      </c>
    </row>
    <row r="8" spans="2:5" x14ac:dyDescent="0.25">
      <c r="E8" s="3" t="s">
        <v>133</v>
      </c>
    </row>
    <row r="10" spans="2:5" x14ac:dyDescent="0.25">
      <c r="E10" s="14" t="s">
        <v>627</v>
      </c>
    </row>
    <row r="11" spans="2:5" x14ac:dyDescent="0.25">
      <c r="E11" t="s">
        <v>628</v>
      </c>
    </row>
    <row r="12" spans="2:5" x14ac:dyDescent="0.25">
      <c r="E12"/>
    </row>
    <row r="42" spans="5:5" x14ac:dyDescent="0.25">
      <c r="E42" s="1" t="s">
        <v>647</v>
      </c>
    </row>
    <row r="88" spans="5:27" x14ac:dyDescent="0.25">
      <c r="E88" s="6" t="s">
        <v>625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5:27" x14ac:dyDescent="0.25">
      <c r="E89" s="6" t="s">
        <v>629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5:27" x14ac:dyDescent="0.25">
      <c r="E90" s="6" t="s">
        <v>630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5:27" x14ac:dyDescent="0.25">
      <c r="E91" s="6" t="s">
        <v>631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5:27" x14ac:dyDescent="0.25">
      <c r="E92" s="6" t="s">
        <v>632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5:27" x14ac:dyDescent="0.25">
      <c r="E93" s="6" t="s">
        <v>633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5:27" x14ac:dyDescent="0.25">
      <c r="E94" s="6" t="s">
        <v>634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5:27" x14ac:dyDescent="0.25">
      <c r="E95" s="6" t="s">
        <v>635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5:27" x14ac:dyDescent="0.25">
      <c r="E96" s="6" t="s">
        <v>636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5:27" x14ac:dyDescent="0.25">
      <c r="E97" s="6" t="s">
        <v>637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5:27" x14ac:dyDescent="0.25">
      <c r="E98" s="6" t="s">
        <v>638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5:27" x14ac:dyDescent="0.25">
      <c r="E99" s="6" t="s">
        <v>639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5:27" x14ac:dyDescent="0.25">
      <c r="E100" s="6" t="s">
        <v>640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5:27" x14ac:dyDescent="0.25">
      <c r="E101" s="6" t="s">
        <v>643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5:27" x14ac:dyDescent="0.25">
      <c r="E102" s="6" t="s">
        <v>642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5:27" x14ac:dyDescent="0.25">
      <c r="E103" s="6" t="s">
        <v>123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5:27" x14ac:dyDescent="0.25">
      <c r="E104" s="6" t="s">
        <v>644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5:27" x14ac:dyDescent="0.25">
      <c r="E105" s="6" t="s">
        <v>641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5:27" x14ac:dyDescent="0.25">
      <c r="E106" s="6" t="s">
        <v>645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8" spans="5:27" x14ac:dyDescent="0.25">
      <c r="E108" s="14" t="s">
        <v>648</v>
      </c>
    </row>
    <row r="109" spans="5:27" x14ac:dyDescent="0.25">
      <c r="E109" t="s">
        <v>649</v>
      </c>
    </row>
    <row r="110" spans="5:27" x14ac:dyDescent="0.25">
      <c r="E110"/>
    </row>
    <row r="143" spans="5:5" x14ac:dyDescent="0.25">
      <c r="E143" s="1" t="s">
        <v>647</v>
      </c>
    </row>
    <row r="190" spans="3:5" x14ac:dyDescent="0.25">
      <c r="C190" s="13">
        <v>0</v>
      </c>
      <c r="E190" s="1" t="s">
        <v>652</v>
      </c>
    </row>
    <row r="191" spans="3:5" x14ac:dyDescent="0.25">
      <c r="E191" s="1" t="s">
        <v>207</v>
      </c>
    </row>
    <row r="193" spans="5:5" x14ac:dyDescent="0.25">
      <c r="E193" s="14" t="s">
        <v>650</v>
      </c>
    </row>
    <row r="194" spans="5:5" x14ac:dyDescent="0.25">
      <c r="E194" t="s">
        <v>651</v>
      </c>
    </row>
    <row r="195" spans="5:5" x14ac:dyDescent="0.25">
      <c r="E195"/>
    </row>
    <row r="232" spans="5:39" x14ac:dyDescent="0.25">
      <c r="E232" s="1" t="s">
        <v>77</v>
      </c>
      <c r="M232" s="1" t="s">
        <v>653</v>
      </c>
      <c r="Y232" s="1" t="s">
        <v>654</v>
      </c>
    </row>
    <row r="233" spans="5:39" x14ac:dyDescent="0.25">
      <c r="E233" s="3" t="s">
        <v>247</v>
      </c>
      <c r="M233" s="3" t="s">
        <v>248</v>
      </c>
      <c r="Y233" s="3" t="s">
        <v>249</v>
      </c>
      <c r="AM233" s="3" t="str">
        <f>"select '" &amp; TRIM(E233) &amp; "' AGREEMENT_NO, '" &amp; TRIM(M233) &amp; "' NPWP_NAME_OLD, '" &amp; TRIM(Y233) &amp; "' NPWP_NAME_NEW union all"</f>
        <v>select '0002568/4/38/07/2024' AGREEMENT_NO, 'CIPTAJAYA SEJAHTERA ABADI' NPWP_NAME_OLD, 'PT. CIPTAJAYA SEJAHTERA ABADI' NPWP_NAME_NEW union all</v>
      </c>
    </row>
    <row r="234" spans="5:39" x14ac:dyDescent="0.25">
      <c r="E234" s="3" t="s">
        <v>250</v>
      </c>
      <c r="M234" s="34">
        <v>242668000000000</v>
      </c>
      <c r="Y234" s="3" t="s">
        <v>251</v>
      </c>
      <c r="AM234" s="3" t="str">
        <f>"select '" &amp; TRIM(E234) &amp; "' AGREEMENT_NO, '" &amp; TRIM(M234) &amp; "' NPWP_NAME_OLD, '" &amp; TRIM(Y234) &amp; "' NPWP_NAME_NEW union all"</f>
        <v>select '0002467/4/08/06/2024' AGREEMENT_NO, '242668000000000' NPWP_NAME_OLD, 'PT. CS2 POLA SEHAT' NPWP_NAME_NEW union all</v>
      </c>
    </row>
    <row r="235" spans="5:39" x14ac:dyDescent="0.25">
      <c r="E235" s="3" t="s">
        <v>252</v>
      </c>
      <c r="M235" s="3" t="s">
        <v>253</v>
      </c>
      <c r="Y235" s="3" t="s">
        <v>254</v>
      </c>
      <c r="AM235" s="3" t="str">
        <f>"select '" &amp; TRIM(E235) &amp; "' AGREEMENT_NO, '" &amp; TRIM(M235) &amp; "' NPWP_NAME_OLD, '" &amp; TRIM(Y235) &amp; "' NPWP_NAME_NEW union all"</f>
        <v>select '0002458/4/08/06/2024' AGREEMENT_NO, 'JASO ANAK GUBALO TRANSPORTASI' NPWP_NAME_OLD, 'PT. JASO ANAK GUBALO TRANSPORTASI' NPWP_NAME_NEW union all</v>
      </c>
    </row>
    <row r="236" spans="5:39" x14ac:dyDescent="0.25">
      <c r="E236" s="3" t="s">
        <v>255</v>
      </c>
      <c r="M236" s="3" t="s">
        <v>256</v>
      </c>
      <c r="Y236" s="3" t="s">
        <v>257</v>
      </c>
      <c r="AM236" s="3" t="str">
        <f>"select '" &amp; TRIM(E236) &amp; "' AGREEMENT_NO, '" &amp; TRIM(M236) &amp; "' NPWP_NAME_OLD, '" &amp; TRIM(Y236) &amp; "' NPWP_NAME_NEW union all"</f>
        <v>select '0002615/4/10/07/2024' AGREEMENT_NO, 'SICEPAT EKSPRES INDONESIA' NPWP_NAME_OLD, 'PT. SICEPAT EKSPRES INDONESIA' NPWP_NAME_NEW union all</v>
      </c>
    </row>
    <row r="237" spans="5:39" x14ac:dyDescent="0.25">
      <c r="E237" s="3" t="s">
        <v>258</v>
      </c>
      <c r="M237" s="3" t="s">
        <v>259</v>
      </c>
      <c r="Y237" s="3" t="s">
        <v>260</v>
      </c>
      <c r="AM237" s="3" t="str">
        <f>"select '" &amp; TRIM(E237) &amp; "' AGREEMENT_NO, '" &amp; TRIM(M237) &amp; "' NPWP_NAME_OLD, '" &amp; TRIM(Y237) &amp; "' NPWP_NAME_NEW union all"</f>
        <v>select '0002492/4/38/06/2024' AGREEMENT_NO, 'STARCOM SOLUSINDO' NPWP_NAME_OLD, 'PT. STARCOM SOLUSINDO' NPWP_NAME_NEW union all</v>
      </c>
    </row>
    <row r="239" spans="5:39" x14ac:dyDescent="0.25">
      <c r="E239" s="1" t="s">
        <v>77</v>
      </c>
      <c r="M239" s="1" t="s">
        <v>655</v>
      </c>
      <c r="Y239" s="1" t="s">
        <v>656</v>
      </c>
    </row>
    <row r="240" spans="5:39" x14ac:dyDescent="0.25">
      <c r="E240" s="3" t="s">
        <v>250</v>
      </c>
      <c r="M240" s="3" t="s">
        <v>331</v>
      </c>
      <c r="Y240" s="3" t="s">
        <v>374</v>
      </c>
      <c r="AM240" s="3" t="str">
        <f t="shared" ref="AM240:AM271" si="0">"select '" &amp; TRIM(E240) &amp; "' AGREEMENT_NO, '" &amp; TRIM(M240) &amp; "' BILLING_TO_NPWP_OLD, '" &amp; TRIM(Y240) &amp; "' BILLING_TO_NPWP_NEW union all"</f>
        <v>select '0002467/4/08/06/2024' AGREEMENT_NO, '|024266793415000' BILLING_TO_NPWP_OLD, '|0024266793415000' BILLING_TO_NPWP_NEW union all</v>
      </c>
    </row>
    <row r="241" spans="5:39" x14ac:dyDescent="0.25">
      <c r="E241" s="3" t="s">
        <v>261</v>
      </c>
      <c r="M241" s="3" t="s">
        <v>332</v>
      </c>
      <c r="Y241" s="3" t="s">
        <v>375</v>
      </c>
      <c r="AM241" s="3" t="str">
        <f t="shared" si="0"/>
        <v>select '0000944/4/01/01/2022' AGREEMENT_NO, '|013401443063000' BILLING_TO_NPWP_OLD, '|0013401443063000' BILLING_TO_NPWP_NEW union all</v>
      </c>
    </row>
    <row r="242" spans="5:39" x14ac:dyDescent="0.25">
      <c r="E242" s="3" t="s">
        <v>262</v>
      </c>
      <c r="M242" s="3" t="s">
        <v>333</v>
      </c>
      <c r="Y242" s="3" t="s">
        <v>376</v>
      </c>
      <c r="AM242" s="3" t="str">
        <f t="shared" si="0"/>
        <v>select '0002714/4/10/08/2024' AGREEMENT_NO, '|023317159063000' BILLING_TO_NPWP_OLD, '|0023317159063000' BILLING_TO_NPWP_NEW union all</v>
      </c>
    </row>
    <row r="243" spans="5:39" x14ac:dyDescent="0.25">
      <c r="E243" s="3" t="s">
        <v>255</v>
      </c>
      <c r="M243" s="3" t="s">
        <v>334</v>
      </c>
      <c r="Y243" s="3" t="s">
        <v>377</v>
      </c>
      <c r="AM243" s="3" t="str">
        <f t="shared" si="0"/>
        <v>select '0002615/4/10/07/2024' AGREEMENT_NO, '|716337043451000' BILLING_TO_NPWP_OLD, '|0716337043451000' BILLING_TO_NPWP_NEW union all</v>
      </c>
    </row>
    <row r="244" spans="5:39" x14ac:dyDescent="0.25">
      <c r="E244" s="3" t="s">
        <v>258</v>
      </c>
      <c r="M244" s="3" t="s">
        <v>335</v>
      </c>
      <c r="Y244" s="3" t="s">
        <v>378</v>
      </c>
      <c r="AM244" s="3" t="str">
        <f t="shared" si="0"/>
        <v>select '0002492/4/38/06/2024' AGREEMENT_NO, '|019350172013000' BILLING_TO_NPWP_OLD, '|0019350172013000' BILLING_TO_NPWP_NEW union all</v>
      </c>
    </row>
    <row r="245" spans="5:39" x14ac:dyDescent="0.25">
      <c r="E245" s="3" t="s">
        <v>263</v>
      </c>
      <c r="M245" s="3" t="s">
        <v>336</v>
      </c>
      <c r="Y245" s="3" t="s">
        <v>379</v>
      </c>
      <c r="AM245" s="3" t="str">
        <f t="shared" si="0"/>
        <v>select '0002494/4/08/06/2024' AGREEMENT_NO, '|427158514627000' BILLING_TO_NPWP_OLD, '|0427158514627000' BILLING_TO_NPWP_NEW union all</v>
      </c>
    </row>
    <row r="246" spans="5:39" x14ac:dyDescent="0.25">
      <c r="E246" s="3" t="s">
        <v>264</v>
      </c>
      <c r="M246" s="3" t="s">
        <v>337</v>
      </c>
      <c r="Y246" s="3" t="s">
        <v>380</v>
      </c>
      <c r="AM246" s="3" t="str">
        <f t="shared" si="0"/>
        <v>select '0002418/4/08/06/2024' AGREEMENT_NO, '|023132723004000' BILLING_TO_NPWP_OLD, '|0023132723004000' BILLING_TO_NPWP_NEW union all</v>
      </c>
    </row>
    <row r="247" spans="5:39" x14ac:dyDescent="0.25">
      <c r="E247" s="3" t="s">
        <v>265</v>
      </c>
      <c r="M247" s="3" t="s">
        <v>338</v>
      </c>
      <c r="Y247" s="3" t="s">
        <v>381</v>
      </c>
      <c r="AM247" s="3" t="str">
        <f t="shared" si="0"/>
        <v>select '0002625/4/08/07/2024' AGREEMENT_NO, '|032204448508000' BILLING_TO_NPWP_OLD, '|0032204448508000' BILLING_TO_NPWP_NEW union all</v>
      </c>
    </row>
    <row r="248" spans="5:39" x14ac:dyDescent="0.25">
      <c r="E248" s="3" t="s">
        <v>266</v>
      </c>
      <c r="M248" s="3" t="s">
        <v>338</v>
      </c>
      <c r="Y248" s="3" t="s">
        <v>381</v>
      </c>
      <c r="AM248" s="3" t="str">
        <f t="shared" si="0"/>
        <v>select '0002667/4/08/08/2024' AGREEMENT_NO, '|032204448508000' BILLING_TO_NPWP_OLD, '|0032204448508000' BILLING_TO_NPWP_NEW union all</v>
      </c>
    </row>
    <row r="249" spans="5:39" x14ac:dyDescent="0.25">
      <c r="E249" s="3" t="s">
        <v>252</v>
      </c>
      <c r="M249" s="3" t="s">
        <v>339</v>
      </c>
      <c r="Y249" s="3" t="s">
        <v>382</v>
      </c>
      <c r="AM249" s="3" t="str">
        <f t="shared" si="0"/>
        <v>select '0002458/4/08/06/2024' AGREEMENT_NO, '|613329937044000' BILLING_TO_NPWP_OLD, '|0613329937044000' BILLING_TO_NPWP_NEW union all</v>
      </c>
    </row>
    <row r="250" spans="5:39" x14ac:dyDescent="0.25">
      <c r="E250" s="3" t="s">
        <v>267</v>
      </c>
      <c r="M250" s="3" t="s">
        <v>340</v>
      </c>
      <c r="Y250" s="3" t="s">
        <v>383</v>
      </c>
      <c r="AM250" s="3" t="str">
        <f t="shared" si="0"/>
        <v>select '0002565/4/38/07/2024' AGREEMENT_NO, '|023546872028000' BILLING_TO_NPWP_OLD, '|0023546872028000' BILLING_TO_NPWP_NEW union all</v>
      </c>
    </row>
    <row r="251" spans="5:39" x14ac:dyDescent="0.25">
      <c r="E251" s="3" t="s">
        <v>268</v>
      </c>
      <c r="M251" s="3" t="s">
        <v>341</v>
      </c>
      <c r="Y251" s="3" t="s">
        <v>384</v>
      </c>
      <c r="AM251" s="3" t="str">
        <f t="shared" si="0"/>
        <v>select '0001793/4/08/01/2024' AGREEMENT_NO, '|021249131102000' BILLING_TO_NPWP_OLD, '|0021249131102000' BILLING_TO_NPWP_NEW union all</v>
      </c>
    </row>
    <row r="252" spans="5:39" x14ac:dyDescent="0.25">
      <c r="E252" s="3" t="s">
        <v>269</v>
      </c>
      <c r="M252" s="3" t="s">
        <v>342</v>
      </c>
      <c r="Y252" s="3" t="s">
        <v>385</v>
      </c>
      <c r="AM252" s="3" t="str">
        <f t="shared" si="0"/>
        <v>select '0002164/4/08/04/2024' AGREEMENT_NO, '|654115625413000' BILLING_TO_NPWP_OLD, '|0654115625413000' BILLING_TO_NPWP_NEW union all</v>
      </c>
    </row>
    <row r="253" spans="5:39" x14ac:dyDescent="0.25">
      <c r="E253" s="3" t="s">
        <v>270</v>
      </c>
      <c r="M253" s="3" t="s">
        <v>342</v>
      </c>
      <c r="Y253" s="3" t="s">
        <v>385</v>
      </c>
      <c r="AM253" s="3" t="str">
        <f t="shared" si="0"/>
        <v>select '0002165/4/08/04/2024' AGREEMENT_NO, '|654115625413000' BILLING_TO_NPWP_OLD, '|0654115625413000' BILLING_TO_NPWP_NEW union all</v>
      </c>
    </row>
    <row r="254" spans="5:39" x14ac:dyDescent="0.25">
      <c r="E254" s="3" t="s">
        <v>271</v>
      </c>
      <c r="M254" s="3" t="s">
        <v>342</v>
      </c>
      <c r="Y254" s="3" t="s">
        <v>385</v>
      </c>
      <c r="AM254" s="3" t="str">
        <f t="shared" si="0"/>
        <v>select '0001881/4/08/02/2024' AGREEMENT_NO, '|654115625413000' BILLING_TO_NPWP_OLD, '|0654115625413000' BILLING_TO_NPWP_NEW union all</v>
      </c>
    </row>
    <row r="255" spans="5:39" x14ac:dyDescent="0.25">
      <c r="E255" s="3" t="s">
        <v>272</v>
      </c>
      <c r="M255" s="3" t="s">
        <v>343</v>
      </c>
      <c r="Y255" s="3" t="s">
        <v>386</v>
      </c>
      <c r="AM255" s="3" t="str">
        <f t="shared" si="0"/>
        <v>select '0002606/4/10/07/2024' AGREEMENT_NO, '|013735303007000' BILLING_TO_NPWP_OLD, '|0013735303007000' BILLING_TO_NPWP_NEW union all</v>
      </c>
    </row>
    <row r="256" spans="5:39" x14ac:dyDescent="0.25">
      <c r="E256" s="3" t="s">
        <v>273</v>
      </c>
      <c r="M256" s="3" t="s">
        <v>343</v>
      </c>
      <c r="Y256" s="3" t="s">
        <v>386</v>
      </c>
      <c r="AM256" s="3" t="str">
        <f t="shared" si="0"/>
        <v>select '0002607/4/10/07/2024' AGREEMENT_NO, '|013735303007000' BILLING_TO_NPWP_OLD, '|0013735303007000' BILLING_TO_NPWP_NEW union all</v>
      </c>
    </row>
    <row r="257" spans="5:39" x14ac:dyDescent="0.25">
      <c r="E257" s="3" t="s">
        <v>274</v>
      </c>
      <c r="M257" s="3" t="s">
        <v>343</v>
      </c>
      <c r="Y257" s="3" t="s">
        <v>386</v>
      </c>
      <c r="AM257" s="3" t="str">
        <f t="shared" si="0"/>
        <v>select '0002608/4/10/07/2024' AGREEMENT_NO, '|013735303007000' BILLING_TO_NPWP_OLD, '|0013735303007000' BILLING_TO_NPWP_NEW union all</v>
      </c>
    </row>
    <row r="258" spans="5:39" x14ac:dyDescent="0.25">
      <c r="E258" s="3" t="s">
        <v>275</v>
      </c>
      <c r="M258" s="3" t="s">
        <v>343</v>
      </c>
      <c r="Y258" s="3" t="s">
        <v>386</v>
      </c>
      <c r="AM258" s="3" t="str">
        <f t="shared" si="0"/>
        <v>select '0002611/4/10/07/2024' AGREEMENT_NO, '|013735303007000' BILLING_TO_NPWP_OLD, '|0013735303007000' BILLING_TO_NPWP_NEW union all</v>
      </c>
    </row>
    <row r="259" spans="5:39" x14ac:dyDescent="0.25">
      <c r="E259" s="3" t="s">
        <v>276</v>
      </c>
      <c r="M259" s="3" t="s">
        <v>343</v>
      </c>
      <c r="Y259" s="3" t="s">
        <v>386</v>
      </c>
      <c r="AM259" s="3" t="str">
        <f t="shared" si="0"/>
        <v>select '0002612/4/10/07/2024' AGREEMENT_NO, '|013735303007000' BILLING_TO_NPWP_OLD, '|0013735303007000' BILLING_TO_NPWP_NEW union all</v>
      </c>
    </row>
    <row r="260" spans="5:39" x14ac:dyDescent="0.25">
      <c r="E260" s="3" t="s">
        <v>277</v>
      </c>
      <c r="M260" s="3" t="s">
        <v>343</v>
      </c>
      <c r="Y260" s="3" t="s">
        <v>386</v>
      </c>
      <c r="AM260" s="3" t="str">
        <f t="shared" si="0"/>
        <v>select '0002618/4/10/07/2024' AGREEMENT_NO, '|013735303007000' BILLING_TO_NPWP_OLD, '|0013735303007000' BILLING_TO_NPWP_NEW union all</v>
      </c>
    </row>
    <row r="261" spans="5:39" x14ac:dyDescent="0.25">
      <c r="E261" s="3" t="s">
        <v>278</v>
      </c>
      <c r="M261" s="3" t="s">
        <v>343</v>
      </c>
      <c r="Y261" s="3" t="s">
        <v>386</v>
      </c>
      <c r="AM261" s="3" t="str">
        <f t="shared" si="0"/>
        <v>select '0002622/4/10/07/2024' AGREEMENT_NO, '|013735303007000' BILLING_TO_NPWP_OLD, '|0013735303007000' BILLING_TO_NPWP_NEW union all</v>
      </c>
    </row>
    <row r="262" spans="5:39" x14ac:dyDescent="0.25">
      <c r="E262" s="3" t="s">
        <v>279</v>
      </c>
      <c r="M262" s="3" t="s">
        <v>343</v>
      </c>
      <c r="Y262" s="3" t="s">
        <v>386</v>
      </c>
      <c r="AM262" s="3" t="str">
        <f t="shared" si="0"/>
        <v>select '0002671/4/10/08/2024' AGREEMENT_NO, '|013735303007000' BILLING_TO_NPWP_OLD, '|0013735303007000' BILLING_TO_NPWP_NEW union all</v>
      </c>
    </row>
    <row r="263" spans="5:39" x14ac:dyDescent="0.25">
      <c r="E263" s="3" t="s">
        <v>280</v>
      </c>
      <c r="M263" s="3" t="s">
        <v>343</v>
      </c>
      <c r="Y263" s="3" t="s">
        <v>386</v>
      </c>
      <c r="AM263" s="3" t="str">
        <f t="shared" si="0"/>
        <v>select '0002672/4/10/08/2024' AGREEMENT_NO, '|013735303007000' BILLING_TO_NPWP_OLD, '|0013735303007000' BILLING_TO_NPWP_NEW union all</v>
      </c>
    </row>
    <row r="264" spans="5:39" x14ac:dyDescent="0.25">
      <c r="E264" s="3" t="s">
        <v>281</v>
      </c>
      <c r="M264" s="3" t="s">
        <v>344</v>
      </c>
      <c r="Y264" s="3" t="s">
        <v>387</v>
      </c>
      <c r="AM264" s="3" t="str">
        <f t="shared" si="0"/>
        <v>select '0002631/4/10/07/2024' AGREEMENT_NO, '|010616316092000' BILLING_TO_NPWP_OLD, '|0010616316092000' BILLING_TO_NPWP_NEW union all</v>
      </c>
    </row>
    <row r="265" spans="5:39" x14ac:dyDescent="0.25">
      <c r="E265" s="3" t="s">
        <v>282</v>
      </c>
      <c r="M265" s="3" t="s">
        <v>345</v>
      </c>
      <c r="Y265" s="3" t="s">
        <v>388</v>
      </c>
      <c r="AM265" s="3" t="str">
        <f t="shared" si="0"/>
        <v>select '0002530/4/08/06/2024' AGREEMENT_NO, '|015550643218000' BILLING_TO_NPWP_OLD, '|0015550643218000' BILLING_TO_NPWP_NEW union all</v>
      </c>
    </row>
    <row r="266" spans="5:39" x14ac:dyDescent="0.25">
      <c r="E266" s="3" t="s">
        <v>283</v>
      </c>
      <c r="M266" s="3" t="s">
        <v>346</v>
      </c>
      <c r="Y266" s="3" t="s">
        <v>389</v>
      </c>
      <c r="AM266" s="3" t="str">
        <f t="shared" si="0"/>
        <v>select '0002579/4/08/07/2024' AGREEMENT_NO, '|711411736413000' BILLING_TO_NPWP_OLD, '|0711411736413000' BILLING_TO_NPWP_NEW union all</v>
      </c>
    </row>
    <row r="267" spans="5:39" x14ac:dyDescent="0.25">
      <c r="E267" s="3" t="s">
        <v>284</v>
      </c>
      <c r="M267" s="3" t="s">
        <v>347</v>
      </c>
      <c r="Y267" s="3" t="s">
        <v>390</v>
      </c>
      <c r="AM267" s="3" t="str">
        <f t="shared" si="0"/>
        <v>select '0000775/4/01/06/2021' AGREEMENT_NO, '|316000843036000' BILLING_TO_NPWP_OLD, '|0316000843036000' BILLING_TO_NPWP_NEW union all</v>
      </c>
    </row>
    <row r="268" spans="5:39" x14ac:dyDescent="0.25">
      <c r="E268" s="3" t="s">
        <v>285</v>
      </c>
      <c r="M268" s="3" t="s">
        <v>347</v>
      </c>
      <c r="Y268" s="3" t="s">
        <v>390</v>
      </c>
      <c r="AM268" s="3" t="str">
        <f t="shared" si="0"/>
        <v>select '0000797/4/01/07/2021' AGREEMENT_NO, '|316000843036000' BILLING_TO_NPWP_OLD, '|0316000843036000' BILLING_TO_NPWP_NEW union all</v>
      </c>
    </row>
    <row r="269" spans="5:39" x14ac:dyDescent="0.25">
      <c r="E269" s="3" t="s">
        <v>286</v>
      </c>
      <c r="M269" s="3" t="s">
        <v>347</v>
      </c>
      <c r="Y269" s="3" t="s">
        <v>390</v>
      </c>
      <c r="AM269" s="3" t="str">
        <f t="shared" si="0"/>
        <v>select '0000798/4/01/06/2021' AGREEMENT_NO, '|316000843036000' BILLING_TO_NPWP_OLD, '|0316000843036000' BILLING_TO_NPWP_NEW union all</v>
      </c>
    </row>
    <row r="270" spans="5:39" x14ac:dyDescent="0.25">
      <c r="E270" s="3" t="s">
        <v>287</v>
      </c>
      <c r="M270" s="3" t="s">
        <v>347</v>
      </c>
      <c r="Y270" s="3" t="s">
        <v>390</v>
      </c>
      <c r="AM270" s="3" t="str">
        <f t="shared" si="0"/>
        <v>select '0000799/4/01/06/2021' AGREEMENT_NO, '|316000843036000' BILLING_TO_NPWP_OLD, '|0316000843036000' BILLING_TO_NPWP_NEW union all</v>
      </c>
    </row>
    <row r="271" spans="5:39" x14ac:dyDescent="0.25">
      <c r="E271" s="3" t="s">
        <v>288</v>
      </c>
      <c r="M271" s="3" t="s">
        <v>348</v>
      </c>
      <c r="Y271" s="3" t="s">
        <v>391</v>
      </c>
      <c r="AM271" s="3" t="str">
        <f t="shared" si="0"/>
        <v>select '0002338/4/01/05/2024' AGREEMENT_NO, '|017080169609000' BILLING_TO_NPWP_OLD, '|0017080169609000' BILLING_TO_NPWP_NEW union all</v>
      </c>
    </row>
    <row r="272" spans="5:39" x14ac:dyDescent="0.25">
      <c r="E272" s="3" t="s">
        <v>289</v>
      </c>
      <c r="M272" s="3" t="s">
        <v>348</v>
      </c>
      <c r="Y272" s="3" t="s">
        <v>391</v>
      </c>
      <c r="AM272" s="3" t="str">
        <f t="shared" ref="AM272:AM308" si="1">"select '" &amp; TRIM(E272) &amp; "' AGREEMENT_NO, '" &amp; TRIM(M272) &amp; "' BILLING_TO_NPWP_OLD, '" &amp; TRIM(Y272) &amp; "' BILLING_TO_NPWP_NEW union all"</f>
        <v>select '0002340/4/01/05/2024' AGREEMENT_NO, '|017080169609000' BILLING_TO_NPWP_OLD, '|0017080169609000' BILLING_TO_NPWP_NEW union all</v>
      </c>
    </row>
    <row r="273" spans="5:39" x14ac:dyDescent="0.25">
      <c r="E273" s="3" t="s">
        <v>290</v>
      </c>
      <c r="M273" s="3" t="s">
        <v>348</v>
      </c>
      <c r="Y273" s="3" t="s">
        <v>391</v>
      </c>
      <c r="AM273" s="3" t="str">
        <f t="shared" si="1"/>
        <v>select '0002341/4/01/05/2024' AGREEMENT_NO, '|017080169609000' BILLING_TO_NPWP_OLD, '|0017080169609000' BILLING_TO_NPWP_NEW union all</v>
      </c>
    </row>
    <row r="274" spans="5:39" x14ac:dyDescent="0.25">
      <c r="E274" s="3" t="s">
        <v>291</v>
      </c>
      <c r="M274" s="3" t="s">
        <v>349</v>
      </c>
      <c r="Y274" s="3" t="s">
        <v>392</v>
      </c>
      <c r="AM274" s="3" t="str">
        <f t="shared" si="1"/>
        <v>select '0000355/4/10/02/2021' AGREEMENT_NO, '|210661195418000' BILLING_TO_NPWP_OLD, '|0210661195418000' BILLING_TO_NPWP_NEW union all</v>
      </c>
    </row>
    <row r="275" spans="5:39" x14ac:dyDescent="0.25">
      <c r="E275" s="3" t="s">
        <v>292</v>
      </c>
      <c r="M275" s="3" t="s">
        <v>350</v>
      </c>
      <c r="Y275" s="3" t="s">
        <v>393</v>
      </c>
      <c r="AM275" s="3" t="str">
        <f t="shared" si="1"/>
        <v>select '0000953/4/08/02/2023' AGREEMENT_NO, '|713313591451000' BILLING_TO_NPWP_OLD, '|0713313591451000' BILLING_TO_NPWP_NEW union all</v>
      </c>
    </row>
    <row r="276" spans="5:39" x14ac:dyDescent="0.25">
      <c r="E276" s="3" t="s">
        <v>293</v>
      </c>
      <c r="M276" s="3" t="s">
        <v>351</v>
      </c>
      <c r="Y276" s="3" t="s">
        <v>394</v>
      </c>
      <c r="AM276" s="3" t="str">
        <f t="shared" si="1"/>
        <v>select '0000013/4/29/05/2022' AGREEMENT_NO, '|921825717627000' BILLING_TO_NPWP_OLD, '|0921825717627000' BILLING_TO_NPWP_NEW union all</v>
      </c>
    </row>
    <row r="277" spans="5:39" x14ac:dyDescent="0.25">
      <c r="E277" s="3" t="s">
        <v>294</v>
      </c>
      <c r="M277" s="3" t="s">
        <v>352</v>
      </c>
      <c r="Y277" s="3" t="s">
        <v>395</v>
      </c>
      <c r="AM277" s="3" t="str">
        <f t="shared" si="1"/>
        <v>select '0000458/4/08/02/2021' AGREEMENT_NO, '|313388712413000' BILLING_TO_NPWP_OLD, '|0313388712413000' BILLING_TO_NPWP_NEW union all</v>
      </c>
    </row>
    <row r="278" spans="5:39" x14ac:dyDescent="0.25">
      <c r="E278" s="3" t="s">
        <v>295</v>
      </c>
      <c r="M278" s="3" t="s">
        <v>353</v>
      </c>
      <c r="Y278" s="3" t="s">
        <v>396</v>
      </c>
      <c r="AM278" s="3" t="str">
        <f t="shared" si="1"/>
        <v>select '0001132/4/01/09/2022' AGREEMENT_NO, '|013105663073000' BILLING_TO_NPWP_OLD, '|0013105663073000' BILLING_TO_NPWP_NEW union all</v>
      </c>
    </row>
    <row r="279" spans="5:39" x14ac:dyDescent="0.25">
      <c r="E279" s="3" t="s">
        <v>296</v>
      </c>
      <c r="M279" s="3" t="s">
        <v>354</v>
      </c>
      <c r="Y279" s="3" t="s">
        <v>397</v>
      </c>
      <c r="AM279" s="3" t="str">
        <f t="shared" si="1"/>
        <v>select '0000237/4/10/07/2019' AGREEMENT_NO, '|021062344046000' BILLING_TO_NPWP_OLD, '|0021062344046000' BILLING_TO_NPWP_NEW union all</v>
      </c>
    </row>
    <row r="280" spans="5:39" x14ac:dyDescent="0.25">
      <c r="E280" s="3" t="s">
        <v>297</v>
      </c>
      <c r="M280" s="3" t="s">
        <v>354</v>
      </c>
      <c r="Y280" s="3" t="s">
        <v>397</v>
      </c>
      <c r="AM280" s="3" t="str">
        <f t="shared" si="1"/>
        <v>select '0000238/4/10/07/2019' AGREEMENT_NO, '|021062344046000' BILLING_TO_NPWP_OLD, '|0021062344046000' BILLING_TO_NPWP_NEW union all</v>
      </c>
    </row>
    <row r="281" spans="5:39" x14ac:dyDescent="0.25">
      <c r="E281" s="3" t="s">
        <v>298</v>
      </c>
      <c r="M281" s="3" t="s">
        <v>354</v>
      </c>
      <c r="Y281" s="3" t="s">
        <v>397</v>
      </c>
      <c r="AM281" s="3" t="str">
        <f t="shared" si="1"/>
        <v>select '0000239/4/10/07/2019' AGREEMENT_NO, '|021062344046000' BILLING_TO_NPWP_OLD, '|0021062344046000' BILLING_TO_NPWP_NEW union all</v>
      </c>
    </row>
    <row r="282" spans="5:39" x14ac:dyDescent="0.25">
      <c r="E282" s="3" t="s">
        <v>299</v>
      </c>
      <c r="M282" s="3" t="s">
        <v>355</v>
      </c>
      <c r="Y282" s="3" t="s">
        <v>398</v>
      </c>
      <c r="AM282" s="3" t="str">
        <f t="shared" si="1"/>
        <v>select '0001081/4/01/07/2022' AGREEMENT_NO, '|016825721641000' BILLING_TO_NPWP_OLD, '|0016825721641000' BILLING_TO_NPWP_NEW union all</v>
      </c>
    </row>
    <row r="283" spans="5:39" x14ac:dyDescent="0.25">
      <c r="E283" s="3" t="s">
        <v>300</v>
      </c>
      <c r="M283" s="3" t="s">
        <v>355</v>
      </c>
      <c r="Y283" s="3" t="s">
        <v>398</v>
      </c>
      <c r="AM283" s="3" t="str">
        <f t="shared" si="1"/>
        <v>select '0002670/4/10/08/2024' AGREEMENT_NO, '|016825721641000' BILLING_TO_NPWP_OLD, '|0016825721641000' BILLING_TO_NPWP_NEW union all</v>
      </c>
    </row>
    <row r="284" spans="5:39" x14ac:dyDescent="0.25">
      <c r="E284" s="3" t="s">
        <v>301</v>
      </c>
      <c r="M284" s="3" t="s">
        <v>355</v>
      </c>
      <c r="Y284" s="3" t="s">
        <v>398</v>
      </c>
      <c r="AM284" s="3" t="str">
        <f t="shared" si="1"/>
        <v>select '0002693/4/10/08/2024' AGREEMENT_NO, '|016825721641000' BILLING_TO_NPWP_OLD, '|0016825721641000' BILLING_TO_NPWP_NEW union all</v>
      </c>
    </row>
    <row r="285" spans="5:39" x14ac:dyDescent="0.25">
      <c r="E285" s="3" t="s">
        <v>302</v>
      </c>
      <c r="M285" s="3" t="s">
        <v>356</v>
      </c>
      <c r="Y285" s="3" t="s">
        <v>399</v>
      </c>
      <c r="AM285" s="3" t="str">
        <f t="shared" si="1"/>
        <v>select '0001019/4/01/04/2022' AGREEMENT_NO, '|011370657605000' BILLING_TO_NPWP_OLD, '|0011370657605000' BILLING_TO_NPWP_NEW union all</v>
      </c>
    </row>
    <row r="286" spans="5:39" x14ac:dyDescent="0.25">
      <c r="E286" s="3" t="s">
        <v>303</v>
      </c>
      <c r="M286" s="3" t="s">
        <v>356</v>
      </c>
      <c r="Y286" s="3" t="s">
        <v>399</v>
      </c>
      <c r="AM286" s="3" t="str">
        <f t="shared" si="1"/>
        <v>select '0001069/4/01/06/2022' AGREEMENT_NO, '|011370657605000' BILLING_TO_NPWP_OLD, '|0011370657605000' BILLING_TO_NPWP_NEW union all</v>
      </c>
    </row>
    <row r="287" spans="5:39" x14ac:dyDescent="0.25">
      <c r="E287" s="3" t="s">
        <v>304</v>
      </c>
      <c r="M287" s="3" t="s">
        <v>356</v>
      </c>
      <c r="Y287" s="3" t="s">
        <v>399</v>
      </c>
      <c r="AM287" s="3" t="str">
        <f t="shared" si="1"/>
        <v>select '0001071/4/01/06/2022' AGREEMENT_NO, '|011370657605000' BILLING_TO_NPWP_OLD, '|0011370657605000' BILLING_TO_NPWP_NEW union all</v>
      </c>
    </row>
    <row r="288" spans="5:39" x14ac:dyDescent="0.25">
      <c r="E288" s="3" t="s">
        <v>305</v>
      </c>
      <c r="M288" s="3" t="s">
        <v>357</v>
      </c>
      <c r="Y288" s="3" t="s">
        <v>400</v>
      </c>
      <c r="AM288" s="3" t="str">
        <f t="shared" si="1"/>
        <v>select '0000005/4/07/07/2021' AGREEMENT_NO, '|769034935216000' BILLING_TO_NPWP_OLD, '|0769034935216000' BILLING_TO_NPWP_NEW union all</v>
      </c>
    </row>
    <row r="289" spans="5:39" x14ac:dyDescent="0.25">
      <c r="E289" s="3" t="s">
        <v>306</v>
      </c>
      <c r="M289" s="3" t="s">
        <v>358</v>
      </c>
      <c r="Y289" s="3" t="s">
        <v>401</v>
      </c>
      <c r="AM289" s="3" t="str">
        <f t="shared" si="1"/>
        <v>select '0002644/4/10/07/2024' AGREEMENT_NO, '|748186434002000' BILLING_TO_NPWP_OLD, '|0748186434002000' BILLING_TO_NPWP_NEW union all</v>
      </c>
    </row>
    <row r="290" spans="5:39" x14ac:dyDescent="0.25">
      <c r="E290" s="3" t="s">
        <v>307</v>
      </c>
      <c r="M290" s="3" t="s">
        <v>358</v>
      </c>
      <c r="Y290" s="3" t="s">
        <v>401</v>
      </c>
      <c r="AM290" s="3" t="str">
        <f t="shared" si="1"/>
        <v>select '0002645/4/10/07/2024' AGREEMENT_NO, '|748186434002000' BILLING_TO_NPWP_OLD, '|0748186434002000' BILLING_TO_NPWP_NEW union all</v>
      </c>
    </row>
    <row r="291" spans="5:39" x14ac:dyDescent="0.25">
      <c r="E291" s="3" t="s">
        <v>308</v>
      </c>
      <c r="M291" s="3" t="s">
        <v>359</v>
      </c>
      <c r="Y291" s="3" t="s">
        <v>402</v>
      </c>
      <c r="AM291" s="3" t="str">
        <f t="shared" si="1"/>
        <v>select '0002668/4/38/08/2024' AGREEMENT_NO, '|016628489007000' BILLING_TO_NPWP_OLD, '|0016628489007000' BILLING_TO_NPWP_NEW union all</v>
      </c>
    </row>
    <row r="292" spans="5:39" x14ac:dyDescent="0.25">
      <c r="E292" s="3" t="s">
        <v>309</v>
      </c>
      <c r="M292" s="3" t="s">
        <v>360</v>
      </c>
      <c r="Y292" s="3" t="s">
        <v>403</v>
      </c>
      <c r="AM292" s="3" t="str">
        <f t="shared" si="1"/>
        <v>select '0002466/4/08/06/2024' AGREEMENT_NO, '|013040100073000' BILLING_TO_NPWP_OLD, '|0013040100073000' BILLING_TO_NPWP_NEW union all</v>
      </c>
    </row>
    <row r="293" spans="5:39" x14ac:dyDescent="0.25">
      <c r="E293" s="3" t="s">
        <v>310</v>
      </c>
      <c r="M293" s="3" t="s">
        <v>361</v>
      </c>
      <c r="Y293" s="3" t="s">
        <v>404</v>
      </c>
      <c r="AM293" s="3" t="str">
        <f t="shared" si="1"/>
        <v>select '0001033/4/01/05/2022' AGREEMENT_NO, '|018700237056000' BILLING_TO_NPWP_OLD, '|0018700237056000' BILLING_TO_NPWP_NEW union all</v>
      </c>
    </row>
    <row r="294" spans="5:39" x14ac:dyDescent="0.25">
      <c r="E294" s="3" t="s">
        <v>311</v>
      </c>
      <c r="M294" s="3" t="s">
        <v>362</v>
      </c>
      <c r="Y294" s="3" t="s">
        <v>405</v>
      </c>
      <c r="AM294" s="3" t="str">
        <f t="shared" si="1"/>
        <v>select '0002528/4/10/06/2024' AGREEMENT_NO, '|010715647055000' BILLING_TO_NPWP_OLD, '|0010715647055000' BILLING_TO_NPWP_NEW union all</v>
      </c>
    </row>
    <row r="295" spans="5:39" x14ac:dyDescent="0.25">
      <c r="E295" s="3" t="s">
        <v>312</v>
      </c>
      <c r="M295" s="3" t="s">
        <v>362</v>
      </c>
      <c r="Y295" s="3" t="s">
        <v>405</v>
      </c>
      <c r="AM295" s="3" t="str">
        <f t="shared" si="1"/>
        <v>select '0002529/4/10/06/2024' AGREEMENT_NO, '|010715647055000' BILLING_TO_NPWP_OLD, '|0010715647055000' BILLING_TO_NPWP_NEW union all</v>
      </c>
    </row>
    <row r="296" spans="5:39" x14ac:dyDescent="0.25">
      <c r="E296" s="3" t="s">
        <v>313</v>
      </c>
      <c r="M296" s="3" t="s">
        <v>363</v>
      </c>
      <c r="Y296" s="3" t="s">
        <v>406</v>
      </c>
      <c r="AM296" s="3" t="str">
        <f t="shared" si="1"/>
        <v>select '0001095/4/01/07/2022' AGREEMENT_NO, '|024147027056000' BILLING_TO_NPWP_OLD, '|0024147027056000' BILLING_TO_NPWP_NEW union all</v>
      </c>
    </row>
    <row r="297" spans="5:39" x14ac:dyDescent="0.25">
      <c r="E297" s="3" t="s">
        <v>314</v>
      </c>
      <c r="M297" s="3" t="s">
        <v>363</v>
      </c>
      <c r="Y297" s="3" t="s">
        <v>406</v>
      </c>
      <c r="AM297" s="3" t="str">
        <f t="shared" si="1"/>
        <v>select '0001097/4/01/07/2022' AGREEMENT_NO, '|024147027056000' BILLING_TO_NPWP_OLD, '|0024147027056000' BILLING_TO_NPWP_NEW union all</v>
      </c>
    </row>
    <row r="298" spans="5:39" x14ac:dyDescent="0.25">
      <c r="E298" s="3" t="s">
        <v>315</v>
      </c>
      <c r="M298" s="3" t="s">
        <v>364</v>
      </c>
      <c r="Y298" s="3" t="s">
        <v>407</v>
      </c>
      <c r="AM298" s="3" t="str">
        <f t="shared" si="1"/>
        <v>select '0002665/4/10/07/2024' AGREEMENT_NO, '|019577758058000' BILLING_TO_NPWP_OLD, '|0019577758058000' BILLING_TO_NPWP_NEW union all</v>
      </c>
    </row>
    <row r="299" spans="5:39" x14ac:dyDescent="0.25">
      <c r="E299" s="3" t="s">
        <v>316</v>
      </c>
      <c r="M299" s="3" t="s">
        <v>364</v>
      </c>
      <c r="Y299" s="3" t="s">
        <v>407</v>
      </c>
      <c r="AM299" s="3" t="str">
        <f t="shared" si="1"/>
        <v>select '0002666/4/10/07/2024' AGREEMENT_NO, '|019577758058000' BILLING_TO_NPWP_OLD, '|0019577758058000' BILLING_TO_NPWP_NEW union all</v>
      </c>
    </row>
    <row r="300" spans="5:39" x14ac:dyDescent="0.25">
      <c r="E300" s="3" t="s">
        <v>317</v>
      </c>
      <c r="M300" s="3" t="s">
        <v>364</v>
      </c>
      <c r="Y300" s="3" t="s">
        <v>407</v>
      </c>
      <c r="AM300" s="3" t="str">
        <f t="shared" si="1"/>
        <v>select '0002695/4/10/08/2024' AGREEMENT_NO, '|019577758058000' BILLING_TO_NPWP_OLD, '|0019577758058000' BILLING_TO_NPWP_NEW union all</v>
      </c>
    </row>
    <row r="301" spans="5:39" x14ac:dyDescent="0.25">
      <c r="E301" s="3" t="s">
        <v>318</v>
      </c>
      <c r="M301" s="3" t="s">
        <v>364</v>
      </c>
      <c r="Y301" s="3" t="s">
        <v>407</v>
      </c>
      <c r="AM301" s="3" t="str">
        <f t="shared" si="1"/>
        <v>select '0002696/4/10/08/2024' AGREEMENT_NO, '|019577758058000' BILLING_TO_NPWP_OLD, '|0019577758058000' BILLING_TO_NPWP_NEW union all</v>
      </c>
    </row>
    <row r="302" spans="5:39" x14ac:dyDescent="0.25">
      <c r="E302" s="3" t="s">
        <v>319</v>
      </c>
      <c r="M302" s="3" t="s">
        <v>364</v>
      </c>
      <c r="Y302" s="3" t="s">
        <v>407</v>
      </c>
      <c r="AM302" s="3" t="str">
        <f t="shared" si="1"/>
        <v>select '0002697/4/10/08/2024' AGREEMENT_NO, '|019577758058000' BILLING_TO_NPWP_OLD, '|0019577758058000' BILLING_TO_NPWP_NEW union all</v>
      </c>
    </row>
    <row r="303" spans="5:39" x14ac:dyDescent="0.25">
      <c r="E303" s="3" t="s">
        <v>320</v>
      </c>
      <c r="M303" s="3" t="s">
        <v>364</v>
      </c>
      <c r="Y303" s="3" t="s">
        <v>407</v>
      </c>
      <c r="AM303" s="3" t="str">
        <f t="shared" si="1"/>
        <v>select '0002698/4/10/08/2024' AGREEMENT_NO, '|019577758058000' BILLING_TO_NPWP_OLD, '|0019577758058000' BILLING_TO_NPWP_NEW union all</v>
      </c>
    </row>
    <row r="304" spans="5:39" x14ac:dyDescent="0.25">
      <c r="E304" s="3" t="s">
        <v>321</v>
      </c>
      <c r="M304" s="3" t="s">
        <v>365</v>
      </c>
      <c r="Y304" s="3" t="s">
        <v>408</v>
      </c>
      <c r="AM304" s="3" t="str">
        <f t="shared" si="1"/>
        <v>select '0001211/4/08/10/2023' AGREEMENT_NO, '|397763541028000' BILLING_TO_NPWP_OLD, '|0397763541028000' BILLING_TO_NPWP_NEW union all</v>
      </c>
    </row>
    <row r="305" spans="5:39" x14ac:dyDescent="0.25">
      <c r="E305" s="3" t="s">
        <v>322</v>
      </c>
      <c r="M305" s="3" t="s">
        <v>366</v>
      </c>
      <c r="Y305" s="3" t="s">
        <v>409</v>
      </c>
      <c r="AM305" s="3" t="str">
        <f t="shared" si="1"/>
        <v>select '0001564/4/01/11/2023' AGREEMENT_NO, '|026757047004000' BILLING_TO_NPWP_OLD, '|0026757047004000' BILLING_TO_NPWP_NEW union all</v>
      </c>
    </row>
    <row r="306" spans="5:39" x14ac:dyDescent="0.25">
      <c r="E306" s="3" t="s">
        <v>323</v>
      </c>
      <c r="M306" s="3" t="s">
        <v>367</v>
      </c>
      <c r="Y306" s="3" t="s">
        <v>410</v>
      </c>
      <c r="AM306" s="3" t="str">
        <f t="shared" si="1"/>
        <v>select '0000382/4/08/08/2020' AGREEMENT_NO, '|013315965046000' BILLING_TO_NPWP_OLD, '|0013315965046000' BILLING_TO_NPWP_NEW union all</v>
      </c>
    </row>
    <row r="307" spans="5:39" x14ac:dyDescent="0.25">
      <c r="E307" s="3" t="s">
        <v>324</v>
      </c>
      <c r="M307" s="3" t="s">
        <v>367</v>
      </c>
      <c r="Y307" s="3" t="s">
        <v>410</v>
      </c>
      <c r="AM307" s="3" t="str">
        <f t="shared" si="1"/>
        <v>select '0002397/4/10/06/2024' AGREEMENT_NO, '|013315965046000' BILLING_TO_NPWP_OLD, '|0013315965046000' BILLING_TO_NPWP_NEW union all</v>
      </c>
    </row>
    <row r="308" spans="5:39" x14ac:dyDescent="0.25">
      <c r="E308" s="3" t="s">
        <v>325</v>
      </c>
      <c r="M308" s="3" t="s">
        <v>368</v>
      </c>
      <c r="Y308" s="3" t="s">
        <v>411</v>
      </c>
      <c r="AM308" s="3" t="str">
        <f t="shared" si="1"/>
        <v>select '0002578/4/38/07/2024' AGREEMENT_NO, '|010653228005000' BILLING_TO_NPWP_OLD, '|0010653228005000' BILLING_TO_NPWP_NEW union all</v>
      </c>
    </row>
    <row r="310" spans="5:39" customFormat="1" x14ac:dyDescent="0.25">
      <c r="E310" s="18" t="s">
        <v>213</v>
      </c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5:39" customFormat="1" x14ac:dyDescent="0.25">
      <c r="E311" s="18" t="s">
        <v>214</v>
      </c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5:39" customFormat="1" x14ac:dyDescent="0.25">
      <c r="E312" s="18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5:39" customFormat="1" x14ac:dyDescent="0.25">
      <c r="E313" s="18" t="s">
        <v>215</v>
      </c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5:39" customFormat="1" x14ac:dyDescent="0.25">
      <c r="E314" s="18" t="s">
        <v>216</v>
      </c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5:39" customFormat="1" x14ac:dyDescent="0.25">
      <c r="E315" s="18" t="s">
        <v>217</v>
      </c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5:39" customFormat="1" x14ac:dyDescent="0.25">
      <c r="E316" s="18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5:39" customFormat="1" x14ac:dyDescent="0.25">
      <c r="E317" s="18" t="s">
        <v>218</v>
      </c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5:39" customFormat="1" x14ac:dyDescent="0.25">
      <c r="E318" s="18" t="s">
        <v>219</v>
      </c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5:39" customFormat="1" x14ac:dyDescent="0.25">
      <c r="E319" s="18" t="s">
        <v>220</v>
      </c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5:39" customFormat="1" x14ac:dyDescent="0.25">
      <c r="E320" s="18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5:70" customFormat="1" x14ac:dyDescent="0.25">
      <c r="E321" s="18" t="s">
        <v>29</v>
      </c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5:70" customFormat="1" x14ac:dyDescent="0.25">
      <c r="E322" s="18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5:70" customFormat="1" x14ac:dyDescent="0.25">
      <c r="E323" s="18" t="s">
        <v>221</v>
      </c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5:70" customFormat="1" x14ac:dyDescent="0.25">
      <c r="E324" s="18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5:70" x14ac:dyDescent="0.25">
      <c r="E325" s="32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</row>
    <row r="326" spans="5:70" x14ac:dyDescent="0.25">
      <c r="E326" s="32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</row>
    <row r="327" spans="5:70" x14ac:dyDescent="0.25">
      <c r="E327" s="32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</row>
    <row r="328" spans="5:70" x14ac:dyDescent="0.25">
      <c r="E328" s="18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5:70" x14ac:dyDescent="0.25">
      <c r="E329" s="18" t="s">
        <v>222</v>
      </c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</row>
    <row r="330" spans="5:70" x14ac:dyDescent="0.25">
      <c r="E330" s="18" t="s">
        <v>223</v>
      </c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</row>
    <row r="331" spans="5:70" x14ac:dyDescent="0.25">
      <c r="E331" s="18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</row>
    <row r="332" spans="5:70" x14ac:dyDescent="0.25">
      <c r="E332" s="18" t="s">
        <v>224</v>
      </c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</row>
    <row r="334" spans="5:70" x14ac:dyDescent="0.25">
      <c r="E334" s="1" t="s">
        <v>21</v>
      </c>
      <c r="M334" s="1" t="s">
        <v>412</v>
      </c>
      <c r="T334" s="1" t="s">
        <v>413</v>
      </c>
      <c r="AF334" s="1" t="s">
        <v>414</v>
      </c>
    </row>
    <row r="335" spans="5:70" x14ac:dyDescent="0.25">
      <c r="E335" s="3" t="s">
        <v>252</v>
      </c>
      <c r="M335" s="3" t="s">
        <v>382</v>
      </c>
      <c r="T335" s="26" t="s">
        <v>657</v>
      </c>
      <c r="AF335" s="3" t="s">
        <v>254</v>
      </c>
      <c r="AT335" s="3" t="str">
        <f>"update IFINOPL.dbo.AGREEMENT_ASSET set NPWP_NAME = '" &amp; TRIM(AF335) &amp; "' where AGREEMENT_NO = replace('" &amp; TRIM(E335) &amp; "', '/', '.');"</f>
        <v>update IFINOPL.dbo.AGREEMENT_ASSET set NPWP_NAME = 'PT. JASO ANAK GUBALO TRANSPORTASI' where AGREEMENT_NO = replace('0002458/4/08/06/2024', '/', '.');</v>
      </c>
    </row>
    <row r="336" spans="5:70" x14ac:dyDescent="0.25">
      <c r="E336" s="3" t="s">
        <v>250</v>
      </c>
      <c r="M336" s="3" t="s">
        <v>374</v>
      </c>
      <c r="T336" s="26" t="s">
        <v>658</v>
      </c>
      <c r="AF336" s="3" t="s">
        <v>251</v>
      </c>
      <c r="AT336" s="3" t="str">
        <f>"update IFINOPL.dbo.AGREEMENT_ASSET set NPWP_NAME = '" &amp; TRIM(AF336) &amp; "' where AGREEMENT_NO = replace('" &amp; TRIM(E336) &amp; "', '/', '.');"</f>
        <v>update IFINOPL.dbo.AGREEMENT_ASSET set NPWP_NAME = 'PT. CS2 POLA SEHAT' where AGREEMENT_NO = replace('0002467/4/08/06/2024', '/', '.');</v>
      </c>
    </row>
    <row r="337" spans="5:46" x14ac:dyDescent="0.25">
      <c r="E337" s="3" t="s">
        <v>258</v>
      </c>
      <c r="M337" s="3" t="s">
        <v>378</v>
      </c>
      <c r="T337" s="3" t="s">
        <v>260</v>
      </c>
      <c r="AF337" s="3" t="s">
        <v>260</v>
      </c>
      <c r="AT337" s="3" t="str">
        <f>"update IFINOPL.dbo.AGREEMENT_ASSET set NPWP_NAME = '" &amp; TRIM(AF337) &amp; "' where AGREEMENT_NO = replace('" &amp; TRIM(E337) &amp; "', '/', '.');"</f>
        <v>update IFINOPL.dbo.AGREEMENT_ASSET set NPWP_NAME = 'PT. STARCOM SOLUSINDO' where AGREEMENT_NO = replace('0002492/4/38/06/2024', '/', '.');</v>
      </c>
    </row>
    <row r="338" spans="5:46" x14ac:dyDescent="0.25">
      <c r="E338" s="3" t="s">
        <v>247</v>
      </c>
      <c r="M338" s="3" t="s">
        <v>416</v>
      </c>
      <c r="T338" s="3" t="s">
        <v>249</v>
      </c>
      <c r="AF338" s="3" t="s">
        <v>249</v>
      </c>
      <c r="AT338" s="3" t="str">
        <f>"update IFINOPL.dbo.AGREEMENT_ASSET set NPWP_NAME = '" &amp; TRIM(AF338) &amp; "' where AGREEMENT_NO = replace('" &amp; TRIM(E338) &amp; "', '/', '.');"</f>
        <v>update IFINOPL.dbo.AGREEMENT_ASSET set NPWP_NAME = 'PT. CIPTAJAYA SEJAHTERA ABADI' where AGREEMENT_NO = replace('0002568/4/38/07/2024', '/', '.');</v>
      </c>
    </row>
    <row r="339" spans="5:46" x14ac:dyDescent="0.25">
      <c r="E339" s="3" t="s">
        <v>255</v>
      </c>
      <c r="M339" s="3" t="s">
        <v>377</v>
      </c>
      <c r="T339" s="3" t="s">
        <v>257</v>
      </c>
      <c r="AF339" s="3" t="s">
        <v>257</v>
      </c>
      <c r="AT339" s="3" t="str">
        <f>"update IFINOPL.dbo.AGREEMENT_ASSET set NPWP_NAME = '" &amp; TRIM(AF339) &amp; "' where AGREEMENT_NO = replace('" &amp; TRIM(E339) &amp; "', '/', '.');"</f>
        <v>update IFINOPL.dbo.AGREEMENT_ASSET set NPWP_NAME = 'PT. SICEPAT EKSPRES INDONESIA' where AGREEMENT_NO = replace('0002615/4/10/07/2024', '/', '.');</v>
      </c>
    </row>
    <row r="341" spans="5:46" x14ac:dyDescent="0.25">
      <c r="E341" s="14" t="s">
        <v>659</v>
      </c>
    </row>
    <row r="342" spans="5:46" x14ac:dyDescent="0.25">
      <c r="E342" t="s">
        <v>660</v>
      </c>
    </row>
    <row r="343" spans="5:46" x14ac:dyDescent="0.25">
      <c r="E343"/>
    </row>
    <row r="350" spans="5:46" x14ac:dyDescent="0.25">
      <c r="E350" s="14" t="s">
        <v>772</v>
      </c>
    </row>
    <row r="351" spans="5:46" x14ac:dyDescent="0.25">
      <c r="E351" t="s">
        <v>773</v>
      </c>
    </row>
    <row r="352" spans="5:46" x14ac:dyDescent="0.25">
      <c r="E352"/>
    </row>
    <row r="368" spans="5:34" x14ac:dyDescent="0.25">
      <c r="E368" s="3" t="s">
        <v>662</v>
      </c>
      <c r="M368" s="3" t="s">
        <v>248</v>
      </c>
      <c r="W368" s="3" t="s">
        <v>249</v>
      </c>
      <c r="AH368" s="3" t="str">
        <f>"select '" &amp; TRIM(E368) &amp; "' AGREEMENT_NO, '" &amp; TRIM(M368) &amp; "' NPWP_NAME_OLD, '" &amp; TRIM(W368) &amp; "' NPWP_NAME_NEW union all"</f>
        <v>select '0002642/4/38/07/2024' AGREEMENT_NO, 'CIPTAJAYA SEJAHTERA ABADI' NPWP_NAME_OLD, 'PT. CIPTAJAYA SEJAHTERA ABADI' NPWP_NAME_NEW union all</v>
      </c>
    </row>
    <row r="369" spans="5:34" x14ac:dyDescent="0.25">
      <c r="E369" s="3" t="s">
        <v>663</v>
      </c>
      <c r="M369" s="3" t="s">
        <v>664</v>
      </c>
      <c r="W369" s="3" t="s">
        <v>665</v>
      </c>
      <c r="AH369" s="3" t="str">
        <f>"select '" &amp; TRIM(E369) &amp; "' AGREEMENT_NO, '" &amp; TRIM(M369) &amp; "' NPWP_NAME_OLD, '" &amp; TRIM(W369) &amp; "' NPWP_NAME_NEW union all"</f>
        <v>select '0002620/4/08/07/2024' AGREEMENT_NO, 'KOBE BOGA UTAMA' NPWP_NAME_OLD, 'PT. KOBE BOGA UTAMA' NPWP_NAME_NEW union all</v>
      </c>
    </row>
    <row r="371" spans="5:34" x14ac:dyDescent="0.25">
      <c r="E371" s="3" t="s">
        <v>662</v>
      </c>
      <c r="M371" s="36" t="s">
        <v>666</v>
      </c>
      <c r="W371" s="36" t="s">
        <v>416</v>
      </c>
      <c r="AH371" s="3" t="str">
        <f t="shared" ref="AH371:AH402" si="2">"select '" &amp; TRIM(E371) &amp; "' AGREEMENT_NO, '" &amp; TRIM(M371) &amp; "' BILLING_TO_NPWP_OLD, '" &amp; TRIM(W371) &amp; "' BILLING_TO_NPWP_NEW union all"</f>
        <v>select '0002642/4/38/07/2024' AGREEMENT_NO, '|025450305003000' BILLING_TO_NPWP_OLD, '|0025450305003000' BILLING_TO_NPWP_NEW union all</v>
      </c>
    </row>
    <row r="372" spans="5:34" x14ac:dyDescent="0.25">
      <c r="E372" s="3" t="s">
        <v>663</v>
      </c>
      <c r="M372" s="36" t="s">
        <v>667</v>
      </c>
      <c r="W372" s="36" t="s">
        <v>668</v>
      </c>
      <c r="AH372" s="3" t="str">
        <f t="shared" si="2"/>
        <v>select '0002620/4/08/07/2024' AGREEMENT_NO, '|71090788245100' BILLING_TO_NPWP_OLD, '|0071090788245100' BILLING_TO_NPWP_NEW union all</v>
      </c>
    </row>
    <row r="373" spans="5:34" x14ac:dyDescent="0.25">
      <c r="E373" s="3" t="s">
        <v>669</v>
      </c>
      <c r="M373" s="36" t="s">
        <v>362</v>
      </c>
      <c r="W373" s="36" t="s">
        <v>405</v>
      </c>
      <c r="AH373" s="3" t="str">
        <f t="shared" si="2"/>
        <v>select '0002526/4/10/06/2024' AGREEMENT_NO, '|010715647055000' BILLING_TO_NPWP_OLD, '|0010715647055000' BILLING_TO_NPWP_NEW union all</v>
      </c>
    </row>
    <row r="374" spans="5:34" x14ac:dyDescent="0.25">
      <c r="E374" s="3" t="s">
        <v>670</v>
      </c>
      <c r="M374" s="36" t="s">
        <v>343</v>
      </c>
      <c r="W374" s="36" t="s">
        <v>386</v>
      </c>
      <c r="AH374" s="3" t="str">
        <f t="shared" si="2"/>
        <v>select '0002609/4/10/07/2024' AGREEMENT_NO, '|013735303007000' BILLING_TO_NPWP_OLD, '|0013735303007000' BILLING_TO_NPWP_NEW union all</v>
      </c>
    </row>
    <row r="375" spans="5:34" x14ac:dyDescent="0.25">
      <c r="E375" s="3" t="s">
        <v>671</v>
      </c>
      <c r="M375" s="36" t="s">
        <v>718</v>
      </c>
      <c r="W375" s="36" t="s">
        <v>719</v>
      </c>
      <c r="AH375" s="3" t="str">
        <f t="shared" si="2"/>
        <v>select '0000828/4/08/11/2022' AGREEMENT_NO, '|665320404731000' BILLING_TO_NPWP_OLD, '|0665320404731000' BILLING_TO_NPWP_NEW union all</v>
      </c>
    </row>
    <row r="376" spans="5:34" x14ac:dyDescent="0.25">
      <c r="E376" s="3" t="s">
        <v>672</v>
      </c>
      <c r="M376" s="36" t="s">
        <v>718</v>
      </c>
      <c r="W376" s="36" t="s">
        <v>719</v>
      </c>
      <c r="AH376" s="3" t="str">
        <f t="shared" si="2"/>
        <v>select '0000910/4/08/01/2023' AGREEMENT_NO, '|665320404731000' BILLING_TO_NPWP_OLD, '|0665320404731000' BILLING_TO_NPWP_NEW union all</v>
      </c>
    </row>
    <row r="377" spans="5:34" x14ac:dyDescent="0.25">
      <c r="E377" s="3" t="s">
        <v>673</v>
      </c>
      <c r="M377" s="36" t="s">
        <v>718</v>
      </c>
      <c r="W377" s="36" t="s">
        <v>719</v>
      </c>
      <c r="AH377" s="3" t="str">
        <f t="shared" si="2"/>
        <v>select '0000911/4/08/01/2023' AGREEMENT_NO, '|665320404731000' BILLING_TO_NPWP_OLD, '|0665320404731000' BILLING_TO_NPWP_NEW union all</v>
      </c>
    </row>
    <row r="378" spans="5:34" x14ac:dyDescent="0.25">
      <c r="E378" s="3" t="s">
        <v>674</v>
      </c>
      <c r="M378" s="36" t="s">
        <v>718</v>
      </c>
      <c r="W378" s="36" t="s">
        <v>719</v>
      </c>
      <c r="AH378" s="3" t="str">
        <f t="shared" si="2"/>
        <v>select '0000912/4/08/01/2023' AGREEMENT_NO, '|665320404731000' BILLING_TO_NPWP_OLD, '|0665320404731000' BILLING_TO_NPWP_NEW union all</v>
      </c>
    </row>
    <row r="379" spans="5:34" x14ac:dyDescent="0.25">
      <c r="E379" s="3" t="s">
        <v>675</v>
      </c>
      <c r="M379" s="36" t="s">
        <v>718</v>
      </c>
      <c r="W379" s="36" t="s">
        <v>719</v>
      </c>
      <c r="AH379" s="3" t="str">
        <f t="shared" si="2"/>
        <v>select '0001145/4/01/09/2022' AGREEMENT_NO, '|665320404731000' BILLING_TO_NPWP_OLD, '|0665320404731000' BILLING_TO_NPWP_NEW union all</v>
      </c>
    </row>
    <row r="380" spans="5:34" x14ac:dyDescent="0.25">
      <c r="E380" s="3" t="s">
        <v>676</v>
      </c>
      <c r="M380" s="36" t="s">
        <v>720</v>
      </c>
      <c r="W380" s="36" t="s">
        <v>721</v>
      </c>
      <c r="AH380" s="3" t="str">
        <f t="shared" si="2"/>
        <v>select '0002495/4/08/06/2024' AGREEMENT_NO, '|419512165006000' BILLING_TO_NPWP_OLD, '|0419512165006000' BILLING_TO_NPWP_NEW union all</v>
      </c>
    </row>
    <row r="381" spans="5:34" x14ac:dyDescent="0.25">
      <c r="E381" s="3" t="s">
        <v>677</v>
      </c>
      <c r="M381" s="36" t="s">
        <v>360</v>
      </c>
      <c r="W381" s="36" t="s">
        <v>403</v>
      </c>
      <c r="AH381" s="3" t="str">
        <f t="shared" si="2"/>
        <v>select '0002378/4/08/05/2024' AGREEMENT_NO, '|013040100073000' BILLING_TO_NPWP_OLD, '|0013040100073000' BILLING_TO_NPWP_NEW union all</v>
      </c>
    </row>
    <row r="382" spans="5:34" x14ac:dyDescent="0.25">
      <c r="E382" s="3" t="s">
        <v>678</v>
      </c>
      <c r="M382" s="36" t="s">
        <v>361</v>
      </c>
      <c r="W382" s="36" t="s">
        <v>404</v>
      </c>
      <c r="AH382" s="3" t="str">
        <f t="shared" si="2"/>
        <v>select '0002585/4/10/07/2024' AGREEMENT_NO, '|018700237056000' BILLING_TO_NPWP_OLD, '|0018700237056000' BILLING_TO_NPWP_NEW union all</v>
      </c>
    </row>
    <row r="383" spans="5:34" x14ac:dyDescent="0.25">
      <c r="E383" s="3" t="s">
        <v>679</v>
      </c>
      <c r="M383" s="36" t="s">
        <v>361</v>
      </c>
      <c r="W383" s="36" t="s">
        <v>404</v>
      </c>
      <c r="AH383" s="3" t="str">
        <f t="shared" si="2"/>
        <v>select '0002684/4/10/08/2024' AGREEMENT_NO, '|018700237056000' BILLING_TO_NPWP_OLD, '|0018700237056000' BILLING_TO_NPWP_NEW union all</v>
      </c>
    </row>
    <row r="384" spans="5:34" x14ac:dyDescent="0.25">
      <c r="E384" s="3" t="s">
        <v>680</v>
      </c>
      <c r="M384" s="36" t="s">
        <v>722</v>
      </c>
      <c r="W384" s="36" t="s">
        <v>723</v>
      </c>
      <c r="AH384" s="3" t="str">
        <f t="shared" si="2"/>
        <v>select '0001052/4/01/06/2022' AGREEMENT_NO, '|631901378451000' BILLING_TO_NPWP_OLD, '|0631901378451000' BILLING_TO_NPWP_NEW union all</v>
      </c>
    </row>
    <row r="385" spans="5:34" x14ac:dyDescent="0.25">
      <c r="E385" s="3" t="s">
        <v>681</v>
      </c>
      <c r="M385" s="36" t="s">
        <v>722</v>
      </c>
      <c r="W385" s="36" t="s">
        <v>723</v>
      </c>
      <c r="AH385" s="3" t="str">
        <f t="shared" si="2"/>
        <v>select '0001082/4/01/07/2022' AGREEMENT_NO, '|631901378451000' BILLING_TO_NPWP_OLD, '|0631901378451000' BILLING_TO_NPWP_NEW union all</v>
      </c>
    </row>
    <row r="386" spans="5:34" x14ac:dyDescent="0.25">
      <c r="E386" s="3" t="s">
        <v>682</v>
      </c>
      <c r="M386" s="36" t="s">
        <v>724</v>
      </c>
      <c r="W386" s="36" t="s">
        <v>725</v>
      </c>
      <c r="AH386" s="3" t="str">
        <f t="shared" si="2"/>
        <v>select '0002592/4/01/07/2024' AGREEMENT_NO, '|720941202016000' BILLING_TO_NPWP_OLD, '|0720941202016000' BILLING_TO_NPWP_NEW union all</v>
      </c>
    </row>
    <row r="387" spans="5:34" x14ac:dyDescent="0.25">
      <c r="E387" s="3" t="s">
        <v>683</v>
      </c>
      <c r="M387" s="36" t="s">
        <v>724</v>
      </c>
      <c r="W387" s="36" t="s">
        <v>725</v>
      </c>
      <c r="AH387" s="3" t="str">
        <f t="shared" si="2"/>
        <v>select '0002641/4/01/07/2024' AGREEMENT_NO, '|720941202016000' BILLING_TO_NPWP_OLD, '|0720941202016000' BILLING_TO_NPWP_NEW union all</v>
      </c>
    </row>
    <row r="388" spans="5:34" x14ac:dyDescent="0.25">
      <c r="E388" s="3" t="s">
        <v>142</v>
      </c>
      <c r="M388" s="36" t="s">
        <v>726</v>
      </c>
      <c r="W388" s="36" t="s">
        <v>727</v>
      </c>
      <c r="AH388" s="3" t="str">
        <f t="shared" si="2"/>
        <v>select '0002708/4/01/08/2024' AGREEMENT_NO, '|022618839016000' BILLING_TO_NPWP_OLD, '|0022618839016000' BILLING_TO_NPWP_NEW union all</v>
      </c>
    </row>
    <row r="389" spans="5:34" x14ac:dyDescent="0.25">
      <c r="E389" s="3" t="s">
        <v>143</v>
      </c>
      <c r="M389" s="36" t="s">
        <v>726</v>
      </c>
      <c r="W389" s="36" t="s">
        <v>727</v>
      </c>
      <c r="AH389" s="3" t="str">
        <f t="shared" si="2"/>
        <v>select '0002709/4/01/08/2024' AGREEMENT_NO, '|022618839016000' BILLING_TO_NPWP_OLD, '|0022618839016000' BILLING_TO_NPWP_NEW union all</v>
      </c>
    </row>
    <row r="390" spans="5:34" x14ac:dyDescent="0.25">
      <c r="E390" s="3" t="s">
        <v>684</v>
      </c>
      <c r="M390" s="36" t="s">
        <v>728</v>
      </c>
      <c r="W390" s="36" t="s">
        <v>729</v>
      </c>
      <c r="AH390" s="3" t="str">
        <f t="shared" si="2"/>
        <v>select '0000606/4/08/12/2021' AGREEMENT_NO, '|010008068007000' BILLING_TO_NPWP_OLD, '|0010008068007000' BILLING_TO_NPWP_NEW union all</v>
      </c>
    </row>
    <row r="391" spans="5:34" x14ac:dyDescent="0.25">
      <c r="E391" s="3" t="s">
        <v>685</v>
      </c>
      <c r="M391" s="36" t="s">
        <v>728</v>
      </c>
      <c r="W391" s="36" t="s">
        <v>729</v>
      </c>
      <c r="AH391" s="3" t="str">
        <f t="shared" si="2"/>
        <v>select '0000608/4/08/12/2021' AGREEMENT_NO, '|010008068007000' BILLING_TO_NPWP_OLD, '|0010008068007000' BILLING_TO_NPWP_NEW union all</v>
      </c>
    </row>
    <row r="392" spans="5:34" x14ac:dyDescent="0.25">
      <c r="E392" s="3" t="s">
        <v>686</v>
      </c>
      <c r="M392" s="36" t="s">
        <v>730</v>
      </c>
      <c r="W392" s="36" t="s">
        <v>731</v>
      </c>
      <c r="AH392" s="3" t="str">
        <f t="shared" si="2"/>
        <v>select '0002156/4/08/04/2024' AGREEMENT_NO, '|013006572092000' BILLING_TO_NPWP_OLD, '|0013006572092000' BILLING_TO_NPWP_NEW union all</v>
      </c>
    </row>
    <row r="393" spans="5:34" x14ac:dyDescent="0.25">
      <c r="E393" s="3" t="s">
        <v>687</v>
      </c>
      <c r="M393" s="36" t="s">
        <v>732</v>
      </c>
      <c r="W393" s="36" t="s">
        <v>733</v>
      </c>
      <c r="AH393" s="3" t="str">
        <f t="shared" si="2"/>
        <v>select '0000027/4/16/07/2022' AGREEMENT_NO, '|010006344091000' BILLING_TO_NPWP_OLD, '|0010006344091000' BILLING_TO_NPWP_NEW union all</v>
      </c>
    </row>
    <row r="394" spans="5:34" x14ac:dyDescent="0.25">
      <c r="E394" s="3" t="s">
        <v>688</v>
      </c>
      <c r="M394" s="36" t="s">
        <v>734</v>
      </c>
      <c r="W394" s="36" t="s">
        <v>735</v>
      </c>
      <c r="AH394" s="3" t="str">
        <f t="shared" si="2"/>
        <v>select '0002373/4/10/05/2024' AGREEMENT_NO, '|396361669047000' BILLING_TO_NPWP_OLD, '|0396361669047000' BILLING_TO_NPWP_NEW union all</v>
      </c>
    </row>
    <row r="395" spans="5:34" x14ac:dyDescent="0.25">
      <c r="E395" s="3" t="s">
        <v>689</v>
      </c>
      <c r="M395" s="36" t="s">
        <v>736</v>
      </c>
      <c r="W395" s="36" t="s">
        <v>737</v>
      </c>
      <c r="AH395" s="3" t="str">
        <f t="shared" si="2"/>
        <v>select '0001087/4/08/07/2023' AGREEMENT_NO, '|859037590067000' BILLING_TO_NPWP_OLD, '|0859037590067000' BILLING_TO_NPWP_NEW union all</v>
      </c>
    </row>
    <row r="396" spans="5:34" x14ac:dyDescent="0.25">
      <c r="E396" s="3" t="s">
        <v>690</v>
      </c>
      <c r="M396" s="36" t="s">
        <v>738</v>
      </c>
      <c r="W396" s="36" t="s">
        <v>739</v>
      </c>
      <c r="AH396" s="3" t="str">
        <f t="shared" si="2"/>
        <v>select '0000774/4/01/06/2021' AGREEMENT_NO, '|317478253451000' BILLING_TO_NPWP_OLD, '|0317478253451000' BILLING_TO_NPWP_NEW union all</v>
      </c>
    </row>
    <row r="397" spans="5:34" x14ac:dyDescent="0.25">
      <c r="E397" s="3" t="s">
        <v>691</v>
      </c>
      <c r="M397" s="36" t="s">
        <v>740</v>
      </c>
      <c r="W397" s="36" t="s">
        <v>741</v>
      </c>
      <c r="AH397" s="3" t="str">
        <f t="shared" si="2"/>
        <v>select '0002566/4/38/07/2024' AGREEMENT_NO, '|746094630011000' BILLING_TO_NPWP_OLD, '|0746094630011000' BILLING_TO_NPWP_NEW union all</v>
      </c>
    </row>
    <row r="398" spans="5:34" x14ac:dyDescent="0.25">
      <c r="E398" s="3" t="s">
        <v>141</v>
      </c>
      <c r="M398" s="36" t="s">
        <v>742</v>
      </c>
      <c r="W398" s="36" t="s">
        <v>743</v>
      </c>
      <c r="AH398" s="3" t="str">
        <f t="shared" si="2"/>
        <v>select '0002181/4/01/04/2024' AGREEMENT_NO, '|857611834067000' BILLING_TO_NPWP_OLD, '|0857611834067000' BILLING_TO_NPWP_NEW union all</v>
      </c>
    </row>
    <row r="399" spans="5:34" x14ac:dyDescent="0.25">
      <c r="E399" s="3" t="s">
        <v>134</v>
      </c>
      <c r="M399" s="36" t="s">
        <v>742</v>
      </c>
      <c r="W399" s="36" t="s">
        <v>743</v>
      </c>
      <c r="AH399" s="3" t="str">
        <f t="shared" si="2"/>
        <v>select '0002533/4/01/06/2024' AGREEMENT_NO, '|857611834067000' BILLING_TO_NPWP_OLD, '|0857611834067000' BILLING_TO_NPWP_NEW union all</v>
      </c>
    </row>
    <row r="400" spans="5:34" x14ac:dyDescent="0.25">
      <c r="E400" s="3" t="s">
        <v>135</v>
      </c>
      <c r="M400" s="36" t="s">
        <v>742</v>
      </c>
      <c r="W400" s="36" t="s">
        <v>743</v>
      </c>
      <c r="AH400" s="3" t="str">
        <f t="shared" si="2"/>
        <v>select '0002535/4/01/06/2024' AGREEMENT_NO, '|857611834067000' BILLING_TO_NPWP_OLD, '|0857611834067000' BILLING_TO_NPWP_NEW union all</v>
      </c>
    </row>
    <row r="401" spans="5:34" x14ac:dyDescent="0.25">
      <c r="E401" s="3" t="s">
        <v>136</v>
      </c>
      <c r="M401" s="36" t="s">
        <v>742</v>
      </c>
      <c r="W401" s="36" t="s">
        <v>743</v>
      </c>
      <c r="AH401" s="3" t="str">
        <f t="shared" si="2"/>
        <v>select '0002536/4/01/06/2024' AGREEMENT_NO, '|857611834067000' BILLING_TO_NPWP_OLD, '|0857611834067000' BILLING_TO_NPWP_NEW union all</v>
      </c>
    </row>
    <row r="402" spans="5:34" x14ac:dyDescent="0.25">
      <c r="E402" s="3" t="s">
        <v>137</v>
      </c>
      <c r="M402" s="36" t="s">
        <v>742</v>
      </c>
      <c r="W402" s="36" t="s">
        <v>743</v>
      </c>
      <c r="AH402" s="3" t="str">
        <f t="shared" si="2"/>
        <v>select '0002537/4/01/06/2024' AGREEMENT_NO, '|857611834067000' BILLING_TO_NPWP_OLD, '|0857611834067000' BILLING_TO_NPWP_NEW union all</v>
      </c>
    </row>
    <row r="403" spans="5:34" x14ac:dyDescent="0.25">
      <c r="E403" s="3" t="s">
        <v>138</v>
      </c>
      <c r="M403" s="36" t="s">
        <v>742</v>
      </c>
      <c r="W403" s="36" t="s">
        <v>743</v>
      </c>
      <c r="AH403" s="3" t="str">
        <f t="shared" ref="AH403:AH433" si="3">"select '" &amp; TRIM(E403) &amp; "' AGREEMENT_NO, '" &amp; TRIM(M403) &amp; "' BILLING_TO_NPWP_OLD, '" &amp; TRIM(W403) &amp; "' BILLING_TO_NPWP_NEW union all"</f>
        <v>select '0002543/4/01/06/2024' AGREEMENT_NO, '|857611834067000' BILLING_TO_NPWP_OLD, '|0857611834067000' BILLING_TO_NPWP_NEW union all</v>
      </c>
    </row>
    <row r="404" spans="5:34" x14ac:dyDescent="0.25">
      <c r="E404" s="3" t="s">
        <v>139</v>
      </c>
      <c r="M404" s="36" t="s">
        <v>742</v>
      </c>
      <c r="W404" s="36" t="s">
        <v>743</v>
      </c>
      <c r="AH404" s="3" t="str">
        <f t="shared" si="3"/>
        <v>select '0002548/4/01/06/2024' AGREEMENT_NO, '|857611834067000' BILLING_TO_NPWP_OLD, '|0857611834067000' BILLING_TO_NPWP_NEW union all</v>
      </c>
    </row>
    <row r="405" spans="5:34" x14ac:dyDescent="0.25">
      <c r="E405" s="3" t="s">
        <v>140</v>
      </c>
      <c r="M405" s="36" t="s">
        <v>742</v>
      </c>
      <c r="W405" s="36" t="s">
        <v>743</v>
      </c>
      <c r="AH405" s="3" t="str">
        <f t="shared" si="3"/>
        <v>select '0002549/4/01/06/2024' AGREEMENT_NO, '|857611834067000' BILLING_TO_NPWP_OLD, '|0857611834067000' BILLING_TO_NPWP_NEW union all</v>
      </c>
    </row>
    <row r="406" spans="5:34" x14ac:dyDescent="0.25">
      <c r="E406" s="3" t="s">
        <v>126</v>
      </c>
      <c r="M406" s="36" t="s">
        <v>742</v>
      </c>
      <c r="W406" s="36" t="s">
        <v>743</v>
      </c>
      <c r="AH406" s="3" t="str">
        <f t="shared" si="3"/>
        <v>select '0002638/4/01/07/2024' AGREEMENT_NO, '|857611834067000' BILLING_TO_NPWP_OLD, '|0857611834067000' BILLING_TO_NPWP_NEW union all</v>
      </c>
    </row>
    <row r="407" spans="5:34" x14ac:dyDescent="0.25">
      <c r="E407" s="3" t="s">
        <v>127</v>
      </c>
      <c r="M407" s="36" t="s">
        <v>742</v>
      </c>
      <c r="W407" s="36" t="s">
        <v>743</v>
      </c>
      <c r="AH407" s="3" t="str">
        <f t="shared" si="3"/>
        <v>select '0002639/4/01/07/2024' AGREEMENT_NO, '|857611834067000' BILLING_TO_NPWP_OLD, '|0857611834067000' BILLING_TO_NPWP_NEW union all</v>
      </c>
    </row>
    <row r="408" spans="5:34" x14ac:dyDescent="0.25">
      <c r="E408" s="3" t="s">
        <v>692</v>
      </c>
      <c r="M408" s="36" t="s">
        <v>744</v>
      </c>
      <c r="W408" s="36" t="s">
        <v>745</v>
      </c>
      <c r="AH408" s="3" t="str">
        <f t="shared" si="3"/>
        <v>select '0002500/4/10/06/2024' AGREEMENT_NO, '|019890144007000' BILLING_TO_NPWP_OLD, '|0019890144007000' BILLING_TO_NPWP_NEW union all</v>
      </c>
    </row>
    <row r="409" spans="5:34" x14ac:dyDescent="0.25">
      <c r="E409" s="3" t="s">
        <v>693</v>
      </c>
      <c r="M409" s="36" t="s">
        <v>746</v>
      </c>
      <c r="W409" s="36" t="s">
        <v>747</v>
      </c>
      <c r="AH409" s="3" t="str">
        <f t="shared" si="3"/>
        <v>select '0002621/4/38/07/2024' AGREEMENT_NO, '|013032974052000' BILLING_TO_NPWP_OLD, '|0013032974052000' BILLING_TO_NPWP_NEW union all</v>
      </c>
    </row>
    <row r="410" spans="5:34" x14ac:dyDescent="0.25">
      <c r="E410" s="3" t="s">
        <v>694</v>
      </c>
      <c r="M410" s="36" t="s">
        <v>748</v>
      </c>
      <c r="W410" s="36" t="s">
        <v>749</v>
      </c>
      <c r="AH410" s="3" t="str">
        <f t="shared" si="3"/>
        <v>select '0002587/4/10/07/2024' AGREEMENT_NO, '|316483148422000' BILLING_TO_NPWP_OLD, '|0316483148422000' BILLING_TO_NPWP_NEW union all</v>
      </c>
    </row>
    <row r="411" spans="5:34" x14ac:dyDescent="0.25">
      <c r="E411" s="3" t="s">
        <v>695</v>
      </c>
      <c r="M411" s="36" t="s">
        <v>750</v>
      </c>
      <c r="W411" s="36" t="s">
        <v>751</v>
      </c>
      <c r="AH411" s="3" t="str">
        <f t="shared" si="3"/>
        <v>select '0002052/4/10/03/2024' AGREEMENT_NO, '|705439826063000' BILLING_TO_NPWP_OLD, '|0705439826063000' BILLING_TO_NPWP_NEW union all</v>
      </c>
    </row>
    <row r="412" spans="5:34" x14ac:dyDescent="0.25">
      <c r="E412" s="3" t="s">
        <v>696</v>
      </c>
      <c r="M412" s="36" t="s">
        <v>750</v>
      </c>
      <c r="W412" s="36" t="s">
        <v>751</v>
      </c>
      <c r="AH412" s="3" t="str">
        <f t="shared" si="3"/>
        <v>select '0002472/4/10/06/2024' AGREEMENT_NO, '|705439826063000' BILLING_TO_NPWP_OLD, '|0705439826063000' BILLING_TO_NPWP_NEW union all</v>
      </c>
    </row>
    <row r="413" spans="5:34" x14ac:dyDescent="0.25">
      <c r="E413" s="3" t="s">
        <v>697</v>
      </c>
      <c r="M413" s="36" t="s">
        <v>750</v>
      </c>
      <c r="W413" s="36" t="s">
        <v>751</v>
      </c>
      <c r="AH413" s="3" t="str">
        <f t="shared" si="3"/>
        <v>select '0002503/4/10/06/2024' AGREEMENT_NO, '|705439826063000' BILLING_TO_NPWP_OLD, '|0705439826063000' BILLING_TO_NPWP_NEW union all</v>
      </c>
    </row>
    <row r="414" spans="5:34" x14ac:dyDescent="0.25">
      <c r="E414" s="3" t="s">
        <v>698</v>
      </c>
      <c r="M414" s="36" t="s">
        <v>750</v>
      </c>
      <c r="W414" s="36" t="s">
        <v>751</v>
      </c>
      <c r="AH414" s="3" t="str">
        <f t="shared" si="3"/>
        <v>select '0002504/4/10/06/2024' AGREEMENT_NO, '|705439826063000' BILLING_TO_NPWP_OLD, '|0705439826063000' BILLING_TO_NPWP_NEW union all</v>
      </c>
    </row>
    <row r="415" spans="5:34" x14ac:dyDescent="0.25">
      <c r="E415" s="3" t="s">
        <v>699</v>
      </c>
      <c r="M415" s="36" t="s">
        <v>752</v>
      </c>
      <c r="W415" s="36" t="s">
        <v>753</v>
      </c>
      <c r="AH415" s="3" t="str">
        <f t="shared" si="3"/>
        <v>select '0002649/4/10/07/2024' AGREEMENT_NO, '|832389225086000' BILLING_TO_NPWP_OLD, '|0832389225086000' BILLING_TO_NPWP_NEW union all</v>
      </c>
    </row>
    <row r="416" spans="5:34" x14ac:dyDescent="0.25">
      <c r="E416" s="3" t="s">
        <v>700</v>
      </c>
      <c r="M416" s="36" t="s">
        <v>752</v>
      </c>
      <c r="W416" s="36" t="s">
        <v>753</v>
      </c>
      <c r="AH416" s="3" t="str">
        <f t="shared" si="3"/>
        <v>select '0002650/4/10/07/2024' AGREEMENT_NO, '|832389225086000' BILLING_TO_NPWP_OLD, '|0832389225086000' BILLING_TO_NPWP_NEW union all</v>
      </c>
    </row>
    <row r="417" spans="5:34" x14ac:dyDescent="0.25">
      <c r="E417" s="3" t="s">
        <v>701</v>
      </c>
      <c r="M417" s="36" t="s">
        <v>752</v>
      </c>
      <c r="W417" s="36" t="s">
        <v>753</v>
      </c>
      <c r="AH417" s="3" t="str">
        <f t="shared" si="3"/>
        <v>select '0002651/4/10/07/2024' AGREEMENT_NO, '|832389225086000' BILLING_TO_NPWP_OLD, '|0832389225086000' BILLING_TO_NPWP_NEW union all</v>
      </c>
    </row>
    <row r="418" spans="5:34" x14ac:dyDescent="0.25">
      <c r="E418" s="3" t="s">
        <v>702</v>
      </c>
      <c r="M418" s="36" t="s">
        <v>752</v>
      </c>
      <c r="W418" s="36" t="s">
        <v>753</v>
      </c>
      <c r="AH418" s="3" t="str">
        <f t="shared" si="3"/>
        <v>select '0002652/4/10/07/2024' AGREEMENT_NO, '|832389225086000' BILLING_TO_NPWP_OLD, '|0832389225086000' BILLING_TO_NPWP_NEW union all</v>
      </c>
    </row>
    <row r="419" spans="5:34" x14ac:dyDescent="0.25">
      <c r="E419" s="3" t="s">
        <v>703</v>
      </c>
      <c r="M419" s="36" t="s">
        <v>754</v>
      </c>
      <c r="W419" s="36" t="s">
        <v>755</v>
      </c>
      <c r="AH419" s="3" t="str">
        <f t="shared" si="3"/>
        <v>select '0002669/4/38/08/2024' AGREEMENT_NO, '|313472342001000' BILLING_TO_NPWP_OLD, '|0313472342001000' BILLING_TO_NPWP_NEW union all</v>
      </c>
    </row>
    <row r="420" spans="5:34" x14ac:dyDescent="0.25">
      <c r="E420" s="3" t="s">
        <v>704</v>
      </c>
      <c r="M420" s="36" t="s">
        <v>754</v>
      </c>
      <c r="W420" s="36" t="s">
        <v>755</v>
      </c>
      <c r="AH420" s="3" t="str">
        <f t="shared" si="3"/>
        <v>select '0002694/4/38/08/2024' AGREEMENT_NO, '|313472342001000' BILLING_TO_NPWP_OLD, '|0313472342001000' BILLING_TO_NPWP_NEW union all</v>
      </c>
    </row>
    <row r="421" spans="5:34" x14ac:dyDescent="0.25">
      <c r="E421" s="3" t="s">
        <v>705</v>
      </c>
      <c r="M421" s="36" t="s">
        <v>756</v>
      </c>
      <c r="W421" s="36" t="s">
        <v>757</v>
      </c>
      <c r="AH421" s="3" t="str">
        <f t="shared" si="3"/>
        <v>select '0000777/4/01/06/2021' AGREEMENT_NO, '|704449479047000' BILLING_TO_NPWP_OLD, '|0704449479047000' BILLING_TO_NPWP_NEW union all</v>
      </c>
    </row>
    <row r="422" spans="5:34" x14ac:dyDescent="0.25">
      <c r="E422" s="3" t="s">
        <v>706</v>
      </c>
      <c r="M422" s="36" t="s">
        <v>756</v>
      </c>
      <c r="W422" s="36" t="s">
        <v>757</v>
      </c>
      <c r="AH422" s="3" t="str">
        <f t="shared" si="3"/>
        <v>select '0000785/4/01/06/2021' AGREEMENT_NO, '|704449479047000' BILLING_TO_NPWP_OLD, '|0704449479047000' BILLING_TO_NPWP_NEW union all</v>
      </c>
    </row>
    <row r="423" spans="5:34" x14ac:dyDescent="0.25">
      <c r="E423" s="3" t="s">
        <v>707</v>
      </c>
      <c r="M423" s="36" t="s">
        <v>758</v>
      </c>
      <c r="W423" s="36" t="s">
        <v>759</v>
      </c>
      <c r="AH423" s="3" t="str">
        <f t="shared" si="3"/>
        <v>select '0002577/4/10/07/2024' AGREEMENT_NO, '|011405081092000' BILLING_TO_NPWP_OLD, '|0011405081092000' BILLING_TO_NPWP_NEW union all</v>
      </c>
    </row>
    <row r="424" spans="5:34" x14ac:dyDescent="0.25">
      <c r="E424" s="3" t="s">
        <v>708</v>
      </c>
      <c r="M424" s="36" t="s">
        <v>334</v>
      </c>
      <c r="W424" s="36" t="s">
        <v>377</v>
      </c>
      <c r="AH424" s="3" t="str">
        <f t="shared" si="3"/>
        <v>select '0002613/4/10/07/2024' AGREEMENT_NO, '|716337043451000' BILLING_TO_NPWP_OLD, '|0716337043451000' BILLING_TO_NPWP_NEW union all</v>
      </c>
    </row>
    <row r="425" spans="5:34" x14ac:dyDescent="0.25">
      <c r="E425" s="3" t="s">
        <v>709</v>
      </c>
      <c r="M425" s="36" t="s">
        <v>760</v>
      </c>
      <c r="W425" s="36" t="s">
        <v>761</v>
      </c>
      <c r="AH425" s="3" t="str">
        <f t="shared" si="3"/>
        <v>select '0001571/4/01/11/2023' AGREEMENT_NO, '|015855745728000' BILLING_TO_NPWP_OLD, '|0015855745728000' BILLING_TO_NPWP_NEW union all</v>
      </c>
    </row>
    <row r="426" spans="5:34" x14ac:dyDescent="0.25">
      <c r="E426" s="3" t="s">
        <v>710</v>
      </c>
      <c r="M426" s="36" t="s">
        <v>762</v>
      </c>
      <c r="W426" s="36" t="s">
        <v>763</v>
      </c>
      <c r="AH426" s="3" t="str">
        <f t="shared" si="3"/>
        <v>select '0002700/4/08/08/2024' AGREEMENT_NO, '|739417566712000' BILLING_TO_NPWP_OLD, '|0739417566712000' BILLING_TO_NPWP_NEW union all</v>
      </c>
    </row>
    <row r="427" spans="5:34" x14ac:dyDescent="0.25">
      <c r="E427" s="3" t="s">
        <v>711</v>
      </c>
      <c r="M427" s="36" t="s">
        <v>764</v>
      </c>
      <c r="W427" s="36" t="s">
        <v>765</v>
      </c>
      <c r="AH427" s="3" t="str">
        <f t="shared" si="3"/>
        <v>select '0002657/4/10/07/2024' AGREEMENT_NO, '|015397102643002' BILLING_TO_NPWP_OLD, '|0015397102643002' BILLING_TO_NPWP_NEW union all</v>
      </c>
    </row>
    <row r="428" spans="5:34" x14ac:dyDescent="0.25">
      <c r="E428" s="3" t="s">
        <v>712</v>
      </c>
      <c r="M428" s="36" t="s">
        <v>766</v>
      </c>
      <c r="W428" s="36" t="s">
        <v>767</v>
      </c>
      <c r="AH428" s="3" t="str">
        <f t="shared" si="3"/>
        <v>select '0002556/4/10/07/2024' AGREEMENT_NO, '|016743767092000' BILLING_TO_NPWP_OLD, '|0016743767092000' BILLING_TO_NPWP_NEW union all</v>
      </c>
    </row>
    <row r="429" spans="5:34" x14ac:dyDescent="0.25">
      <c r="E429" s="3" t="s">
        <v>713</v>
      </c>
      <c r="M429" s="36" t="s">
        <v>766</v>
      </c>
      <c r="W429" s="36" t="s">
        <v>767</v>
      </c>
      <c r="AH429" s="3" t="str">
        <f t="shared" si="3"/>
        <v>select '0002559/4/10/07/2024' AGREEMENT_NO, '|016743767092000' BILLING_TO_NPWP_OLD, '|0016743767092000' BILLING_TO_NPWP_NEW union all</v>
      </c>
    </row>
    <row r="430" spans="5:34" x14ac:dyDescent="0.25">
      <c r="E430" s="3" t="s">
        <v>714</v>
      </c>
      <c r="M430" s="36" t="s">
        <v>766</v>
      </c>
      <c r="W430" s="36" t="s">
        <v>767</v>
      </c>
      <c r="AH430" s="3" t="str">
        <f t="shared" si="3"/>
        <v>select '0002561/4/10/07/2024' AGREEMENT_NO, '|016743767092000' BILLING_TO_NPWP_OLD, '|0016743767092000' BILLING_TO_NPWP_NEW union all</v>
      </c>
    </row>
    <row r="431" spans="5:34" x14ac:dyDescent="0.25">
      <c r="E431" s="3" t="s">
        <v>715</v>
      </c>
      <c r="M431" s="36" t="s">
        <v>766</v>
      </c>
      <c r="W431" s="36" t="s">
        <v>767</v>
      </c>
      <c r="AH431" s="3" t="str">
        <f t="shared" si="3"/>
        <v>select '0002562/4/10/07/2024' AGREEMENT_NO, '|016743767092000' BILLING_TO_NPWP_OLD, '|0016743767092000' BILLING_TO_NPWP_NEW union all</v>
      </c>
    </row>
    <row r="432" spans="5:34" x14ac:dyDescent="0.25">
      <c r="E432" s="3" t="s">
        <v>716</v>
      </c>
      <c r="M432" s="36" t="s">
        <v>768</v>
      </c>
      <c r="W432" s="36" t="s">
        <v>769</v>
      </c>
      <c r="AH432" s="3" t="str">
        <f t="shared" si="3"/>
        <v>select '0000520/4/01/08/2020' AGREEMENT_NO, '|943497909036000' BILLING_TO_NPWP_OLD, '|0943497909036000' BILLING_TO_NPWP_NEW union all</v>
      </c>
    </row>
    <row r="433" spans="5:34" x14ac:dyDescent="0.25">
      <c r="E433" s="3" t="s">
        <v>717</v>
      </c>
      <c r="M433" s="36" t="s">
        <v>770</v>
      </c>
      <c r="W433" s="36" t="s">
        <v>771</v>
      </c>
      <c r="AH433" s="3" t="str">
        <f t="shared" si="3"/>
        <v>select '0002583/4/01/07/2024' AGREEMENT_NO, '|703524207063000' BILLING_TO_NPWP_OLD, '|0703524207063000' BILLING_TO_NPWP_NEW union all</v>
      </c>
    </row>
    <row r="435" spans="5:34" customFormat="1" x14ac:dyDescent="0.25">
      <c r="E435" s="18" t="s">
        <v>213</v>
      </c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spans="5:34" customFormat="1" x14ac:dyDescent="0.25">
      <c r="E436" s="18" t="s">
        <v>214</v>
      </c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spans="5:34" customFormat="1" x14ac:dyDescent="0.25">
      <c r="E437" s="18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spans="5:34" customFormat="1" x14ac:dyDescent="0.25">
      <c r="E438" s="18" t="s">
        <v>215</v>
      </c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spans="5:34" customFormat="1" x14ac:dyDescent="0.25">
      <c r="E439" s="18" t="s">
        <v>216</v>
      </c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spans="5:34" customFormat="1" x14ac:dyDescent="0.25">
      <c r="E440" s="18" t="s">
        <v>217</v>
      </c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spans="5:34" customFormat="1" x14ac:dyDescent="0.25">
      <c r="E441" s="18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spans="5:34" customFormat="1" x14ac:dyDescent="0.25">
      <c r="E442" s="18" t="s">
        <v>218</v>
      </c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spans="5:34" customFormat="1" x14ac:dyDescent="0.25">
      <c r="E443" s="18" t="s">
        <v>219</v>
      </c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spans="5:34" customFormat="1" x14ac:dyDescent="0.25">
      <c r="E444" s="18" t="s">
        <v>220</v>
      </c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spans="5:34" customFormat="1" x14ac:dyDescent="0.25">
      <c r="E445" s="18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spans="5:34" customFormat="1" x14ac:dyDescent="0.25">
      <c r="E446" s="18" t="s">
        <v>29</v>
      </c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spans="5:34" customFormat="1" x14ac:dyDescent="0.25">
      <c r="E447" s="18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spans="5:34" customFormat="1" x14ac:dyDescent="0.25">
      <c r="E448" s="18" t="s">
        <v>221</v>
      </c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spans="5:70" customFormat="1" x14ac:dyDescent="0.25">
      <c r="E449" s="18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spans="5:70" x14ac:dyDescent="0.25">
      <c r="E450" s="32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</row>
    <row r="451" spans="5:70" x14ac:dyDescent="0.25">
      <c r="E451" s="32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</row>
    <row r="452" spans="5:70" x14ac:dyDescent="0.25">
      <c r="E452" s="32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</row>
    <row r="453" spans="5:70" x14ac:dyDescent="0.25">
      <c r="E453" s="18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5:70" x14ac:dyDescent="0.25">
      <c r="E454" s="18" t="s">
        <v>222</v>
      </c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</row>
    <row r="455" spans="5:70" x14ac:dyDescent="0.25">
      <c r="E455" s="18" t="s">
        <v>223</v>
      </c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</row>
    <row r="456" spans="5:70" x14ac:dyDescent="0.25">
      <c r="E456" s="18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</row>
    <row r="457" spans="5:70" x14ac:dyDescent="0.25">
      <c r="E457" s="18" t="s">
        <v>224</v>
      </c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</row>
    <row r="459" spans="5:70" x14ac:dyDescent="0.25">
      <c r="E459" s="1" t="s">
        <v>21</v>
      </c>
      <c r="M459" s="1" t="s">
        <v>413</v>
      </c>
      <c r="W459" s="1" t="s">
        <v>414</v>
      </c>
    </row>
    <row r="460" spans="5:70" x14ac:dyDescent="0.25">
      <c r="E460" s="3" t="s">
        <v>663</v>
      </c>
      <c r="M460" s="3" t="s">
        <v>664</v>
      </c>
      <c r="W460" s="3" t="s">
        <v>665</v>
      </c>
      <c r="AI460" s="3" t="str">
        <f>"update IFINOPL.dbo.AGREEMENT_ASSET set NPWP_NAME = '" &amp; TRIM(SUBSTITUTE(W460, "|", "")) &amp; "' where AGREEMENT_NO = replace('" &amp; TRIM(E460) &amp; "', '/', '.');"</f>
        <v>update IFINOPL.dbo.AGREEMENT_ASSET set NPWP_NAME = 'PT. KOBE BOGA UTAMA' where AGREEMENT_NO = replace('0002620/4/08/07/2024', '/', '.');</v>
      </c>
    </row>
    <row r="461" spans="5:70" x14ac:dyDescent="0.25">
      <c r="E461" s="3" t="s">
        <v>662</v>
      </c>
      <c r="M461" s="3" t="s">
        <v>248</v>
      </c>
      <c r="W461" s="3" t="s">
        <v>249</v>
      </c>
      <c r="AI461" s="3" t="str">
        <f>"update IFINOPL.dbo.AGREEMENT_ASSET set NPWP_NAME = '" &amp; TRIM(SUBSTITUTE(W461, "|", "")) &amp; "' where AGREEMENT_NO = replace('" &amp; TRIM(E461) &amp; "', '/', '.');"</f>
        <v>update IFINOPL.dbo.AGREEMENT_ASSET set NPWP_NAME = 'PT. CIPTAJAYA SEJAHTERA ABADI' where AGREEMENT_NO = replace('0002642/4/38/07/2024', '/', '.');</v>
      </c>
    </row>
    <row r="463" spans="5:70" x14ac:dyDescent="0.25">
      <c r="E463" s="1" t="s">
        <v>21</v>
      </c>
      <c r="M463" s="1" t="s">
        <v>412</v>
      </c>
      <c r="W463" s="1" t="s">
        <v>429</v>
      </c>
    </row>
    <row r="464" spans="5:70" x14ac:dyDescent="0.25">
      <c r="E464" s="3" t="s">
        <v>687</v>
      </c>
      <c r="M464" s="3" t="s">
        <v>733</v>
      </c>
      <c r="W464" s="3" t="s">
        <v>733</v>
      </c>
      <c r="AI464" s="3" t="str">
        <f t="shared" ref="AI464:AI495" si="4">"update IFINOPL.dbo.AGREEMENT_ASSET set BILLING_TO_NPWP = '" &amp; TRIM(SUBSTITUTE(W464, "|", "")) &amp; "' where AGREEMENT_NO = replace('" &amp; TRIM(E464) &amp; "', '/', '.');"</f>
        <v>update IFINOPL.dbo.AGREEMENT_ASSET set BILLING_TO_NPWP = '0010006344091000' where AGREEMENT_NO = replace('0000027/4/16/07/2022', '/', '.');</v>
      </c>
    </row>
    <row r="465" spans="5:35" x14ac:dyDescent="0.25">
      <c r="E465" s="3" t="s">
        <v>687</v>
      </c>
      <c r="M465" s="3" t="s">
        <v>732</v>
      </c>
      <c r="W465" s="3" t="s">
        <v>733</v>
      </c>
      <c r="AI465" s="3" t="str">
        <f t="shared" si="4"/>
        <v>update IFINOPL.dbo.AGREEMENT_ASSET set BILLING_TO_NPWP = '0010006344091000' where AGREEMENT_NO = replace('0000027/4/16/07/2022', '/', '.');</v>
      </c>
    </row>
    <row r="466" spans="5:35" x14ac:dyDescent="0.25">
      <c r="E466" s="3" t="s">
        <v>716</v>
      </c>
      <c r="M466" s="3" t="s">
        <v>769</v>
      </c>
      <c r="W466" s="3" t="s">
        <v>769</v>
      </c>
      <c r="AI466" s="3" t="str">
        <f t="shared" si="4"/>
        <v>update IFINOPL.dbo.AGREEMENT_ASSET set BILLING_TO_NPWP = '0943497909036000' where AGREEMENT_NO = replace('0000520/4/01/08/2020', '/', '.');</v>
      </c>
    </row>
    <row r="467" spans="5:35" x14ac:dyDescent="0.25">
      <c r="E467" s="3" t="s">
        <v>716</v>
      </c>
      <c r="M467" s="3" t="s">
        <v>768</v>
      </c>
      <c r="W467" s="3" t="s">
        <v>769</v>
      </c>
      <c r="AI467" s="3" t="str">
        <f t="shared" si="4"/>
        <v>update IFINOPL.dbo.AGREEMENT_ASSET set BILLING_TO_NPWP = '0943497909036000' where AGREEMENT_NO = replace('0000520/4/01/08/2020', '/', '.');</v>
      </c>
    </row>
    <row r="468" spans="5:35" x14ac:dyDescent="0.25">
      <c r="E468" s="3" t="s">
        <v>684</v>
      </c>
      <c r="M468" s="3" t="s">
        <v>729</v>
      </c>
      <c r="W468" s="3" t="s">
        <v>729</v>
      </c>
      <c r="AI468" s="3" t="str">
        <f t="shared" si="4"/>
        <v>update IFINOPL.dbo.AGREEMENT_ASSET set BILLING_TO_NPWP = '0010008068007000' where AGREEMENT_NO = replace('0000606/4/08/12/2021', '/', '.');</v>
      </c>
    </row>
    <row r="469" spans="5:35" x14ac:dyDescent="0.25">
      <c r="E469" s="3" t="s">
        <v>684</v>
      </c>
      <c r="M469" s="3" t="s">
        <v>728</v>
      </c>
      <c r="W469" s="3" t="s">
        <v>729</v>
      </c>
      <c r="AI469" s="3" t="str">
        <f t="shared" si="4"/>
        <v>update IFINOPL.dbo.AGREEMENT_ASSET set BILLING_TO_NPWP = '0010008068007000' where AGREEMENT_NO = replace('0000606/4/08/12/2021', '/', '.');</v>
      </c>
    </row>
    <row r="470" spans="5:35" x14ac:dyDescent="0.25">
      <c r="E470" s="3" t="s">
        <v>685</v>
      </c>
      <c r="M470" s="3" t="s">
        <v>729</v>
      </c>
      <c r="W470" s="3" t="s">
        <v>729</v>
      </c>
      <c r="AI470" s="3" t="str">
        <f t="shared" si="4"/>
        <v>update IFINOPL.dbo.AGREEMENT_ASSET set BILLING_TO_NPWP = '0010008068007000' where AGREEMENT_NO = replace('0000608/4/08/12/2021', '/', '.');</v>
      </c>
    </row>
    <row r="471" spans="5:35" x14ac:dyDescent="0.25">
      <c r="E471" s="3" t="s">
        <v>685</v>
      </c>
      <c r="M471" s="3" t="s">
        <v>728</v>
      </c>
      <c r="W471" s="3" t="s">
        <v>729</v>
      </c>
      <c r="AI471" s="3" t="str">
        <f t="shared" si="4"/>
        <v>update IFINOPL.dbo.AGREEMENT_ASSET set BILLING_TO_NPWP = '0010008068007000' where AGREEMENT_NO = replace('0000608/4/08/12/2021', '/', '.');</v>
      </c>
    </row>
    <row r="472" spans="5:35" x14ac:dyDescent="0.25">
      <c r="E472" s="3" t="s">
        <v>690</v>
      </c>
      <c r="M472" s="3" t="s">
        <v>739</v>
      </c>
      <c r="W472" s="3" t="s">
        <v>739</v>
      </c>
      <c r="AI472" s="3" t="str">
        <f t="shared" si="4"/>
        <v>update IFINOPL.dbo.AGREEMENT_ASSET set BILLING_TO_NPWP = '0317478253451000' where AGREEMENT_NO = replace('0000774/4/01/06/2021', '/', '.');</v>
      </c>
    </row>
    <row r="473" spans="5:35" x14ac:dyDescent="0.25">
      <c r="E473" s="3" t="s">
        <v>690</v>
      </c>
      <c r="M473" s="3" t="s">
        <v>738</v>
      </c>
      <c r="W473" s="3" t="s">
        <v>739</v>
      </c>
      <c r="AI473" s="3" t="str">
        <f t="shared" si="4"/>
        <v>update IFINOPL.dbo.AGREEMENT_ASSET set BILLING_TO_NPWP = '0317478253451000' where AGREEMENT_NO = replace('0000774/4/01/06/2021', '/', '.');</v>
      </c>
    </row>
    <row r="474" spans="5:35" x14ac:dyDescent="0.25">
      <c r="E474" s="3" t="s">
        <v>705</v>
      </c>
      <c r="M474" s="3" t="s">
        <v>757</v>
      </c>
      <c r="W474" s="3" t="s">
        <v>757</v>
      </c>
      <c r="AI474" s="3" t="str">
        <f t="shared" si="4"/>
        <v>update IFINOPL.dbo.AGREEMENT_ASSET set BILLING_TO_NPWP = '0704449479047000' where AGREEMENT_NO = replace('0000777/4/01/06/2021', '/', '.');</v>
      </c>
    </row>
    <row r="475" spans="5:35" x14ac:dyDescent="0.25">
      <c r="E475" s="3" t="s">
        <v>705</v>
      </c>
      <c r="M475" s="3" t="s">
        <v>756</v>
      </c>
      <c r="W475" s="3" t="s">
        <v>757</v>
      </c>
      <c r="AI475" s="3" t="str">
        <f t="shared" si="4"/>
        <v>update IFINOPL.dbo.AGREEMENT_ASSET set BILLING_TO_NPWP = '0704449479047000' where AGREEMENT_NO = replace('0000777/4/01/06/2021', '/', '.');</v>
      </c>
    </row>
    <row r="476" spans="5:35" x14ac:dyDescent="0.25">
      <c r="E476" s="3" t="s">
        <v>706</v>
      </c>
      <c r="M476" s="3" t="s">
        <v>757</v>
      </c>
      <c r="W476" s="3" t="s">
        <v>757</v>
      </c>
      <c r="AI476" s="3" t="str">
        <f t="shared" si="4"/>
        <v>update IFINOPL.dbo.AGREEMENT_ASSET set BILLING_TO_NPWP = '0704449479047000' where AGREEMENT_NO = replace('0000785/4/01/06/2021', '/', '.');</v>
      </c>
    </row>
    <row r="477" spans="5:35" x14ac:dyDescent="0.25">
      <c r="E477" s="3" t="s">
        <v>706</v>
      </c>
      <c r="M477" s="3" t="s">
        <v>756</v>
      </c>
      <c r="W477" s="3" t="s">
        <v>757</v>
      </c>
      <c r="AI477" s="3" t="str">
        <f t="shared" si="4"/>
        <v>update IFINOPL.dbo.AGREEMENT_ASSET set BILLING_TO_NPWP = '0704449479047000' where AGREEMENT_NO = replace('0000785/4/01/06/2021', '/', '.');</v>
      </c>
    </row>
    <row r="478" spans="5:35" x14ac:dyDescent="0.25">
      <c r="E478" s="3" t="s">
        <v>671</v>
      </c>
      <c r="M478" s="3" t="s">
        <v>718</v>
      </c>
      <c r="W478" s="3" t="s">
        <v>719</v>
      </c>
      <c r="AI478" s="3" t="str">
        <f t="shared" si="4"/>
        <v>update IFINOPL.dbo.AGREEMENT_ASSET set BILLING_TO_NPWP = '0665320404731000' where AGREEMENT_NO = replace('0000828/4/08/11/2022', '/', '.');</v>
      </c>
    </row>
    <row r="479" spans="5:35" x14ac:dyDescent="0.25">
      <c r="E479" s="3" t="s">
        <v>672</v>
      </c>
      <c r="M479" s="3" t="s">
        <v>718</v>
      </c>
      <c r="W479" s="3" t="s">
        <v>719</v>
      </c>
      <c r="AI479" s="3" t="str">
        <f t="shared" si="4"/>
        <v>update IFINOPL.dbo.AGREEMENT_ASSET set BILLING_TO_NPWP = '0665320404731000' where AGREEMENT_NO = replace('0000910/4/08/01/2023', '/', '.');</v>
      </c>
    </row>
    <row r="480" spans="5:35" x14ac:dyDescent="0.25">
      <c r="E480" s="3" t="s">
        <v>673</v>
      </c>
      <c r="M480" s="3" t="s">
        <v>718</v>
      </c>
      <c r="W480" s="3" t="s">
        <v>719</v>
      </c>
      <c r="AI480" s="3" t="str">
        <f t="shared" si="4"/>
        <v>update IFINOPL.dbo.AGREEMENT_ASSET set BILLING_TO_NPWP = '0665320404731000' where AGREEMENT_NO = replace('0000911/4/08/01/2023', '/', '.');</v>
      </c>
    </row>
    <row r="481" spans="5:35" x14ac:dyDescent="0.25">
      <c r="E481" s="3" t="s">
        <v>674</v>
      </c>
      <c r="M481" s="3" t="s">
        <v>718</v>
      </c>
      <c r="W481" s="3" t="s">
        <v>719</v>
      </c>
      <c r="AI481" s="3" t="str">
        <f t="shared" si="4"/>
        <v>update IFINOPL.dbo.AGREEMENT_ASSET set BILLING_TO_NPWP = '0665320404731000' where AGREEMENT_NO = replace('0000912/4/08/01/2023', '/', '.');</v>
      </c>
    </row>
    <row r="482" spans="5:35" x14ac:dyDescent="0.25">
      <c r="E482" s="3" t="s">
        <v>680</v>
      </c>
      <c r="M482" s="3" t="s">
        <v>722</v>
      </c>
      <c r="W482" s="3" t="s">
        <v>723</v>
      </c>
      <c r="AI482" s="3" t="str">
        <f t="shared" si="4"/>
        <v>update IFINOPL.dbo.AGREEMENT_ASSET set BILLING_TO_NPWP = '0631901378451000' where AGREEMENT_NO = replace('0001052/4/01/06/2022', '/', '.');</v>
      </c>
    </row>
    <row r="483" spans="5:35" x14ac:dyDescent="0.25">
      <c r="E483" s="3" t="s">
        <v>681</v>
      </c>
      <c r="M483" s="3" t="s">
        <v>722</v>
      </c>
      <c r="W483" s="3" t="s">
        <v>723</v>
      </c>
      <c r="AI483" s="3" t="str">
        <f t="shared" si="4"/>
        <v>update IFINOPL.dbo.AGREEMENT_ASSET set BILLING_TO_NPWP = '0631901378451000' where AGREEMENT_NO = replace('0001082/4/01/07/2022', '/', '.');</v>
      </c>
    </row>
    <row r="484" spans="5:35" x14ac:dyDescent="0.25">
      <c r="E484" s="3" t="s">
        <v>689</v>
      </c>
      <c r="M484" s="3" t="s">
        <v>737</v>
      </c>
      <c r="W484" s="3" t="s">
        <v>737</v>
      </c>
      <c r="AI484" s="3" t="str">
        <f t="shared" si="4"/>
        <v>update IFINOPL.dbo.AGREEMENT_ASSET set BILLING_TO_NPWP = '0859037590067000' where AGREEMENT_NO = replace('0001087/4/08/07/2023', '/', '.');</v>
      </c>
    </row>
    <row r="485" spans="5:35" x14ac:dyDescent="0.25">
      <c r="E485" s="3" t="s">
        <v>689</v>
      </c>
      <c r="M485" s="3" t="s">
        <v>736</v>
      </c>
      <c r="W485" s="3" t="s">
        <v>737</v>
      </c>
      <c r="AI485" s="3" t="str">
        <f t="shared" si="4"/>
        <v>update IFINOPL.dbo.AGREEMENT_ASSET set BILLING_TO_NPWP = '0859037590067000' where AGREEMENT_NO = replace('0001087/4/08/07/2023', '/', '.');</v>
      </c>
    </row>
    <row r="486" spans="5:35" x14ac:dyDescent="0.25">
      <c r="E486" s="3" t="s">
        <v>675</v>
      </c>
      <c r="M486" s="3" t="s">
        <v>718</v>
      </c>
      <c r="W486" s="3" t="s">
        <v>719</v>
      </c>
      <c r="AI486" s="3" t="str">
        <f t="shared" si="4"/>
        <v>update IFINOPL.dbo.AGREEMENT_ASSET set BILLING_TO_NPWP = '0665320404731000' where AGREEMENT_NO = replace('0001145/4/01/09/2022', '/', '.');</v>
      </c>
    </row>
    <row r="487" spans="5:35" x14ac:dyDescent="0.25">
      <c r="E487" s="3" t="s">
        <v>709</v>
      </c>
      <c r="M487" s="3" t="s">
        <v>761</v>
      </c>
      <c r="W487" s="3" t="s">
        <v>761</v>
      </c>
      <c r="AI487" s="3" t="str">
        <f t="shared" si="4"/>
        <v>update IFINOPL.dbo.AGREEMENT_ASSET set BILLING_TO_NPWP = '0015855745728000' where AGREEMENT_NO = replace('0001571/4/01/11/2023', '/', '.');</v>
      </c>
    </row>
    <row r="488" spans="5:35" x14ac:dyDescent="0.25">
      <c r="E488" s="3" t="s">
        <v>709</v>
      </c>
      <c r="M488" s="3" t="s">
        <v>760</v>
      </c>
      <c r="W488" s="3" t="s">
        <v>761</v>
      </c>
      <c r="AI488" s="3" t="str">
        <f t="shared" si="4"/>
        <v>update IFINOPL.dbo.AGREEMENT_ASSET set BILLING_TO_NPWP = '0015855745728000' where AGREEMENT_NO = replace('0001571/4/01/11/2023', '/', '.');</v>
      </c>
    </row>
    <row r="489" spans="5:35" x14ac:dyDescent="0.25">
      <c r="E489" s="3" t="s">
        <v>695</v>
      </c>
      <c r="M489" s="3" t="s">
        <v>750</v>
      </c>
      <c r="W489" s="3" t="s">
        <v>751</v>
      </c>
      <c r="AI489" s="3" t="str">
        <f t="shared" si="4"/>
        <v>update IFINOPL.dbo.AGREEMENT_ASSET set BILLING_TO_NPWP = '0705439826063000' where AGREEMENT_NO = replace('0002052/4/10/03/2024', '/', '.');</v>
      </c>
    </row>
    <row r="490" spans="5:35" x14ac:dyDescent="0.25">
      <c r="E490" s="3" t="s">
        <v>686</v>
      </c>
      <c r="M490" s="3" t="s">
        <v>731</v>
      </c>
      <c r="W490" s="3" t="s">
        <v>731</v>
      </c>
      <c r="AI490" s="3" t="str">
        <f t="shared" si="4"/>
        <v>update IFINOPL.dbo.AGREEMENT_ASSET set BILLING_TO_NPWP = '0013006572092000' where AGREEMENT_NO = replace('0002156/4/08/04/2024', '/', '.');</v>
      </c>
    </row>
    <row r="491" spans="5:35" x14ac:dyDescent="0.25">
      <c r="E491" s="3" t="s">
        <v>686</v>
      </c>
      <c r="M491" s="3" t="s">
        <v>730</v>
      </c>
      <c r="W491" s="3" t="s">
        <v>731</v>
      </c>
      <c r="AI491" s="3" t="str">
        <f t="shared" si="4"/>
        <v>update IFINOPL.dbo.AGREEMENT_ASSET set BILLING_TO_NPWP = '0013006572092000' where AGREEMENT_NO = replace('0002156/4/08/04/2024', '/', '.');</v>
      </c>
    </row>
    <row r="492" spans="5:35" x14ac:dyDescent="0.25">
      <c r="E492" s="3" t="s">
        <v>141</v>
      </c>
      <c r="M492" s="3" t="s">
        <v>774</v>
      </c>
      <c r="W492" s="3" t="s">
        <v>743</v>
      </c>
      <c r="AI492" s="3" t="str">
        <f t="shared" si="4"/>
        <v>update IFINOPL.dbo.AGREEMENT_ASSET set BILLING_TO_NPWP = '0857611834067000' where AGREEMENT_NO = replace('0002181/4/01/04/2024', '/', '.');</v>
      </c>
    </row>
    <row r="493" spans="5:35" x14ac:dyDescent="0.25">
      <c r="E493" s="3" t="s">
        <v>688</v>
      </c>
      <c r="M493" s="3" t="s">
        <v>775</v>
      </c>
      <c r="W493" s="3" t="s">
        <v>735</v>
      </c>
      <c r="AI493" s="3" t="str">
        <f t="shared" si="4"/>
        <v>update IFINOPL.dbo.AGREEMENT_ASSET set BILLING_TO_NPWP = '0396361669047000' where AGREEMENT_NO = replace('0002373/4/10/05/2024', '/', '.');</v>
      </c>
    </row>
    <row r="494" spans="5:35" x14ac:dyDescent="0.25">
      <c r="E494" s="3" t="s">
        <v>677</v>
      </c>
      <c r="M494" s="3" t="s">
        <v>419</v>
      </c>
      <c r="W494" s="3" t="s">
        <v>403</v>
      </c>
      <c r="AI494" s="3" t="str">
        <f t="shared" si="4"/>
        <v>update IFINOPL.dbo.AGREEMENT_ASSET set BILLING_TO_NPWP = '0013040100073000' where AGREEMENT_NO = replace('0002378/4/08/05/2024', '/', '.');</v>
      </c>
    </row>
    <row r="495" spans="5:35" x14ac:dyDescent="0.25">
      <c r="E495" s="3" t="s">
        <v>696</v>
      </c>
      <c r="M495" s="3" t="s">
        <v>750</v>
      </c>
      <c r="W495" s="3" t="s">
        <v>751</v>
      </c>
      <c r="AI495" s="3" t="str">
        <f t="shared" si="4"/>
        <v>update IFINOPL.dbo.AGREEMENT_ASSET set BILLING_TO_NPWP = '0705439826063000' where AGREEMENT_NO = replace('0002472/4/10/06/2024', '/', '.');</v>
      </c>
    </row>
    <row r="496" spans="5:35" x14ac:dyDescent="0.25">
      <c r="E496" s="3" t="s">
        <v>676</v>
      </c>
      <c r="M496" s="3" t="s">
        <v>720</v>
      </c>
      <c r="W496" s="3" t="s">
        <v>721</v>
      </c>
      <c r="AI496" s="3" t="str">
        <f t="shared" ref="AI496:AI527" si="5">"update IFINOPL.dbo.AGREEMENT_ASSET set BILLING_TO_NPWP = '" &amp; TRIM(SUBSTITUTE(W496, "|", "")) &amp; "' where AGREEMENT_NO = replace('" &amp; TRIM(E496) &amp; "', '/', '.');"</f>
        <v>update IFINOPL.dbo.AGREEMENT_ASSET set BILLING_TO_NPWP = '0419512165006000' where AGREEMENT_NO = replace('0002495/4/08/06/2024', '/', '.');</v>
      </c>
    </row>
    <row r="497" spans="5:35" x14ac:dyDescent="0.25">
      <c r="E497" s="3" t="s">
        <v>692</v>
      </c>
      <c r="M497" s="3" t="s">
        <v>776</v>
      </c>
      <c r="W497" s="3" t="s">
        <v>745</v>
      </c>
      <c r="AI497" s="3" t="str">
        <f t="shared" si="5"/>
        <v>update IFINOPL.dbo.AGREEMENT_ASSET set BILLING_TO_NPWP = '0019890144007000' where AGREEMENT_NO = replace('0002500/4/10/06/2024', '/', '.');</v>
      </c>
    </row>
    <row r="498" spans="5:35" x14ac:dyDescent="0.25">
      <c r="E498" s="3" t="s">
        <v>697</v>
      </c>
      <c r="M498" s="3" t="s">
        <v>750</v>
      </c>
      <c r="W498" s="3" t="s">
        <v>751</v>
      </c>
      <c r="AI498" s="3" t="str">
        <f t="shared" si="5"/>
        <v>update IFINOPL.dbo.AGREEMENT_ASSET set BILLING_TO_NPWP = '0705439826063000' where AGREEMENT_NO = replace('0002503/4/10/06/2024', '/', '.');</v>
      </c>
    </row>
    <row r="499" spans="5:35" x14ac:dyDescent="0.25">
      <c r="E499" s="3" t="s">
        <v>698</v>
      </c>
      <c r="M499" s="3" t="s">
        <v>750</v>
      </c>
      <c r="W499" s="3" t="s">
        <v>751</v>
      </c>
      <c r="AI499" s="3" t="str">
        <f t="shared" si="5"/>
        <v>update IFINOPL.dbo.AGREEMENT_ASSET set BILLING_TO_NPWP = '0705439826063000' where AGREEMENT_NO = replace('0002504/4/10/06/2024', '/', '.');</v>
      </c>
    </row>
    <row r="500" spans="5:35" x14ac:dyDescent="0.25">
      <c r="E500" s="3" t="s">
        <v>669</v>
      </c>
      <c r="M500" s="3" t="s">
        <v>362</v>
      </c>
      <c r="W500" s="3" t="s">
        <v>405</v>
      </c>
      <c r="AI500" s="3" t="str">
        <f t="shared" si="5"/>
        <v>update IFINOPL.dbo.AGREEMENT_ASSET set BILLING_TO_NPWP = '0010715647055000' where AGREEMENT_NO = replace('0002526/4/10/06/2024', '/', '.');</v>
      </c>
    </row>
    <row r="501" spans="5:35" x14ac:dyDescent="0.25">
      <c r="E501" s="3" t="s">
        <v>134</v>
      </c>
      <c r="M501" s="3" t="s">
        <v>774</v>
      </c>
      <c r="W501" s="3" t="s">
        <v>743</v>
      </c>
      <c r="AI501" s="3" t="str">
        <f t="shared" si="5"/>
        <v>update IFINOPL.dbo.AGREEMENT_ASSET set BILLING_TO_NPWP = '0857611834067000' where AGREEMENT_NO = replace('0002533/4/01/06/2024', '/', '.');</v>
      </c>
    </row>
    <row r="502" spans="5:35" x14ac:dyDescent="0.25">
      <c r="E502" s="3" t="s">
        <v>135</v>
      </c>
      <c r="M502" s="3" t="s">
        <v>774</v>
      </c>
      <c r="W502" s="3" t="s">
        <v>743</v>
      </c>
      <c r="AI502" s="3" t="str">
        <f t="shared" si="5"/>
        <v>update IFINOPL.dbo.AGREEMENT_ASSET set BILLING_TO_NPWP = '0857611834067000' where AGREEMENT_NO = replace('0002535/4/01/06/2024', '/', '.');</v>
      </c>
    </row>
    <row r="503" spans="5:35" x14ac:dyDescent="0.25">
      <c r="E503" s="3" t="s">
        <v>136</v>
      </c>
      <c r="M503" s="3" t="s">
        <v>774</v>
      </c>
      <c r="W503" s="3" t="s">
        <v>743</v>
      </c>
      <c r="AI503" s="3" t="str">
        <f t="shared" si="5"/>
        <v>update IFINOPL.dbo.AGREEMENT_ASSET set BILLING_TO_NPWP = '0857611834067000' where AGREEMENT_NO = replace('0002536/4/01/06/2024', '/', '.');</v>
      </c>
    </row>
    <row r="504" spans="5:35" x14ac:dyDescent="0.25">
      <c r="E504" s="3" t="s">
        <v>137</v>
      </c>
      <c r="M504" s="3" t="s">
        <v>774</v>
      </c>
      <c r="W504" s="3" t="s">
        <v>743</v>
      </c>
      <c r="AI504" s="3" t="str">
        <f t="shared" si="5"/>
        <v>update IFINOPL.dbo.AGREEMENT_ASSET set BILLING_TO_NPWP = '0857611834067000' where AGREEMENT_NO = replace('0002537/4/01/06/2024', '/', '.');</v>
      </c>
    </row>
    <row r="505" spans="5:35" x14ac:dyDescent="0.25">
      <c r="E505" s="3" t="s">
        <v>138</v>
      </c>
      <c r="M505" s="3" t="s">
        <v>774</v>
      </c>
      <c r="W505" s="3" t="s">
        <v>743</v>
      </c>
      <c r="AI505" s="3" t="str">
        <f t="shared" si="5"/>
        <v>update IFINOPL.dbo.AGREEMENT_ASSET set BILLING_TO_NPWP = '0857611834067000' where AGREEMENT_NO = replace('0002543/4/01/06/2024', '/', '.');</v>
      </c>
    </row>
    <row r="506" spans="5:35" x14ac:dyDescent="0.25">
      <c r="E506" s="3" t="s">
        <v>139</v>
      </c>
      <c r="M506" s="3" t="s">
        <v>774</v>
      </c>
      <c r="W506" s="3" t="s">
        <v>743</v>
      </c>
      <c r="AI506" s="3" t="str">
        <f t="shared" si="5"/>
        <v>update IFINOPL.dbo.AGREEMENT_ASSET set BILLING_TO_NPWP = '0857611834067000' where AGREEMENT_NO = replace('0002548/4/01/06/2024', '/', '.');</v>
      </c>
    </row>
    <row r="507" spans="5:35" x14ac:dyDescent="0.25">
      <c r="E507" s="3" t="s">
        <v>140</v>
      </c>
      <c r="M507" s="3" t="s">
        <v>774</v>
      </c>
      <c r="W507" s="3" t="s">
        <v>743</v>
      </c>
      <c r="AI507" s="3" t="str">
        <f t="shared" si="5"/>
        <v>update IFINOPL.dbo.AGREEMENT_ASSET set BILLING_TO_NPWP = '0857611834067000' where AGREEMENT_NO = replace('0002549/4/01/06/2024', '/', '.');</v>
      </c>
    </row>
    <row r="508" spans="5:35" x14ac:dyDescent="0.25">
      <c r="E508" s="3" t="s">
        <v>712</v>
      </c>
      <c r="M508" s="3" t="s">
        <v>766</v>
      </c>
      <c r="W508" s="3" t="s">
        <v>767</v>
      </c>
      <c r="AI508" s="3" t="str">
        <f t="shared" si="5"/>
        <v>update IFINOPL.dbo.AGREEMENT_ASSET set BILLING_TO_NPWP = '0016743767092000' where AGREEMENT_NO = replace('0002556/4/10/07/2024', '/', '.');</v>
      </c>
    </row>
    <row r="509" spans="5:35" x14ac:dyDescent="0.25">
      <c r="E509" s="3" t="s">
        <v>713</v>
      </c>
      <c r="M509" s="3" t="s">
        <v>766</v>
      </c>
      <c r="W509" s="3" t="s">
        <v>767</v>
      </c>
      <c r="AI509" s="3" t="str">
        <f t="shared" si="5"/>
        <v>update IFINOPL.dbo.AGREEMENT_ASSET set BILLING_TO_NPWP = '0016743767092000' where AGREEMENT_NO = replace('0002559/4/10/07/2024', '/', '.');</v>
      </c>
    </row>
    <row r="510" spans="5:35" x14ac:dyDescent="0.25">
      <c r="E510" s="3" t="s">
        <v>714</v>
      </c>
      <c r="M510" s="3" t="s">
        <v>766</v>
      </c>
      <c r="W510" s="3" t="s">
        <v>767</v>
      </c>
      <c r="AI510" s="3" t="str">
        <f t="shared" si="5"/>
        <v>update IFINOPL.dbo.AGREEMENT_ASSET set BILLING_TO_NPWP = '0016743767092000' where AGREEMENT_NO = replace('0002561/4/10/07/2024', '/', '.');</v>
      </c>
    </row>
    <row r="511" spans="5:35" x14ac:dyDescent="0.25">
      <c r="E511" s="3" t="s">
        <v>715</v>
      </c>
      <c r="M511" s="3" t="s">
        <v>777</v>
      </c>
      <c r="W511" s="3" t="s">
        <v>767</v>
      </c>
      <c r="AI511" s="3" t="str">
        <f t="shared" si="5"/>
        <v>update IFINOPL.dbo.AGREEMENT_ASSET set BILLING_TO_NPWP = '0016743767092000' where AGREEMENT_NO = replace('0002562/4/10/07/2024', '/', '.');</v>
      </c>
    </row>
    <row r="512" spans="5:35" x14ac:dyDescent="0.25">
      <c r="E512" s="3" t="s">
        <v>691</v>
      </c>
      <c r="M512" s="3" t="s">
        <v>778</v>
      </c>
      <c r="W512" s="3" t="s">
        <v>741</v>
      </c>
      <c r="AI512" s="3" t="str">
        <f t="shared" si="5"/>
        <v>update IFINOPL.dbo.AGREEMENT_ASSET set BILLING_TO_NPWP = '0746094630011000' where AGREEMENT_NO = replace('0002566/4/38/07/2024', '/', '.');</v>
      </c>
    </row>
    <row r="513" spans="5:35" x14ac:dyDescent="0.25">
      <c r="E513" s="3" t="s">
        <v>707</v>
      </c>
      <c r="M513" s="3" t="s">
        <v>758</v>
      </c>
      <c r="W513" s="3" t="s">
        <v>759</v>
      </c>
      <c r="AI513" s="3" t="str">
        <f t="shared" si="5"/>
        <v>update IFINOPL.dbo.AGREEMENT_ASSET set BILLING_TO_NPWP = '0011405081092000' where AGREEMENT_NO = replace('0002577/4/10/07/2024', '/', '.');</v>
      </c>
    </row>
    <row r="514" spans="5:35" x14ac:dyDescent="0.25">
      <c r="E514" s="3" t="s">
        <v>717</v>
      </c>
      <c r="M514" s="3" t="s">
        <v>779</v>
      </c>
      <c r="W514" s="3" t="s">
        <v>771</v>
      </c>
      <c r="AI514" s="3" t="str">
        <f t="shared" si="5"/>
        <v>update IFINOPL.dbo.AGREEMENT_ASSET set BILLING_TO_NPWP = '0703524207063000' where AGREEMENT_NO = replace('0002583/4/01/07/2024', '/', '.');</v>
      </c>
    </row>
    <row r="515" spans="5:35" x14ac:dyDescent="0.25">
      <c r="E515" s="3" t="s">
        <v>678</v>
      </c>
      <c r="M515" s="3" t="s">
        <v>361</v>
      </c>
      <c r="W515" s="3" t="s">
        <v>404</v>
      </c>
      <c r="AI515" s="3" t="str">
        <f t="shared" si="5"/>
        <v>update IFINOPL.dbo.AGREEMENT_ASSET set BILLING_TO_NPWP = '0018700237056000' where AGREEMENT_NO = replace('0002585/4/10/07/2024', '/', '.');</v>
      </c>
    </row>
    <row r="516" spans="5:35" x14ac:dyDescent="0.25">
      <c r="E516" s="3" t="s">
        <v>694</v>
      </c>
      <c r="M516" s="3" t="s">
        <v>748</v>
      </c>
      <c r="W516" s="3" t="s">
        <v>749</v>
      </c>
      <c r="AI516" s="3" t="str">
        <f t="shared" si="5"/>
        <v>update IFINOPL.dbo.AGREEMENT_ASSET set BILLING_TO_NPWP = '0316483148422000' where AGREEMENT_NO = replace('0002587/4/10/07/2024', '/', '.');</v>
      </c>
    </row>
    <row r="517" spans="5:35" x14ac:dyDescent="0.25">
      <c r="E517" s="3" t="s">
        <v>682</v>
      </c>
      <c r="M517" s="3" t="s">
        <v>780</v>
      </c>
      <c r="W517" s="3" t="s">
        <v>725</v>
      </c>
      <c r="AI517" s="3" t="str">
        <f t="shared" si="5"/>
        <v>update IFINOPL.dbo.AGREEMENT_ASSET set BILLING_TO_NPWP = '0720941202016000' where AGREEMENT_NO = replace('0002592/4/01/07/2024', '/', '.');</v>
      </c>
    </row>
    <row r="518" spans="5:35" x14ac:dyDescent="0.25">
      <c r="E518" s="3" t="s">
        <v>670</v>
      </c>
      <c r="M518" s="3" t="s">
        <v>343</v>
      </c>
      <c r="W518" s="3" t="s">
        <v>386</v>
      </c>
      <c r="AI518" s="3" t="str">
        <f t="shared" si="5"/>
        <v>update IFINOPL.dbo.AGREEMENT_ASSET set BILLING_TO_NPWP = '0013735303007000' where AGREEMENT_NO = replace('0002609/4/10/07/2024', '/', '.');</v>
      </c>
    </row>
    <row r="519" spans="5:35" x14ac:dyDescent="0.25">
      <c r="E519" s="3" t="s">
        <v>708</v>
      </c>
      <c r="M519" s="3" t="s">
        <v>334</v>
      </c>
      <c r="W519" s="3" t="s">
        <v>377</v>
      </c>
      <c r="AI519" s="3" t="str">
        <f t="shared" si="5"/>
        <v>update IFINOPL.dbo.AGREEMENT_ASSET set BILLING_TO_NPWP = '0716337043451000' where AGREEMENT_NO = replace('0002613/4/10/07/2024', '/', '.');</v>
      </c>
    </row>
    <row r="520" spans="5:35" x14ac:dyDescent="0.25">
      <c r="E520" s="3" t="s">
        <v>663</v>
      </c>
      <c r="M520" s="3" t="s">
        <v>781</v>
      </c>
      <c r="W520" s="3" t="s">
        <v>668</v>
      </c>
      <c r="AI520" s="3" t="str">
        <f t="shared" si="5"/>
        <v>update IFINOPL.dbo.AGREEMENT_ASSET set BILLING_TO_NPWP = '0071090788245100' where AGREEMENT_NO = replace('0002620/4/08/07/2024', '/', '.');</v>
      </c>
    </row>
    <row r="521" spans="5:35" x14ac:dyDescent="0.25">
      <c r="E521" s="3" t="s">
        <v>693</v>
      </c>
      <c r="M521" s="3" t="s">
        <v>782</v>
      </c>
      <c r="W521" s="3" t="s">
        <v>747</v>
      </c>
      <c r="AI521" s="3" t="str">
        <f t="shared" si="5"/>
        <v>update IFINOPL.dbo.AGREEMENT_ASSET set BILLING_TO_NPWP = '0013032974052000' where AGREEMENT_NO = replace('0002621/4/38/07/2024', '/', '.');</v>
      </c>
    </row>
    <row r="522" spans="5:35" x14ac:dyDescent="0.25">
      <c r="E522" s="3" t="s">
        <v>126</v>
      </c>
      <c r="M522" s="3" t="s">
        <v>774</v>
      </c>
      <c r="W522" s="3" t="s">
        <v>743</v>
      </c>
      <c r="AI522" s="3" t="str">
        <f t="shared" si="5"/>
        <v>update IFINOPL.dbo.AGREEMENT_ASSET set BILLING_TO_NPWP = '0857611834067000' where AGREEMENT_NO = replace('0002638/4/01/07/2024', '/', '.');</v>
      </c>
    </row>
    <row r="523" spans="5:35" x14ac:dyDescent="0.25">
      <c r="E523" s="3" t="s">
        <v>127</v>
      </c>
      <c r="M523" s="3" t="s">
        <v>774</v>
      </c>
      <c r="W523" s="3" t="s">
        <v>743</v>
      </c>
      <c r="AI523" s="3" t="str">
        <f t="shared" si="5"/>
        <v>update IFINOPL.dbo.AGREEMENT_ASSET set BILLING_TO_NPWP = '0857611834067000' where AGREEMENT_NO = replace('0002639/4/01/07/2024', '/', '.');</v>
      </c>
    </row>
    <row r="524" spans="5:35" x14ac:dyDescent="0.25">
      <c r="E524" s="3" t="s">
        <v>683</v>
      </c>
      <c r="M524" s="3" t="s">
        <v>780</v>
      </c>
      <c r="W524" s="3" t="s">
        <v>725</v>
      </c>
      <c r="AI524" s="3" t="str">
        <f t="shared" si="5"/>
        <v>update IFINOPL.dbo.AGREEMENT_ASSET set BILLING_TO_NPWP = '0720941202016000' where AGREEMENT_NO = replace('0002641/4/01/07/2024', '/', '.');</v>
      </c>
    </row>
    <row r="525" spans="5:35" x14ac:dyDescent="0.25">
      <c r="E525" s="3" t="s">
        <v>662</v>
      </c>
      <c r="M525" s="3" t="s">
        <v>783</v>
      </c>
      <c r="W525" s="3" t="s">
        <v>416</v>
      </c>
      <c r="AI525" s="3" t="str">
        <f t="shared" si="5"/>
        <v>update IFINOPL.dbo.AGREEMENT_ASSET set BILLING_TO_NPWP = '0025450305003000' where AGREEMENT_NO = replace('0002642/4/38/07/2024', '/', '.');</v>
      </c>
    </row>
    <row r="526" spans="5:35" x14ac:dyDescent="0.25">
      <c r="E526" s="3" t="s">
        <v>699</v>
      </c>
      <c r="M526" s="3" t="s">
        <v>784</v>
      </c>
      <c r="W526" s="3" t="s">
        <v>753</v>
      </c>
      <c r="AI526" s="3" t="str">
        <f t="shared" si="5"/>
        <v>update IFINOPL.dbo.AGREEMENT_ASSET set BILLING_TO_NPWP = '0832389225086000' where AGREEMENT_NO = replace('0002649/4/10/07/2024', '/', '.');</v>
      </c>
    </row>
    <row r="527" spans="5:35" x14ac:dyDescent="0.25">
      <c r="E527" s="3" t="s">
        <v>700</v>
      </c>
      <c r="M527" s="3" t="s">
        <v>784</v>
      </c>
      <c r="W527" s="3" t="s">
        <v>753</v>
      </c>
      <c r="AI527" s="3" t="str">
        <f t="shared" si="5"/>
        <v>update IFINOPL.dbo.AGREEMENT_ASSET set BILLING_TO_NPWP = '0832389225086000' where AGREEMENT_NO = replace('0002650/4/10/07/2024', '/', '.');</v>
      </c>
    </row>
    <row r="528" spans="5:35" x14ac:dyDescent="0.25">
      <c r="E528" s="3" t="s">
        <v>701</v>
      </c>
      <c r="M528" s="3" t="s">
        <v>784</v>
      </c>
      <c r="W528" s="3" t="s">
        <v>753</v>
      </c>
      <c r="AI528" s="3" t="str">
        <f t="shared" ref="AI528:AI536" si="6">"update IFINOPL.dbo.AGREEMENT_ASSET set BILLING_TO_NPWP = '" &amp; TRIM(SUBSTITUTE(W528, "|", "")) &amp; "' where AGREEMENT_NO = replace('" &amp; TRIM(E528) &amp; "', '/', '.');"</f>
        <v>update IFINOPL.dbo.AGREEMENT_ASSET set BILLING_TO_NPWP = '0832389225086000' where AGREEMENT_NO = replace('0002651/4/10/07/2024', '/', '.');</v>
      </c>
    </row>
    <row r="529" spans="5:35" x14ac:dyDescent="0.25">
      <c r="E529" s="3" t="s">
        <v>702</v>
      </c>
      <c r="M529" s="3" t="s">
        <v>784</v>
      </c>
      <c r="W529" s="3" t="s">
        <v>753</v>
      </c>
      <c r="AI529" s="3" t="str">
        <f t="shared" si="6"/>
        <v>update IFINOPL.dbo.AGREEMENT_ASSET set BILLING_TO_NPWP = '0832389225086000' where AGREEMENT_NO = replace('0002652/4/10/07/2024', '/', '.');</v>
      </c>
    </row>
    <row r="530" spans="5:35" x14ac:dyDescent="0.25">
      <c r="E530" s="3" t="s">
        <v>711</v>
      </c>
      <c r="M530" s="3" t="s">
        <v>785</v>
      </c>
      <c r="W530" s="3" t="s">
        <v>765</v>
      </c>
      <c r="AI530" s="3" t="str">
        <f t="shared" si="6"/>
        <v>update IFINOPL.dbo.AGREEMENT_ASSET set BILLING_TO_NPWP = '0015397102643002' where AGREEMENT_NO = replace('0002657/4/10/07/2024', '/', '.');</v>
      </c>
    </row>
    <row r="531" spans="5:35" x14ac:dyDescent="0.25">
      <c r="E531" s="3" t="s">
        <v>703</v>
      </c>
      <c r="M531" s="3" t="s">
        <v>786</v>
      </c>
      <c r="W531" s="3" t="s">
        <v>755</v>
      </c>
      <c r="AI531" s="3" t="str">
        <f t="shared" si="6"/>
        <v>update IFINOPL.dbo.AGREEMENT_ASSET set BILLING_TO_NPWP = '0313472342001000' where AGREEMENT_NO = replace('0002669/4/38/08/2024', '/', '.');</v>
      </c>
    </row>
    <row r="532" spans="5:35" x14ac:dyDescent="0.25">
      <c r="E532" s="3" t="s">
        <v>679</v>
      </c>
      <c r="M532" s="3" t="s">
        <v>361</v>
      </c>
      <c r="W532" s="3" t="s">
        <v>404</v>
      </c>
      <c r="AI532" s="3" t="str">
        <f t="shared" si="6"/>
        <v>update IFINOPL.dbo.AGREEMENT_ASSET set BILLING_TO_NPWP = '0018700237056000' where AGREEMENT_NO = replace('0002684/4/10/08/2024', '/', '.');</v>
      </c>
    </row>
    <row r="533" spans="5:35" x14ac:dyDescent="0.25">
      <c r="E533" s="3" t="s">
        <v>704</v>
      </c>
      <c r="M533" s="3" t="s">
        <v>786</v>
      </c>
      <c r="W533" s="3" t="s">
        <v>755</v>
      </c>
      <c r="AI533" s="3" t="str">
        <f t="shared" si="6"/>
        <v>update IFINOPL.dbo.AGREEMENT_ASSET set BILLING_TO_NPWP = '0313472342001000' where AGREEMENT_NO = replace('0002694/4/38/08/2024', '/', '.');</v>
      </c>
    </row>
    <row r="534" spans="5:35" x14ac:dyDescent="0.25">
      <c r="E534" s="3" t="s">
        <v>710</v>
      </c>
      <c r="M534" s="3" t="s">
        <v>762</v>
      </c>
      <c r="W534" s="3" t="s">
        <v>763</v>
      </c>
      <c r="AI534" s="3" t="str">
        <f t="shared" si="6"/>
        <v>update IFINOPL.dbo.AGREEMENT_ASSET set BILLING_TO_NPWP = '0739417566712000' where AGREEMENT_NO = replace('0002700/4/08/08/2024', '/', '.');</v>
      </c>
    </row>
    <row r="535" spans="5:35" x14ac:dyDescent="0.25">
      <c r="E535" s="3" t="s">
        <v>142</v>
      </c>
      <c r="M535" s="3" t="s">
        <v>726</v>
      </c>
      <c r="W535" s="3" t="s">
        <v>727</v>
      </c>
      <c r="AI535" s="3" t="str">
        <f t="shared" si="6"/>
        <v>update IFINOPL.dbo.AGREEMENT_ASSET set BILLING_TO_NPWP = '0022618839016000' where AGREEMENT_NO = replace('0002708/4/01/08/2024', '/', '.');</v>
      </c>
    </row>
    <row r="536" spans="5:35" x14ac:dyDescent="0.25">
      <c r="E536" s="3" t="s">
        <v>143</v>
      </c>
      <c r="M536" s="3" t="s">
        <v>726</v>
      </c>
      <c r="W536" s="3" t="s">
        <v>727</v>
      </c>
      <c r="AI536" s="3" t="str">
        <f t="shared" si="6"/>
        <v>update IFINOPL.dbo.AGREEMENT_ASSET set BILLING_TO_NPWP = '0022618839016000' where AGREEMENT_NO = replace('0002709/4/01/08/2024', '/', '.');</v>
      </c>
    </row>
    <row r="538" spans="5:35" x14ac:dyDescent="0.25">
      <c r="E538" s="14" t="s">
        <v>787</v>
      </c>
    </row>
    <row r="539" spans="5:35" x14ac:dyDescent="0.25">
      <c r="E539" t="s">
        <v>788</v>
      </c>
    </row>
    <row r="540" spans="5:35" x14ac:dyDescent="0.25">
      <c r="E540"/>
    </row>
    <row r="560" spans="3:5" x14ac:dyDescent="0.25">
      <c r="C560" s="13">
        <v>0</v>
      </c>
      <c r="E560" s="1" t="s">
        <v>790</v>
      </c>
    </row>
    <row r="561" spans="5:5" x14ac:dyDescent="0.25">
      <c r="E561" s="3" t="s">
        <v>800</v>
      </c>
    </row>
    <row r="562" spans="5:5" x14ac:dyDescent="0.25">
      <c r="E562" s="1" t="s">
        <v>791</v>
      </c>
    </row>
    <row r="563" spans="5:5" x14ac:dyDescent="0.25">
      <c r="E563" s="3" t="s">
        <v>85</v>
      </c>
    </row>
    <row r="566" spans="5:5" x14ac:dyDescent="0.25">
      <c r="E566" s="29" t="s">
        <v>78</v>
      </c>
    </row>
    <row r="567" spans="5:5" x14ac:dyDescent="0.25">
      <c r="E567" s="3" t="s">
        <v>97</v>
      </c>
    </row>
    <row r="569" spans="5:5" x14ac:dyDescent="0.25">
      <c r="E569" s="29" t="s">
        <v>99</v>
      </c>
    </row>
    <row r="570" spans="5:5" x14ac:dyDescent="0.25">
      <c r="E570" s="3" t="s">
        <v>109</v>
      </c>
    </row>
    <row r="572" spans="5:5" x14ac:dyDescent="0.25">
      <c r="E572" s="29" t="s">
        <v>100</v>
      </c>
    </row>
    <row r="573" spans="5:5" x14ac:dyDescent="0.25">
      <c r="E573" s="3" t="s">
        <v>122</v>
      </c>
    </row>
    <row r="575" spans="5:5" x14ac:dyDescent="0.25">
      <c r="E575" s="29" t="s">
        <v>68</v>
      </c>
    </row>
    <row r="576" spans="5:5" x14ac:dyDescent="0.25">
      <c r="E576" s="3" t="s">
        <v>792</v>
      </c>
    </row>
    <row r="578" spans="5:45" x14ac:dyDescent="0.25">
      <c r="E578" s="3" t="s">
        <v>796</v>
      </c>
      <c r="R578" s="1" t="s">
        <v>797</v>
      </c>
    </row>
    <row r="579" spans="5:45" x14ac:dyDescent="0.25">
      <c r="E579" s="3" t="s">
        <v>798</v>
      </c>
      <c r="R579" s="1" t="s">
        <v>799</v>
      </c>
    </row>
    <row r="581" spans="5:45" x14ac:dyDescent="0.25">
      <c r="E581" s="29" t="s">
        <v>69</v>
      </c>
    </row>
    <row r="582" spans="5:45" x14ac:dyDescent="0.25">
      <c r="E582" s="3" t="s">
        <v>793</v>
      </c>
    </row>
    <row r="584" spans="5:45" x14ac:dyDescent="0.25">
      <c r="E584" s="29" t="s">
        <v>71</v>
      </c>
    </row>
    <row r="585" spans="5:45" x14ac:dyDescent="0.25">
      <c r="E585" s="26" t="s">
        <v>794</v>
      </c>
    </row>
    <row r="587" spans="5:45" x14ac:dyDescent="0.25">
      <c r="E587" s="29" t="s">
        <v>70</v>
      </c>
    </row>
    <row r="588" spans="5:45" x14ac:dyDescent="0.25">
      <c r="E588" s="28" t="s">
        <v>795</v>
      </c>
    </row>
    <row r="590" spans="5:45" x14ac:dyDescent="0.25">
      <c r="E590" s="6" t="s">
        <v>626</v>
      </c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X590" s="8" t="s">
        <v>805</v>
      </c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</row>
    <row r="591" spans="5:45" x14ac:dyDescent="0.25">
      <c r="E591" s="6" t="s">
        <v>131</v>
      </c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X591" s="8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</row>
    <row r="592" spans="5:45" x14ac:dyDescent="0.25">
      <c r="E592" s="6" t="s">
        <v>801</v>
      </c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X592" s="8" t="s">
        <v>124</v>
      </c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</row>
    <row r="593" spans="5:74" x14ac:dyDescent="0.25">
      <c r="E593" s="6" t="s">
        <v>802</v>
      </c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X593" s="8" t="s">
        <v>8</v>
      </c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</row>
    <row r="594" spans="5:74" x14ac:dyDescent="0.25">
      <c r="E594" s="6" t="s">
        <v>82</v>
      </c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X594" s="8" t="s">
        <v>806</v>
      </c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</row>
    <row r="595" spans="5:74" x14ac:dyDescent="0.25">
      <c r="E595" s="6" t="s">
        <v>22</v>
      </c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X595" s="8" t="s">
        <v>91</v>
      </c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</row>
    <row r="596" spans="5:74" x14ac:dyDescent="0.25">
      <c r="E596" s="6" t="s">
        <v>643</v>
      </c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X596" s="8" t="s">
        <v>807</v>
      </c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</row>
    <row r="597" spans="5:74" x14ac:dyDescent="0.25">
      <c r="E597" s="6" t="s">
        <v>642</v>
      </c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X597" s="8" t="s">
        <v>808</v>
      </c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</row>
    <row r="598" spans="5:74" x14ac:dyDescent="0.25">
      <c r="E598" s="6" t="s">
        <v>123</v>
      </c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X598" s="8" t="s">
        <v>809</v>
      </c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</row>
    <row r="599" spans="5:74" x14ac:dyDescent="0.25">
      <c r="E599" s="6" t="s">
        <v>644</v>
      </c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X599" s="8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</row>
    <row r="600" spans="5:74" x14ac:dyDescent="0.25">
      <c r="E600" s="6" t="s">
        <v>641</v>
      </c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X600" s="8" t="s">
        <v>13</v>
      </c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</row>
    <row r="601" spans="5:74" x14ac:dyDescent="0.25">
      <c r="E601" s="6" t="s">
        <v>803</v>
      </c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X601" s="8" t="s">
        <v>9</v>
      </c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</row>
    <row r="602" spans="5:74" x14ac:dyDescent="0.25">
      <c r="E602" s="6" t="s">
        <v>804</v>
      </c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4" spans="5:74" x14ac:dyDescent="0.25">
      <c r="E604" s="1" t="s">
        <v>2</v>
      </c>
      <c r="BV604" s="1" t="s">
        <v>3</v>
      </c>
    </row>
    <row r="648" spans="5:5" x14ac:dyDescent="0.25">
      <c r="E648" s="3" t="s">
        <v>130</v>
      </c>
    </row>
    <row r="649" spans="5:5" x14ac:dyDescent="0.25">
      <c r="E649" s="1" t="s">
        <v>797</v>
      </c>
    </row>
    <row r="680" spans="5:5" x14ac:dyDescent="0.25">
      <c r="E680" s="3" t="s">
        <v>20</v>
      </c>
    </row>
    <row r="681" spans="5:5" x14ac:dyDescent="0.25">
      <c r="E681" s="1" t="s">
        <v>799</v>
      </c>
    </row>
    <row r="741" spans="5:5" x14ac:dyDescent="0.25">
      <c r="E741" s="14" t="s">
        <v>810</v>
      </c>
    </row>
    <row r="742" spans="5:5" x14ac:dyDescent="0.25">
      <c r="E742" t="s">
        <v>811</v>
      </c>
    </row>
    <row r="743" spans="5:5" x14ac:dyDescent="0.25">
      <c r="E743"/>
    </row>
    <row r="778" spans="3:3" x14ac:dyDescent="0.25">
      <c r="C778" s="4">
        <v>0</v>
      </c>
    </row>
  </sheetData>
  <hyperlinks>
    <hyperlink ref="E741" r:id="rId1" display="https://teams.microsoft.com/l/message/19:6591ef35-3cc7-49cb-8f66-b0a6ffed7230_c869a345-f176-4ecc-a5d1-ed669c946231@unq.gbl.spaces/1725334462716?context=%7B%22contextType%22%3A%22chat%22%7D" xr:uid="{0BFF49F0-A814-4B0F-A8D7-3A4D2454857A}"/>
    <hyperlink ref="E10" r:id="rId2" display="https://teams.microsoft.com/l/message/19:c869a345-f176-4ecc-a5d1-ed669c946231_ea9129dd-a8f6-49df-b3b3-b24bece85c93@unq.gbl.spaces/1725242447031?context=%7B%22contextType%22%3A%22chat%22%7D" xr:uid="{3CE5471A-B8A0-457A-8642-8947751A4DA0}"/>
    <hyperlink ref="E108" r:id="rId3" display="https://teams.microsoft.com/l/message/19:c869a345-f176-4ecc-a5d1-ed669c946231_ea9129dd-a8f6-49df-b3b3-b24bece85c93@unq.gbl.spaces/1725246536697?context=%7B%22contextType%22%3A%22chat%22%7D" xr:uid="{53F5CEA1-F8B3-4C95-96BE-C03AB5971B35}"/>
    <hyperlink ref="E193" r:id="rId4" display="https://teams.microsoft.com/l/message/19:05e04ef6-a8c9-48db-8065-061fa260292c_f57b8c00-4882-4d7c-a3b9-0ecf369ec9ad@unq.gbl.spaces/1725245416233?context=%7B%22contextType%22%3A%22chat%22%7D" xr:uid="{691514F7-8837-4572-9C55-7E09AAE25A37}"/>
    <hyperlink ref="E341" r:id="rId5" display="https://teams.microsoft.com/l/message/19:05e04ef6-a8c9-48db-8065-061fa260292c_f57b8c00-4882-4d7c-a3b9-0ecf369ec9ad@unq.gbl.spaces/1725248725320?context=%7B%22contextType%22%3A%22chat%22%7D" xr:uid="{D205A485-6FE1-4EC7-82AC-CA2C02A2DE12}"/>
    <hyperlink ref="E350" r:id="rId6" display="https://teams.microsoft.com/l/message/19:05e04ef6-a8c9-48db-8065-061fa260292c_f57b8c00-4882-4d7c-a3b9-0ecf369ec9ad@unq.gbl.spaces/1725263416180?context=%7B%22contextType%22%3A%22chat%22%7D" xr:uid="{0D9869C3-4696-4936-A3C0-6C0EED650947}"/>
    <hyperlink ref="E538" r:id="rId7" display="https://teams.microsoft.com/l/message/19:05e04ef6-a8c9-48db-8065-061fa260292c_f57b8c00-4882-4d7c-a3b9-0ecf369ec9ad@unq.gbl.spaces/1725268090633?context=%7B%22contextType%22%3A%22chat%22%7D" xr:uid="{35C40F25-C39B-4C2A-872E-AA32FEF87B9A}"/>
  </hyperlinks>
  <pageMargins left="0.7" right="0.7" top="0.75" bottom="0.75" header="0.3" footer="0.3"/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1BF7-09AE-4485-9BF9-FD8768BBA761}">
  <dimension ref="B2:C4"/>
  <sheetViews>
    <sheetView zoomScale="85" zoomScaleNormal="85" workbookViewId="0">
      <selection activeCell="C4" sqref="C4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813</v>
      </c>
    </row>
    <row r="4" spans="2:3" x14ac:dyDescent="0.25">
      <c r="C4" s="4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46e50ac-242a-4d51-a958-3ecf06262b97}" enabled="1" method="Standard" siteId="{9f3efc26-eea3-45e0-9a33-bdd96bbc7f6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20240628FRI</vt:lpstr>
      <vt:lpstr>20240722MON</vt:lpstr>
      <vt:lpstr>20240827TUE</vt:lpstr>
      <vt:lpstr>20240828WED</vt:lpstr>
      <vt:lpstr>20240829THU</vt:lpstr>
      <vt:lpstr>20240830FRI</vt:lpstr>
      <vt:lpstr>20240902MON</vt:lpstr>
      <vt:lpstr>20240903TUE</vt:lpstr>
      <vt:lpstr>20240904WED</vt:lpstr>
      <vt:lpstr>20240905THU</vt:lpstr>
      <vt:lpstr>20240909MON</vt:lpstr>
      <vt:lpstr>20240910TUE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Dwikarso Prasetyo</dc:creator>
  <cp:lastModifiedBy>Aryo Budi Dwikarso Prasetyo</cp:lastModifiedBy>
  <cp:lastPrinted>2023-11-29T02:23:24Z</cp:lastPrinted>
  <dcterms:created xsi:type="dcterms:W3CDTF">2023-11-10T01:48:16Z</dcterms:created>
  <dcterms:modified xsi:type="dcterms:W3CDTF">2024-10-11T09:35:32Z</dcterms:modified>
</cp:coreProperties>
</file>