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eLam/Desktop/ChemProject/Project/"/>
    </mc:Choice>
  </mc:AlternateContent>
  <xr:revisionPtr revIDLastSave="0" documentId="13_ncr:1_{B4B0171A-C79C-CC46-9E68-F2F0D366794B}" xr6:coauthVersionLast="40" xr6:coauthVersionMax="40" xr10:uidLastSave="{00000000-0000-0000-0000-000000000000}"/>
  <bookViews>
    <workbookView xWindow="0" yWindow="0" windowWidth="28800" windowHeight="18000" tabRatio="500" xr2:uid="{00000000-000D-0000-FFFF-FFFF00000000}"/>
  </bookViews>
  <sheets>
    <sheet name="hey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1" l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22" i="1" l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A24" i="1"/>
  <c r="A25" i="1"/>
  <c r="D25" i="1"/>
  <c r="H25" i="1"/>
  <c r="K25" i="1"/>
  <c r="AB25" i="1"/>
  <c r="G25" i="1"/>
  <c r="N25" i="1"/>
  <c r="L25" i="1"/>
  <c r="O25" i="1"/>
  <c r="F25" i="1"/>
  <c r="P25" i="1"/>
  <c r="S25" i="1"/>
  <c r="M25" i="1"/>
  <c r="C25" i="1"/>
  <c r="I24" i="1"/>
  <c r="D24" i="1"/>
  <c r="B24" i="1"/>
  <c r="AF14" i="1"/>
  <c r="AF3" i="1"/>
  <c r="AF18" i="1"/>
  <c r="AF7" i="1"/>
  <c r="XFB18" i="1"/>
  <c r="Z28" i="1"/>
  <c r="V28" i="1"/>
  <c r="G28" i="1"/>
  <c r="S28" i="1"/>
  <c r="N28" i="1"/>
  <c r="AA28" i="1"/>
  <c r="M28" i="1"/>
  <c r="AB28" i="1"/>
  <c r="B28" i="1"/>
  <c r="O28" i="1"/>
  <c r="W28" i="1"/>
  <c r="J28" i="1"/>
  <c r="K28" i="1"/>
  <c r="U28" i="1"/>
  <c r="D28" i="1"/>
  <c r="P28" i="1"/>
  <c r="Y28" i="1"/>
  <c r="L28" i="1"/>
  <c r="I28" i="1"/>
  <c r="C28" i="1"/>
  <c r="F28" i="1"/>
  <c r="H28" i="1"/>
  <c r="E28" i="1"/>
  <c r="R28" i="1"/>
  <c r="T28" i="1"/>
  <c r="Q28" i="1"/>
  <c r="AD28" i="1"/>
  <c r="X28" i="1"/>
  <c r="AC28" i="1"/>
  <c r="Z27" i="1"/>
  <c r="V27" i="1"/>
  <c r="G27" i="1"/>
  <c r="S27" i="1"/>
  <c r="N27" i="1"/>
  <c r="AA27" i="1"/>
  <c r="M27" i="1"/>
  <c r="AB27" i="1"/>
  <c r="B27" i="1"/>
  <c r="O27" i="1"/>
  <c r="W27" i="1"/>
  <c r="J27" i="1"/>
  <c r="K27" i="1"/>
  <c r="U27" i="1"/>
  <c r="D27" i="1"/>
  <c r="P27" i="1"/>
  <c r="Y27" i="1"/>
  <c r="L27" i="1"/>
  <c r="I27" i="1"/>
  <c r="C27" i="1"/>
  <c r="F27" i="1"/>
  <c r="H27" i="1"/>
  <c r="E27" i="1"/>
  <c r="R27" i="1"/>
  <c r="T27" i="1"/>
  <c r="Q27" i="1"/>
  <c r="AD27" i="1"/>
  <c r="X27" i="1"/>
  <c r="AC27" i="1"/>
</calcChain>
</file>

<file path=xl/sharedStrings.xml><?xml version="1.0" encoding="utf-8"?>
<sst xmlns="http://schemas.openxmlformats.org/spreadsheetml/2006/main" count="75" uniqueCount="40">
  <si>
    <t>1,2,3-trimethylbenzene</t>
  </si>
  <si>
    <t>1,2,4-trimethylbenzene</t>
  </si>
  <si>
    <t>1,3,5-trimethylbenzene</t>
  </si>
  <si>
    <t>1,3-butadiene</t>
  </si>
  <si>
    <t>1-butene</t>
  </si>
  <si>
    <t>1-pentene</t>
  </si>
  <si>
    <t>Ethane</t>
  </si>
  <si>
    <t>Ethene</t>
  </si>
  <si>
    <t>Ethyne</t>
  </si>
  <si>
    <t>Propane</t>
  </si>
  <si>
    <t>Propene</t>
  </si>
  <si>
    <t>benzene</t>
  </si>
  <si>
    <t>cis-2-butene</t>
  </si>
  <si>
    <t>ethylbenzene</t>
  </si>
  <si>
    <t>i-butane</t>
  </si>
  <si>
    <t>i-hexane</t>
  </si>
  <si>
    <t>i-octane</t>
  </si>
  <si>
    <t>i-pentane</t>
  </si>
  <si>
    <t>isoprene</t>
  </si>
  <si>
    <t>m-xylene + p-xylene</t>
  </si>
  <si>
    <t>n-butane</t>
  </si>
  <si>
    <t>n-heptane</t>
  </si>
  <si>
    <t>n-hexane</t>
  </si>
  <si>
    <t>n-octane</t>
  </si>
  <si>
    <t>n-pentane</t>
  </si>
  <si>
    <t>o-xylene</t>
  </si>
  <si>
    <t>toluene</t>
  </si>
  <si>
    <t>trans-2-butene</t>
  </si>
  <si>
    <t>trans-2-pentene</t>
  </si>
  <si>
    <t>count</t>
  </si>
  <si>
    <t>mean</t>
  </si>
  <si>
    <t>std</t>
  </si>
  <si>
    <t>min</t>
  </si>
  <si>
    <t>max</t>
  </si>
  <si>
    <t>MK</t>
    <phoneticPr fontId="1" type="noConversion"/>
  </si>
  <si>
    <t>YL</t>
    <phoneticPr fontId="1" type="noConversion"/>
  </si>
  <si>
    <t>Mean ratio</t>
    <phoneticPr fontId="1" type="noConversion"/>
  </si>
  <si>
    <t>Median ratio</t>
    <phoneticPr fontId="1" type="noConversion"/>
  </si>
  <si>
    <t>MIR</t>
  </si>
  <si>
    <t>OFP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</si>
</sst>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  <font>
      <sz val="10"/>
      <color theme="1"/>
      <name val="TimesNewRomanPSMT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2" borderId="0" xfId="0" applyNumberFormat="1" applyFill="1"/>
    <xf numFmtId="0" fontId="0" fillId="2" borderId="0" xfId="0" applyFill="1"/>
    <xf numFmtId="0" fontId="0" fillId="0" borderId="0" xfId="0" applyFill="1"/>
    <xf numFmtId="0" fontId="5" fillId="0" borderId="0" xfId="0" applyFont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6" fillId="0" borderId="0" xfId="0" applyFont="1"/>
    <xf numFmtId="0" fontId="7" fillId="3" borderId="0" xfId="0" applyFont="1" applyFill="1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hey!#REF!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2A49-912C-0AB82968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85720"/>
        <c:axId val="-2068382616"/>
      </c:barChart>
      <c:catAx>
        <c:axId val="-20683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82616"/>
        <c:crosses val="autoZero"/>
        <c:auto val="1"/>
        <c:lblAlgn val="ctr"/>
        <c:lblOffset val="100"/>
        <c:noMultiLvlLbl val="0"/>
      </c:catAx>
      <c:valAx>
        <c:axId val="-206838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38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hey!$P$1:$AD$1</c:f>
              <c:strCache>
                <c:ptCount val="15"/>
                <c:pt idx="0">
                  <c:v>ethylbenzene</c:v>
                </c:pt>
                <c:pt idx="1">
                  <c:v>1,3-butadiene</c:v>
                </c:pt>
                <c:pt idx="2">
                  <c:v>1-pentene</c:v>
                </c:pt>
                <c:pt idx="3">
                  <c:v>o-xylene</c:v>
                </c:pt>
                <c:pt idx="4">
                  <c:v>1-butene</c:v>
                </c:pt>
                <c:pt idx="5">
                  <c:v>i-hexane</c:v>
                </c:pt>
                <c:pt idx="6">
                  <c:v>trans-2-butene</c:v>
                </c:pt>
                <c:pt idx="7">
                  <c:v>isoprene</c:v>
                </c:pt>
                <c:pt idx="8">
                  <c:v>1,2,4-trimethylbenzene</c:v>
                </c:pt>
                <c:pt idx="9">
                  <c:v>cis-2-butene</c:v>
                </c:pt>
                <c:pt idx="10">
                  <c:v>trans-2-pentene</c:v>
                </c:pt>
                <c:pt idx="11">
                  <c:v>n-octane</c:v>
                </c:pt>
                <c:pt idx="12">
                  <c:v>n-heptane</c:v>
                </c:pt>
                <c:pt idx="13">
                  <c:v>1,2,3-trimethylbenzene</c:v>
                </c:pt>
                <c:pt idx="14">
                  <c:v>1,3,5-trimethylbenzene</c:v>
                </c:pt>
              </c:strCache>
            </c:strRef>
          </c:cat>
          <c:val>
            <c:numRef>
              <c:f>hey!$B$18:$AD$18</c:f>
              <c:numCache>
                <c:formatCode>General</c:formatCode>
                <c:ptCount val="29"/>
                <c:pt idx="0">
                  <c:v>3.585</c:v>
                </c:pt>
                <c:pt idx="1">
                  <c:v>3.0074999999999998</c:v>
                </c:pt>
                <c:pt idx="2">
                  <c:v>2.2799999999999998</c:v>
                </c:pt>
                <c:pt idx="3">
                  <c:v>1.98999999999999</c:v>
                </c:pt>
                <c:pt idx="4">
                  <c:v>0.91625000000000001</c:v>
                </c:pt>
                <c:pt idx="5">
                  <c:v>1.1850000000000001</c:v>
                </c:pt>
                <c:pt idx="6">
                  <c:v>1.9350000000000001</c:v>
                </c:pt>
                <c:pt idx="7">
                  <c:v>1.115</c:v>
                </c:pt>
                <c:pt idx="8">
                  <c:v>0.70499999999999996</c:v>
                </c:pt>
                <c:pt idx="9">
                  <c:v>0.1</c:v>
                </c:pt>
                <c:pt idx="10">
                  <c:v>0.45999999999999902</c:v>
                </c:pt>
                <c:pt idx="11">
                  <c:v>0.28999999999999998</c:v>
                </c:pt>
                <c:pt idx="12">
                  <c:v>0.4</c:v>
                </c:pt>
                <c:pt idx="13">
                  <c:v>0.185</c:v>
                </c:pt>
                <c:pt idx="14">
                  <c:v>0.08</c:v>
                </c:pt>
                <c:pt idx="15">
                  <c:v>0.18</c:v>
                </c:pt>
                <c:pt idx="16">
                  <c:v>0.04</c:v>
                </c:pt>
                <c:pt idx="17">
                  <c:v>2.2249999999999999E-2</c:v>
                </c:pt>
                <c:pt idx="18">
                  <c:v>0.26500000000000001</c:v>
                </c:pt>
                <c:pt idx="19">
                  <c:v>0.69499999999999995</c:v>
                </c:pt>
                <c:pt idx="20">
                  <c:v>0.185</c:v>
                </c:pt>
                <c:pt idx="21">
                  <c:v>0.19</c:v>
                </c:pt>
                <c:pt idx="22">
                  <c:v>4.0000000000000001E-3</c:v>
                </c:pt>
                <c:pt idx="23">
                  <c:v>0.11499999999999901</c:v>
                </c:pt>
                <c:pt idx="24">
                  <c:v>7.0000000000000007E-2</c:v>
                </c:pt>
                <c:pt idx="25">
                  <c:v>1.2500000000000001E-2</c:v>
                </c:pt>
                <c:pt idx="26">
                  <c:v>2.4500000000000001E-2</c:v>
                </c:pt>
                <c:pt idx="27">
                  <c:v>4.4999999999999997E-3</c:v>
                </c:pt>
                <c:pt idx="28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B74B-81CB-325AE85C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730250</xdr:colOff>
      <xdr:row>38</xdr:row>
      <xdr:rowOff>63500</xdr:rowOff>
    </xdr:from>
    <xdr:to>
      <xdr:col>15</xdr:col>
      <xdr:colOff>349250</xdr:colOff>
      <xdr:row>52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35</xdr:row>
      <xdr:rowOff>50800</xdr:rowOff>
    </xdr:from>
    <xdr:to>
      <xdr:col>13</xdr:col>
      <xdr:colOff>495300</xdr:colOff>
      <xdr:row>49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1"/>
  <sheetViews>
    <sheetView tabSelected="1" workbookViewId="0">
      <selection activeCell="O17" sqref="O17"/>
    </sheetView>
  </sheetViews>
  <sheetFormatPr baseColWidth="10" defaultRowHeight="16"/>
  <cols>
    <col min="1" max="1" width="7.6640625" customWidth="1"/>
    <col min="2" max="2" width="9.33203125" bestFit="1" customWidth="1"/>
    <col min="3" max="3" width="9" bestFit="1" customWidth="1"/>
    <col min="4" max="4" width="8.6640625" bestFit="1" customWidth="1"/>
    <col min="5" max="5" width="7.6640625" bestFit="1" customWidth="1"/>
    <col min="6" max="6" width="7.5" bestFit="1" customWidth="1"/>
    <col min="7" max="7" width="8" bestFit="1" customWidth="1"/>
    <col min="8" max="8" width="7.6640625" bestFit="1" customWidth="1"/>
    <col min="9" max="9" width="9" bestFit="1" customWidth="1"/>
    <col min="10" max="10" width="9.83203125" bestFit="1" customWidth="1"/>
    <col min="11" max="11" width="8.5" bestFit="1" customWidth="1"/>
    <col min="12" max="12" width="9.1640625" bestFit="1" customWidth="1"/>
    <col min="13" max="13" width="9.83203125" bestFit="1" customWidth="1"/>
    <col min="14" max="14" width="10.5" bestFit="1" customWidth="1"/>
    <col min="15" max="15" width="19.6640625" bestFit="1" customWidth="1"/>
    <col min="16" max="16" width="13.5" bestFit="1" customWidth="1"/>
    <col min="17" max="17" width="13.83203125" bestFit="1" customWidth="1"/>
    <col min="18" max="18" width="10.5" bestFit="1" customWidth="1"/>
    <col min="19" max="19" width="9" bestFit="1" customWidth="1"/>
    <col min="20" max="20" width="9.33203125" bestFit="1" customWidth="1"/>
    <col min="21" max="21" width="9.1640625" bestFit="1" customWidth="1"/>
    <col min="22" max="22" width="14.5" bestFit="1" customWidth="1"/>
    <col min="23" max="23" width="9.1640625" bestFit="1" customWidth="1"/>
    <col min="24" max="24" width="22.33203125" bestFit="1" customWidth="1"/>
    <col min="25" max="25" width="12.5" bestFit="1" customWidth="1"/>
    <col min="26" max="26" width="15.6640625" bestFit="1" customWidth="1"/>
    <col min="27" max="27" width="9.1640625" bestFit="1" customWidth="1"/>
    <col min="28" max="28" width="10.5" bestFit="1" customWidth="1"/>
    <col min="29" max="30" width="22.33203125" bestFit="1" customWidth="1"/>
  </cols>
  <sheetData>
    <row r="1" spans="1:34">
      <c r="A1" s="1" t="s">
        <v>34</v>
      </c>
      <c r="B1" s="1" t="s">
        <v>20</v>
      </c>
      <c r="C1" s="1" t="s">
        <v>9</v>
      </c>
      <c r="D1" s="1" t="s">
        <v>14</v>
      </c>
      <c r="E1" s="1" t="s">
        <v>6</v>
      </c>
      <c r="F1" s="1" t="s">
        <v>8</v>
      </c>
      <c r="G1" s="1" t="s">
        <v>26</v>
      </c>
      <c r="H1" s="1" t="s">
        <v>7</v>
      </c>
      <c r="I1" s="1" t="s">
        <v>10</v>
      </c>
      <c r="J1" s="1" t="s">
        <v>17</v>
      </c>
      <c r="K1" s="1" t="s">
        <v>16</v>
      </c>
      <c r="L1" s="1" t="s">
        <v>11</v>
      </c>
      <c r="M1" s="1" t="s">
        <v>22</v>
      </c>
      <c r="N1" s="1" t="s">
        <v>24</v>
      </c>
      <c r="O1" s="1" t="s">
        <v>19</v>
      </c>
      <c r="P1" s="1" t="s">
        <v>13</v>
      </c>
      <c r="Q1" s="1" t="s">
        <v>3</v>
      </c>
      <c r="R1" s="1" t="s">
        <v>5</v>
      </c>
      <c r="S1" s="1" t="s">
        <v>25</v>
      </c>
      <c r="T1" s="1" t="s">
        <v>4</v>
      </c>
      <c r="U1" s="1" t="s">
        <v>15</v>
      </c>
      <c r="V1" s="1" t="s">
        <v>27</v>
      </c>
      <c r="W1" s="1" t="s">
        <v>18</v>
      </c>
      <c r="X1" s="1" t="s">
        <v>1</v>
      </c>
      <c r="Y1" s="1" t="s">
        <v>12</v>
      </c>
      <c r="Z1" s="1" t="s">
        <v>28</v>
      </c>
      <c r="AA1" s="1" t="s">
        <v>23</v>
      </c>
      <c r="AB1" s="1" t="s">
        <v>21</v>
      </c>
      <c r="AC1" s="1" t="s">
        <v>0</v>
      </c>
      <c r="AD1" s="1" t="s">
        <v>2</v>
      </c>
      <c r="AE1" s="1"/>
      <c r="AF1" s="1"/>
      <c r="AG1" s="1"/>
      <c r="AH1" s="1"/>
    </row>
    <row r="2" spans="1:34">
      <c r="A2" s="1" t="s">
        <v>29</v>
      </c>
      <c r="B2" s="1">
        <v>8269</v>
      </c>
      <c r="C2" s="1">
        <v>8274</v>
      </c>
      <c r="D2" s="1">
        <v>8280</v>
      </c>
      <c r="E2" s="1">
        <v>8379</v>
      </c>
      <c r="F2" s="1">
        <v>8303</v>
      </c>
      <c r="G2" s="1">
        <v>8289</v>
      </c>
      <c r="H2" s="1">
        <v>8351</v>
      </c>
      <c r="I2" s="1">
        <v>8348</v>
      </c>
      <c r="J2" s="1">
        <v>8259</v>
      </c>
      <c r="K2" s="1">
        <v>8403</v>
      </c>
      <c r="L2" s="1">
        <v>8356</v>
      </c>
      <c r="M2" s="1">
        <v>8248</v>
      </c>
      <c r="N2" s="1">
        <v>8305</v>
      </c>
      <c r="O2" s="1">
        <v>8239</v>
      </c>
      <c r="P2" s="1">
        <v>8236</v>
      </c>
      <c r="Q2" s="1">
        <v>8319</v>
      </c>
      <c r="R2" s="1">
        <v>8304</v>
      </c>
      <c r="S2" s="1">
        <v>8201</v>
      </c>
      <c r="T2" s="1">
        <v>8296</v>
      </c>
      <c r="U2" s="1">
        <v>8263</v>
      </c>
      <c r="V2" s="1">
        <v>8279</v>
      </c>
      <c r="W2" s="1">
        <v>8340</v>
      </c>
      <c r="X2" s="1">
        <v>8272</v>
      </c>
      <c r="Y2" s="1">
        <v>8289</v>
      </c>
      <c r="Z2" s="1">
        <v>8311</v>
      </c>
      <c r="AA2" s="1">
        <v>8274</v>
      </c>
      <c r="AB2" s="1">
        <v>8286</v>
      </c>
      <c r="AC2" s="1">
        <v>8368</v>
      </c>
      <c r="AD2" s="1">
        <v>8326</v>
      </c>
      <c r="AE2" s="1"/>
      <c r="AF2" s="1"/>
      <c r="AG2" s="1"/>
      <c r="AH2" s="1"/>
    </row>
    <row r="3" spans="1:34">
      <c r="A3" s="1" t="s">
        <v>30</v>
      </c>
      <c r="B3" s="1">
        <v>12.6896557020195</v>
      </c>
      <c r="C3" s="1">
        <v>8.7233130589799295</v>
      </c>
      <c r="D3" s="1">
        <v>7.0951466787439603</v>
      </c>
      <c r="E3" s="1">
        <v>5.90060908222938</v>
      </c>
      <c r="F3" s="1">
        <v>2.6649157533421599</v>
      </c>
      <c r="G3" s="1">
        <v>1.70483993847267</v>
      </c>
      <c r="H3" s="1">
        <v>3.72143132558974</v>
      </c>
      <c r="I3" s="1">
        <v>2.0560358169621402</v>
      </c>
      <c r="J3" s="1">
        <v>0.89625024216006699</v>
      </c>
      <c r="K3" s="1">
        <v>0.18612138521956401</v>
      </c>
      <c r="L3" s="1">
        <v>0.44764166467209099</v>
      </c>
      <c r="M3" s="1">
        <v>0.47974136154219199</v>
      </c>
      <c r="N3" s="1">
        <v>0.47086309452137198</v>
      </c>
      <c r="O3" s="1">
        <v>0.34017213860905399</v>
      </c>
      <c r="P3" s="1">
        <v>0.29381866197183099</v>
      </c>
      <c r="Q3" s="1">
        <v>0.25176727972112001</v>
      </c>
      <c r="R3" s="1">
        <v>0.22976580563583801</v>
      </c>
      <c r="S3" s="1">
        <v>0.15169601268138</v>
      </c>
      <c r="T3" s="1">
        <v>0.27564787246865902</v>
      </c>
      <c r="U3" s="1">
        <v>0.121289210940336</v>
      </c>
      <c r="V3" s="1">
        <v>0.219244775939123</v>
      </c>
      <c r="W3" s="1">
        <v>0.15716163069544301</v>
      </c>
      <c r="X3" s="1">
        <v>0.148265111218568</v>
      </c>
      <c r="Y3" s="1">
        <v>0.16159569911931401</v>
      </c>
      <c r="Z3" s="1">
        <v>0.10674085549272</v>
      </c>
      <c r="AA3" s="1">
        <v>7.7088741841914402E-2</v>
      </c>
      <c r="AB3" s="1">
        <v>8.6292239922761194E-2</v>
      </c>
      <c r="AC3" s="1">
        <v>4.0004690487571701E-2</v>
      </c>
      <c r="AD3" s="1">
        <v>3.0822273600768599E-2</v>
      </c>
      <c r="AE3" s="1"/>
      <c r="AF3" s="5">
        <f>SUM(B3:AD3)</f>
        <v>49.727938104801169</v>
      </c>
      <c r="AG3" s="1"/>
      <c r="AH3" s="1"/>
    </row>
    <row r="4" spans="1:34">
      <c r="A4" s="1" t="s">
        <v>31</v>
      </c>
      <c r="B4" s="1">
        <v>6.0589226748557596</v>
      </c>
      <c r="C4" s="1">
        <v>3.86557248497272</v>
      </c>
      <c r="D4" s="1">
        <v>3.21375895714282</v>
      </c>
      <c r="E4" s="1">
        <v>2.8806951634807501</v>
      </c>
      <c r="F4" s="1">
        <v>1.7479208115107401</v>
      </c>
      <c r="G4" s="1">
        <v>1.2987723756740599</v>
      </c>
      <c r="H4" s="1">
        <v>1.16339788634839</v>
      </c>
      <c r="I4" s="1">
        <v>0.54045706669054905</v>
      </c>
      <c r="J4" s="1">
        <v>0.46358253072195099</v>
      </c>
      <c r="K4" s="1">
        <v>0.14954573783018599</v>
      </c>
      <c r="L4" s="1">
        <v>0.30871906122920401</v>
      </c>
      <c r="M4" s="1">
        <v>0.29398951036608001</v>
      </c>
      <c r="N4" s="1">
        <v>0.27597948102696501</v>
      </c>
      <c r="O4" s="1">
        <v>0.30205543541174101</v>
      </c>
      <c r="P4" s="1">
        <v>0.259832039163366</v>
      </c>
      <c r="Q4" s="1">
        <v>0.16318826986471799</v>
      </c>
      <c r="R4" s="1">
        <v>0.14699671980444401</v>
      </c>
      <c r="S4" s="1">
        <v>0.128973924281093</v>
      </c>
      <c r="T4" s="1">
        <v>0.118488367204306</v>
      </c>
      <c r="U4" s="1">
        <v>0.116942987131535</v>
      </c>
      <c r="V4" s="1">
        <v>9.8331883374924905E-2</v>
      </c>
      <c r="W4" s="1">
        <v>0.123442670039674</v>
      </c>
      <c r="X4" s="1">
        <v>9.2634664585301396E-2</v>
      </c>
      <c r="Y4" s="1">
        <v>8.7914535261677501E-2</v>
      </c>
      <c r="Z4" s="1">
        <v>7.6518405645499193E-2</v>
      </c>
      <c r="AA4" s="1">
        <v>5.1612594482344197E-2</v>
      </c>
      <c r="AB4" s="1">
        <v>5.56823371673935E-2</v>
      </c>
      <c r="AC4" s="1">
        <v>2.5560469898209499E-2</v>
      </c>
      <c r="AD4" s="1">
        <v>2.2836408543780801E-2</v>
      </c>
      <c r="AE4" s="1"/>
      <c r="AF4" s="1"/>
      <c r="AG4" s="1"/>
      <c r="AH4" s="1"/>
    </row>
    <row r="5" spans="1:34">
      <c r="A5" s="1" t="s">
        <v>32</v>
      </c>
      <c r="B5" s="1">
        <v>1.4550000000000001</v>
      </c>
      <c r="C5" s="1">
        <v>3.9E-2</v>
      </c>
      <c r="D5" s="1">
        <v>0.94</v>
      </c>
      <c r="E5" s="1">
        <v>0.28000000000000003</v>
      </c>
      <c r="F5" s="1">
        <v>0</v>
      </c>
      <c r="G5" s="1">
        <v>5.0000000000000001E-4</v>
      </c>
      <c r="H5" s="1">
        <v>0.48499999999999999</v>
      </c>
      <c r="I5" s="1">
        <v>0.39500000000000002</v>
      </c>
      <c r="J5" s="1">
        <v>5.6000000000000001E-2</v>
      </c>
      <c r="K5" s="1">
        <v>1.5E-3</v>
      </c>
      <c r="L5" s="1">
        <v>5.0000000000000001E-4</v>
      </c>
      <c r="M5" s="1">
        <v>4.0000000000000001E-3</v>
      </c>
      <c r="N5" s="1">
        <v>1.8499999999999999E-2</v>
      </c>
      <c r="O5" s="1">
        <v>5.0000000000000001E-4</v>
      </c>
      <c r="P5" s="1">
        <v>1E-3</v>
      </c>
      <c r="Q5" s="1">
        <v>1.5E-3</v>
      </c>
      <c r="R5" s="1">
        <v>2E-3</v>
      </c>
      <c r="S5" s="1">
        <v>1E-3</v>
      </c>
      <c r="T5" s="1">
        <v>2.5000000000000001E-3</v>
      </c>
      <c r="U5" s="1">
        <v>0</v>
      </c>
      <c r="V5" s="1">
        <v>2E-3</v>
      </c>
      <c r="W5" s="1">
        <v>1E-3</v>
      </c>
      <c r="X5" s="1">
        <v>1E-3</v>
      </c>
      <c r="Y5" s="1">
        <v>2E-3</v>
      </c>
      <c r="Z5" s="1">
        <v>1.5E-3</v>
      </c>
      <c r="AA5" s="1">
        <v>2E-3</v>
      </c>
      <c r="AB5" s="1">
        <v>2E-3</v>
      </c>
      <c r="AC5" s="1">
        <v>1E-3</v>
      </c>
      <c r="AD5" s="1">
        <v>5.0000000000000001E-4</v>
      </c>
      <c r="AE5" s="1"/>
      <c r="AF5" s="1"/>
      <c r="AG5" s="1"/>
      <c r="AH5" s="1"/>
    </row>
    <row r="6" spans="1:34">
      <c r="A6" s="2">
        <v>0.25</v>
      </c>
      <c r="B6" s="1">
        <v>8.4450000000000003</v>
      </c>
      <c r="C6" s="1">
        <v>6.0250000000000004</v>
      </c>
      <c r="D6" s="1">
        <v>4.8537499999999998</v>
      </c>
      <c r="E6" s="1">
        <v>3.66</v>
      </c>
      <c r="F6" s="1">
        <v>1.307625</v>
      </c>
      <c r="G6" s="1">
        <v>0.79499999999999904</v>
      </c>
      <c r="H6" s="1">
        <v>2.9249999999999998</v>
      </c>
      <c r="I6" s="1">
        <v>1.69</v>
      </c>
      <c r="J6" s="1">
        <v>0.56499999999999995</v>
      </c>
      <c r="K6" s="1">
        <v>0.09</v>
      </c>
      <c r="L6" s="1">
        <v>0.17499999999999999</v>
      </c>
      <c r="M6" s="1">
        <v>0.26500000000000001</v>
      </c>
      <c r="N6" s="1">
        <v>0.26</v>
      </c>
      <c r="O6" s="1">
        <v>0.1</v>
      </c>
      <c r="P6" s="1">
        <v>0.11</v>
      </c>
      <c r="Q6" s="1">
        <v>0.12</v>
      </c>
      <c r="R6" s="1">
        <v>0.12</v>
      </c>
      <c r="S6" s="1">
        <v>0.06</v>
      </c>
      <c r="T6" s="1">
        <v>0.19500000000000001</v>
      </c>
      <c r="U6" s="1">
        <v>6.4999999999999997E-3</v>
      </c>
      <c r="V6" s="1">
        <v>0.15</v>
      </c>
      <c r="W6" s="1">
        <v>6.5000000000000002E-2</v>
      </c>
      <c r="X6" s="1">
        <v>7.4999999999999997E-2</v>
      </c>
      <c r="Y6" s="1">
        <v>9.5000000000000001E-2</v>
      </c>
      <c r="Z6" s="1">
        <v>5.5E-2</v>
      </c>
      <c r="AA6" s="1">
        <v>0.04</v>
      </c>
      <c r="AB6" s="1">
        <v>4.4999999999999998E-2</v>
      </c>
      <c r="AC6" s="1">
        <v>2.1250000000000002E-2</v>
      </c>
      <c r="AD6" s="1">
        <v>1.0999999999999999E-2</v>
      </c>
      <c r="AE6" s="1"/>
      <c r="AF6" s="1"/>
      <c r="AG6" s="1"/>
      <c r="AH6" s="1"/>
    </row>
    <row r="7" spans="1:34" s="7" customFormat="1">
      <c r="A7" s="4">
        <v>0.5</v>
      </c>
      <c r="B7" s="5">
        <v>11.23</v>
      </c>
      <c r="C7" s="5">
        <v>7.8449999999999998</v>
      </c>
      <c r="D7" s="5">
        <v>6.3250000000000002</v>
      </c>
      <c r="E7" s="5">
        <v>5.15</v>
      </c>
      <c r="F7" s="5">
        <v>2.375</v>
      </c>
      <c r="G7" s="5">
        <v>1.41</v>
      </c>
      <c r="H7" s="5">
        <v>3.65</v>
      </c>
      <c r="I7" s="5">
        <v>2.0099999999999998</v>
      </c>
      <c r="J7" s="5">
        <v>0.82</v>
      </c>
      <c r="K7" s="5">
        <v>0.15</v>
      </c>
      <c r="L7" s="5">
        <v>0.4</v>
      </c>
      <c r="M7" s="5">
        <v>0.42499999999999999</v>
      </c>
      <c r="N7" s="5">
        <v>0.43</v>
      </c>
      <c r="O7" s="5">
        <v>0.25</v>
      </c>
      <c r="P7" s="5">
        <v>0.21</v>
      </c>
      <c r="Q7" s="5">
        <v>0.21</v>
      </c>
      <c r="R7" s="5">
        <v>0.20499999999999999</v>
      </c>
      <c r="S7" s="5">
        <v>0.11</v>
      </c>
      <c r="T7" s="5">
        <v>0.26500000000000001</v>
      </c>
      <c r="U7" s="5">
        <v>9.5000000000000001E-2</v>
      </c>
      <c r="V7" s="5">
        <v>0.2</v>
      </c>
      <c r="W7" s="5">
        <v>0.12</v>
      </c>
      <c r="X7" s="5">
        <v>0.13</v>
      </c>
      <c r="Y7" s="5">
        <v>0.14000000000000001</v>
      </c>
      <c r="Z7" s="5">
        <v>9.5000000000000001E-2</v>
      </c>
      <c r="AA7" s="5">
        <v>7.0000000000000007E-2</v>
      </c>
      <c r="AB7" s="5">
        <v>7.4999999999999997E-2</v>
      </c>
      <c r="AC7" s="5">
        <v>0.04</v>
      </c>
      <c r="AD7" s="5">
        <v>2.5874999999999999E-2</v>
      </c>
      <c r="AE7" s="5"/>
      <c r="AF7" s="5">
        <f>SUM(B7:AD7)</f>
        <v>44.460874999999987</v>
      </c>
      <c r="AG7" s="5"/>
      <c r="AH7" s="5"/>
    </row>
    <row r="8" spans="1:34">
      <c r="A8" s="2">
        <v>0.75</v>
      </c>
      <c r="B8" s="1">
        <v>15.41</v>
      </c>
      <c r="C8" s="1">
        <v>10.5049999999999</v>
      </c>
      <c r="D8" s="1">
        <v>8.5649999999999995</v>
      </c>
      <c r="E8" s="1">
        <v>7.9175000000000004</v>
      </c>
      <c r="F8" s="1">
        <v>3.6549999999999998</v>
      </c>
      <c r="G8" s="1">
        <v>2.1850000000000001</v>
      </c>
      <c r="H8" s="1">
        <v>4.4649999999999999</v>
      </c>
      <c r="I8" s="1">
        <v>2.375</v>
      </c>
      <c r="J8" s="1">
        <v>1.1200000000000001</v>
      </c>
      <c r="K8" s="1">
        <v>0.23499999999999999</v>
      </c>
      <c r="L8" s="1">
        <v>0.65999999999999903</v>
      </c>
      <c r="M8" s="1">
        <v>0.63500000000000001</v>
      </c>
      <c r="N8" s="1">
        <v>0.625</v>
      </c>
      <c r="O8" s="1">
        <v>0.495</v>
      </c>
      <c r="P8" s="1">
        <v>0.39</v>
      </c>
      <c r="Q8" s="1">
        <v>0.35499999999999998</v>
      </c>
      <c r="R8" s="1">
        <v>0.31</v>
      </c>
      <c r="S8" s="1">
        <v>0.19500000000000001</v>
      </c>
      <c r="T8" s="1">
        <v>0.34</v>
      </c>
      <c r="U8" s="1">
        <v>0.18</v>
      </c>
      <c r="V8" s="1">
        <v>0.27</v>
      </c>
      <c r="W8" s="1">
        <v>0.22999999999999901</v>
      </c>
      <c r="X8" s="1">
        <v>0.2</v>
      </c>
      <c r="Y8" s="1">
        <v>0.20499999999999999</v>
      </c>
      <c r="Z8" s="1">
        <v>0.14499999999999999</v>
      </c>
      <c r="AA8" s="1">
        <v>0.1</v>
      </c>
      <c r="AB8" s="1">
        <v>0.11</v>
      </c>
      <c r="AC8" s="1">
        <v>5.5E-2</v>
      </c>
      <c r="AD8" s="1">
        <v>4.4999999999999998E-2</v>
      </c>
      <c r="AE8" s="1"/>
      <c r="AF8" s="1"/>
      <c r="AG8" s="1"/>
      <c r="AH8" s="1"/>
    </row>
    <row r="9" spans="1:34" s="7" customFormat="1">
      <c r="A9" s="5" t="s">
        <v>33</v>
      </c>
      <c r="B9" s="5">
        <v>35.33</v>
      </c>
      <c r="C9" s="5">
        <v>23.21</v>
      </c>
      <c r="D9" s="5">
        <v>18.905000000000001</v>
      </c>
      <c r="E9" s="5">
        <v>14.87</v>
      </c>
      <c r="F9" s="5">
        <v>9.5399999999999991</v>
      </c>
      <c r="G9" s="5">
        <v>9.0449999999999999</v>
      </c>
      <c r="H9" s="5">
        <v>7.5649999999999897</v>
      </c>
      <c r="I9" s="5">
        <v>3.8</v>
      </c>
      <c r="J9" s="5">
        <v>2.7149999999999999</v>
      </c>
      <c r="K9" s="5">
        <v>1.885</v>
      </c>
      <c r="L9" s="5">
        <v>1.675</v>
      </c>
      <c r="M9" s="5">
        <v>1.595</v>
      </c>
      <c r="N9" s="5">
        <v>1.5449999999999999</v>
      </c>
      <c r="O9" s="5">
        <v>1.5</v>
      </c>
      <c r="P9" s="5">
        <v>1.38</v>
      </c>
      <c r="Q9" s="5">
        <v>0.79500000000000004</v>
      </c>
      <c r="R9" s="5">
        <v>0.75</v>
      </c>
      <c r="S9" s="5">
        <v>0.71499999999999997</v>
      </c>
      <c r="T9" s="5">
        <v>0.69499999999999995</v>
      </c>
      <c r="U9" s="5">
        <v>0.61</v>
      </c>
      <c r="V9" s="5">
        <v>0.57999999999999996</v>
      </c>
      <c r="W9" s="5">
        <v>0.56999999999999995</v>
      </c>
      <c r="X9" s="5">
        <v>0.49</v>
      </c>
      <c r="Y9" s="5">
        <v>0.48</v>
      </c>
      <c r="Z9" s="5">
        <v>0.4</v>
      </c>
      <c r="AA9" s="5">
        <v>0.34</v>
      </c>
      <c r="AB9" s="5">
        <v>0.32</v>
      </c>
      <c r="AC9" s="5">
        <v>0.16500000000000001</v>
      </c>
      <c r="AD9" s="5">
        <v>0.125</v>
      </c>
      <c r="AE9" s="5"/>
      <c r="AF9" s="5"/>
      <c r="AG9" s="5"/>
      <c r="AH9" s="5"/>
    </row>
    <row r="10" spans="1:34" s="11" customFormat="1" ht="15" customHeight="1">
      <c r="A10" s="13" t="s">
        <v>39</v>
      </c>
      <c r="B10" s="10">
        <f>B7*B21</f>
        <v>12.128400000000001</v>
      </c>
      <c r="C10" s="10">
        <f t="shared" ref="C10:AD10" si="0">C7*C21</f>
        <v>3.6087000000000002</v>
      </c>
      <c r="D10" s="10">
        <f t="shared" si="0"/>
        <v>7.4002499999999998</v>
      </c>
      <c r="E10" s="10">
        <f t="shared" si="0"/>
        <v>1.3390000000000002</v>
      </c>
      <c r="F10" s="10">
        <f t="shared" si="0"/>
        <v>2.2087500000000002</v>
      </c>
      <c r="G10" s="10">
        <f t="shared" si="0"/>
        <v>5.4707999999999997</v>
      </c>
      <c r="H10" s="10">
        <f t="shared" si="0"/>
        <v>31.974</v>
      </c>
      <c r="I10" s="10">
        <f t="shared" si="0"/>
        <v>22.853699999999996</v>
      </c>
      <c r="J10" s="10">
        <f t="shared" si="0"/>
        <v>1.1152</v>
      </c>
      <c r="K10" s="10">
        <f t="shared" si="0"/>
        <v>0.18</v>
      </c>
      <c r="L10" s="10">
        <f t="shared" si="0"/>
        <v>0.27599999999999997</v>
      </c>
      <c r="M10" s="10">
        <f t="shared" si="0"/>
        <v>0.48874999999999996</v>
      </c>
      <c r="N10" s="10">
        <f t="shared" si="0"/>
        <v>0.52890000000000004</v>
      </c>
      <c r="O10" s="10">
        <f t="shared" si="0"/>
        <v>1.9012500000000001</v>
      </c>
      <c r="P10" s="10">
        <f t="shared" si="0"/>
        <v>1.3418999999999999</v>
      </c>
      <c r="Q10" s="10">
        <f t="shared" si="0"/>
        <v>2.5641000000000003</v>
      </c>
      <c r="R10" s="10">
        <f t="shared" si="0"/>
        <v>1.42885</v>
      </c>
      <c r="S10" s="10">
        <f t="shared" si="0"/>
        <v>0.81840000000000002</v>
      </c>
      <c r="T10" s="10">
        <f t="shared" si="0"/>
        <v>2.4963000000000002</v>
      </c>
      <c r="U10" s="10">
        <f t="shared" si="0"/>
        <v>0.13394999999999999</v>
      </c>
      <c r="V10" s="10">
        <f t="shared" si="0"/>
        <v>2.9580000000000002</v>
      </c>
      <c r="W10" s="10">
        <f t="shared" si="0"/>
        <v>1.2335999999999998</v>
      </c>
      <c r="X10" s="10">
        <f t="shared" si="0"/>
        <v>1.1232000000000002</v>
      </c>
      <c r="Y10" s="10">
        <f t="shared" si="0"/>
        <v>1.9446000000000003</v>
      </c>
      <c r="Z10" s="10">
        <f t="shared" si="0"/>
        <v>0.97375</v>
      </c>
      <c r="AA10" s="10">
        <f t="shared" si="0"/>
        <v>5.74E-2</v>
      </c>
      <c r="AB10" s="10">
        <f t="shared" si="0"/>
        <v>7.4249999999999997E-2</v>
      </c>
      <c r="AC10" s="10">
        <f t="shared" si="0"/>
        <v>0.46640000000000004</v>
      </c>
      <c r="AD10" s="10">
        <f t="shared" si="0"/>
        <v>0.29601</v>
      </c>
      <c r="AE10" s="10"/>
      <c r="AF10" s="10"/>
      <c r="AG10" s="10"/>
      <c r="AH10" s="10"/>
    </row>
    <row r="11" spans="1:3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1" t="s">
        <v>35</v>
      </c>
      <c r="B12" s="1" t="s">
        <v>20</v>
      </c>
      <c r="C12" s="1" t="s">
        <v>9</v>
      </c>
      <c r="D12" s="1" t="s">
        <v>14</v>
      </c>
      <c r="E12" s="1" t="s">
        <v>6</v>
      </c>
      <c r="F12" s="1" t="s">
        <v>8</v>
      </c>
      <c r="G12" s="1" t="s">
        <v>26</v>
      </c>
      <c r="H12" s="1" t="s">
        <v>7</v>
      </c>
      <c r="I12" s="1" t="s">
        <v>10</v>
      </c>
      <c r="J12" s="1" t="s">
        <v>17</v>
      </c>
      <c r="K12" s="1" t="s">
        <v>16</v>
      </c>
      <c r="L12" s="1" t="s">
        <v>11</v>
      </c>
      <c r="M12" s="1" t="s">
        <v>22</v>
      </c>
      <c r="N12" s="1" t="s">
        <v>24</v>
      </c>
      <c r="O12" s="1" t="s">
        <v>19</v>
      </c>
      <c r="P12" s="1" t="s">
        <v>13</v>
      </c>
      <c r="Q12" s="1" t="s">
        <v>3</v>
      </c>
      <c r="R12" s="1" t="s">
        <v>5</v>
      </c>
      <c r="S12" s="1" t="s">
        <v>25</v>
      </c>
      <c r="T12" s="1" t="s">
        <v>4</v>
      </c>
      <c r="U12" s="1" t="s">
        <v>15</v>
      </c>
      <c r="V12" s="1" t="s">
        <v>27</v>
      </c>
      <c r="W12" s="1" t="s">
        <v>18</v>
      </c>
      <c r="X12" s="1" t="s">
        <v>1</v>
      </c>
      <c r="Y12" s="1" t="s">
        <v>12</v>
      </c>
      <c r="Z12" s="1" t="s">
        <v>28</v>
      </c>
      <c r="AA12" s="1" t="s">
        <v>23</v>
      </c>
      <c r="AB12" s="1" t="s">
        <v>21</v>
      </c>
      <c r="AC12" s="1" t="s">
        <v>0</v>
      </c>
      <c r="AD12" s="1" t="s">
        <v>2</v>
      </c>
      <c r="AE12" s="1"/>
      <c r="AF12" s="1"/>
      <c r="AG12" s="1"/>
      <c r="AH12" s="1"/>
    </row>
    <row r="13" spans="1:34" ht="13" customHeight="1">
      <c r="A13" s="1" t="s">
        <v>29</v>
      </c>
      <c r="B13" s="1">
        <v>8052</v>
      </c>
      <c r="C13" s="1">
        <v>8062</v>
      </c>
      <c r="D13" s="1">
        <v>8059</v>
      </c>
      <c r="E13" s="1">
        <v>8173</v>
      </c>
      <c r="F13" s="1">
        <v>7468</v>
      </c>
      <c r="G13" s="1">
        <v>8102</v>
      </c>
      <c r="H13" s="1">
        <v>8089</v>
      </c>
      <c r="I13" s="1">
        <v>8080</v>
      </c>
      <c r="J13" s="1">
        <v>8067</v>
      </c>
      <c r="K13" s="1">
        <v>8109</v>
      </c>
      <c r="L13" s="1">
        <v>8219</v>
      </c>
      <c r="M13" s="1">
        <v>8101</v>
      </c>
      <c r="N13" s="1">
        <v>8069</v>
      </c>
      <c r="O13" s="1">
        <v>8072</v>
      </c>
      <c r="P13" s="1">
        <v>8079</v>
      </c>
      <c r="Q13" s="1">
        <v>8151</v>
      </c>
      <c r="R13" s="1">
        <v>8175</v>
      </c>
      <c r="S13" s="1">
        <v>8071</v>
      </c>
      <c r="T13" s="1">
        <v>8101</v>
      </c>
      <c r="U13" s="1">
        <v>8058</v>
      </c>
      <c r="V13" s="1">
        <v>8000</v>
      </c>
      <c r="W13" s="1">
        <v>8054</v>
      </c>
      <c r="X13" s="1">
        <v>8097</v>
      </c>
      <c r="Y13" s="1">
        <v>8124</v>
      </c>
      <c r="Z13" s="1">
        <v>8169</v>
      </c>
      <c r="AA13" s="1">
        <v>8039</v>
      </c>
      <c r="AB13" s="1">
        <v>8098</v>
      </c>
      <c r="AC13" s="1">
        <v>8151</v>
      </c>
      <c r="AD13" s="1">
        <v>8089</v>
      </c>
      <c r="AE13" s="1"/>
      <c r="AF13" s="1"/>
      <c r="AG13" s="1"/>
      <c r="AH13" s="1"/>
    </row>
    <row r="14" spans="1:34" s="8" customFormat="1">
      <c r="A14" s="3" t="s">
        <v>30</v>
      </c>
      <c r="B14" s="3">
        <v>4.17503353204172</v>
      </c>
      <c r="C14" s="3">
        <v>3.3292626829570802</v>
      </c>
      <c r="D14" s="3">
        <v>2.6211195867973598</v>
      </c>
      <c r="E14" s="3">
        <v>2.4003219136180101</v>
      </c>
      <c r="F14" s="3">
        <v>1.5223988350294499</v>
      </c>
      <c r="G14" s="3">
        <v>1.8769248950876301</v>
      </c>
      <c r="H14" s="3">
        <v>2.0202975645938901</v>
      </c>
      <c r="I14" s="3">
        <v>1.2090742883663299</v>
      </c>
      <c r="J14" s="3">
        <v>0.81521956737324897</v>
      </c>
      <c r="K14" s="3">
        <v>0.147813879639906</v>
      </c>
      <c r="L14" s="3">
        <v>0.55532832461369996</v>
      </c>
      <c r="M14" s="3">
        <v>0.47790047524996898</v>
      </c>
      <c r="N14" s="3">
        <v>0.45257376998388898</v>
      </c>
      <c r="O14" s="3">
        <v>0.49719499504459802</v>
      </c>
      <c r="P14" s="3">
        <v>0.27764218962742898</v>
      </c>
      <c r="Q14" s="3">
        <v>0.21130165010428101</v>
      </c>
      <c r="R14" s="3">
        <v>4.5821834862385301E-2</v>
      </c>
      <c r="S14" s="3">
        <v>0.100516540701276</v>
      </c>
      <c r="T14" s="3">
        <v>0.30729200098753201</v>
      </c>
      <c r="U14" s="3">
        <v>0.91492439190866204</v>
      </c>
      <c r="V14" s="3">
        <v>0.43060234374999901</v>
      </c>
      <c r="W14" s="3">
        <v>0.32215867891730798</v>
      </c>
      <c r="X14" s="3">
        <v>2.20508212918364E-2</v>
      </c>
      <c r="Y14" s="3">
        <v>0.139613613983259</v>
      </c>
      <c r="Z14" s="3">
        <v>7.7530725915044604E-2</v>
      </c>
      <c r="AA14" s="3">
        <v>2.09522328647841E-2</v>
      </c>
      <c r="AB14" s="3">
        <v>8.2588879970363002E-2</v>
      </c>
      <c r="AC14" s="3">
        <v>5.43470126364863E-3</v>
      </c>
      <c r="AD14" s="3">
        <v>4.0537458276671996E-3</v>
      </c>
      <c r="AE14" s="3"/>
      <c r="AF14" s="5">
        <f>SUM(B14:AD14)</f>
        <v>25.062948662372246</v>
      </c>
      <c r="AG14" s="3"/>
      <c r="AH14" s="3"/>
    </row>
    <row r="15" spans="1:34">
      <c r="A15" s="1" t="s">
        <v>31</v>
      </c>
      <c r="B15" s="1">
        <v>2.3023507036101498</v>
      </c>
      <c r="C15" s="1">
        <v>1.8576454031770899</v>
      </c>
      <c r="D15" s="1">
        <v>1.5176913679147099</v>
      </c>
      <c r="E15" s="1">
        <v>1.5625291297547099</v>
      </c>
      <c r="F15" s="1">
        <v>1.54089042158786</v>
      </c>
      <c r="G15" s="1">
        <v>1.89110720355446</v>
      </c>
      <c r="H15" s="1">
        <v>1.4883946984249701</v>
      </c>
      <c r="I15" s="1">
        <v>0.48674488422996098</v>
      </c>
      <c r="J15" s="1">
        <v>0.52375828433623295</v>
      </c>
      <c r="K15" s="1">
        <v>0.148424004457929</v>
      </c>
      <c r="L15" s="1">
        <v>0.44438109644971202</v>
      </c>
      <c r="M15" s="1">
        <v>0.56948192968173506</v>
      </c>
      <c r="N15" s="1">
        <v>0.36966752187075802</v>
      </c>
      <c r="O15" s="1">
        <v>0.689492307998678</v>
      </c>
      <c r="P15" s="1">
        <v>0.419054221227181</v>
      </c>
      <c r="Q15" s="1">
        <v>0.12812068122557799</v>
      </c>
      <c r="R15" s="1">
        <v>3.91029800447781E-2</v>
      </c>
      <c r="S15" s="1">
        <v>0.17117584938193001</v>
      </c>
      <c r="T15" s="1">
        <v>0.181043868361215</v>
      </c>
      <c r="U15" s="1">
        <v>0.77985629863150896</v>
      </c>
      <c r="V15" s="1">
        <v>0.92339784353738896</v>
      </c>
      <c r="W15" s="1">
        <v>0.33134606207149098</v>
      </c>
      <c r="X15" s="1">
        <v>4.0973241136852898E-2</v>
      </c>
      <c r="Y15" s="1">
        <v>0.117190978103785</v>
      </c>
      <c r="Z15" s="1">
        <v>7.5821087917650395E-2</v>
      </c>
      <c r="AA15" s="1">
        <v>3.2637637348038998E-2</v>
      </c>
      <c r="AB15" s="1">
        <v>9.7201454343334506E-2</v>
      </c>
      <c r="AC15" s="1">
        <v>4.0717292907167298E-3</v>
      </c>
      <c r="AD15" s="1">
        <v>4.9000639201989297E-3</v>
      </c>
      <c r="AE15" s="1"/>
      <c r="AF15" s="1"/>
      <c r="AG15" s="1"/>
      <c r="AH15" s="1"/>
    </row>
    <row r="16" spans="1:34">
      <c r="A16" s="1" t="s">
        <v>32</v>
      </c>
      <c r="B16" s="1">
        <v>2.6499999999999999E-2</v>
      </c>
      <c r="C16" s="1">
        <v>0.03</v>
      </c>
      <c r="D16" s="1">
        <v>2.8500000000000001E-2</v>
      </c>
      <c r="E16" s="1">
        <v>3.3500000000000002E-2</v>
      </c>
      <c r="F16" s="1">
        <v>0.13100000000000001</v>
      </c>
      <c r="G16" s="1">
        <v>4.4999999999999997E-3</v>
      </c>
      <c r="H16" s="1">
        <v>1.7500000000000002E-2</v>
      </c>
      <c r="I16" s="1">
        <v>3.0000000000000001E-3</v>
      </c>
      <c r="J16" s="1">
        <v>2.35E-2</v>
      </c>
      <c r="K16" s="1">
        <v>5.0000000000000001E-3</v>
      </c>
      <c r="L16" s="1">
        <v>4.4999999999999997E-3</v>
      </c>
      <c r="M16" s="1">
        <v>0.02</v>
      </c>
      <c r="N16" s="1">
        <v>2.2499999999999999E-2</v>
      </c>
      <c r="O16" s="1">
        <v>4.4999999999999997E-3</v>
      </c>
      <c r="P16" s="1">
        <v>3.5000000000000001E-3</v>
      </c>
      <c r="Q16" s="1">
        <v>2E-3</v>
      </c>
      <c r="R16" s="1">
        <v>3.0000000000000001E-3</v>
      </c>
      <c r="S16" s="1">
        <v>3.5000000000000001E-3</v>
      </c>
      <c r="T16" s="1">
        <v>3.5000000000000001E-3</v>
      </c>
      <c r="U16" s="1">
        <v>6.4999999999999997E-3</v>
      </c>
      <c r="V16" s="1">
        <v>3.0000000000000001E-3</v>
      </c>
      <c r="W16" s="1">
        <v>2.5000000000000001E-3</v>
      </c>
      <c r="X16" s="1">
        <v>4.0000000000000001E-3</v>
      </c>
      <c r="Y16" s="1">
        <v>3.0000000000000001E-3</v>
      </c>
      <c r="Z16" s="1">
        <v>3.0000000000000001E-3</v>
      </c>
      <c r="AA16" s="1">
        <v>1.0999999999999999E-2</v>
      </c>
      <c r="AB16" s="1">
        <v>1.7000000000000001E-2</v>
      </c>
      <c r="AC16" s="1">
        <v>4.0000000000000001E-3</v>
      </c>
      <c r="AD16" s="1">
        <v>3.0000000000000001E-3</v>
      </c>
      <c r="AE16" s="1"/>
      <c r="AF16" s="1"/>
      <c r="AG16" s="1"/>
      <c r="AH16" s="1"/>
    </row>
    <row r="17" spans="1:34 16382:16382">
      <c r="A17" s="2">
        <v>0.25</v>
      </c>
      <c r="B17" s="1">
        <v>2.585</v>
      </c>
      <c r="C17" s="1">
        <v>1.905</v>
      </c>
      <c r="D17" s="1">
        <v>1.5549999999999999</v>
      </c>
      <c r="E17" s="1">
        <v>1.2150000000000001</v>
      </c>
      <c r="F17" s="1">
        <v>0.19400000000000001</v>
      </c>
      <c r="G17" s="1">
        <v>0.47625000000000001</v>
      </c>
      <c r="H17" s="1">
        <v>0.87175000000000002</v>
      </c>
      <c r="I17" s="1">
        <v>0.86</v>
      </c>
      <c r="J17" s="1">
        <v>0.47</v>
      </c>
      <c r="K17" s="1">
        <v>4.4999999999999998E-2</v>
      </c>
      <c r="L17" s="1">
        <v>0.155</v>
      </c>
      <c r="M17" s="1">
        <v>2.7E-2</v>
      </c>
      <c r="N17" s="1">
        <v>0.14224999999999999</v>
      </c>
      <c r="O17" s="1">
        <v>5.5E-2</v>
      </c>
      <c r="P17" s="1">
        <v>4.4999999999999997E-3</v>
      </c>
      <c r="Q17" s="1">
        <v>0.13</v>
      </c>
      <c r="R17" s="1">
        <v>2.1499999999999998E-2</v>
      </c>
      <c r="S17" s="1">
        <v>4.4999999999999997E-3</v>
      </c>
      <c r="T17" s="1">
        <v>0.19</v>
      </c>
      <c r="U17" s="1">
        <v>0.36</v>
      </c>
      <c r="V17" s="1">
        <v>0.13</v>
      </c>
      <c r="W17" s="1">
        <v>0.105</v>
      </c>
      <c r="X17" s="1">
        <v>4.0000000000000001E-3</v>
      </c>
      <c r="Y17" s="1">
        <v>7.4999999999999997E-2</v>
      </c>
      <c r="Z17" s="1">
        <v>6.4999999999999997E-3</v>
      </c>
      <c r="AA17" s="1">
        <v>1.0999999999999999E-2</v>
      </c>
      <c r="AB17" s="1">
        <v>1.7999999999999999E-2</v>
      </c>
      <c r="AC17" s="1">
        <v>4.0000000000000001E-3</v>
      </c>
      <c r="AD17" s="1">
        <v>3.0000000000000001E-3</v>
      </c>
      <c r="AE17" s="1"/>
      <c r="AF17" s="1"/>
      <c r="AG17" s="1"/>
      <c r="AH17" s="1"/>
    </row>
    <row r="18" spans="1:34 16382:16382" s="7" customFormat="1">
      <c r="A18" s="4">
        <v>0.5</v>
      </c>
      <c r="B18" s="5">
        <v>3.585</v>
      </c>
      <c r="C18" s="5">
        <v>3.0074999999999998</v>
      </c>
      <c r="D18" s="5">
        <v>2.2799999999999998</v>
      </c>
      <c r="E18" s="5">
        <v>1.98999999999999</v>
      </c>
      <c r="F18" s="5">
        <v>0.91625000000000001</v>
      </c>
      <c r="G18" s="5">
        <v>1.1850000000000001</v>
      </c>
      <c r="H18" s="5">
        <v>1.9350000000000001</v>
      </c>
      <c r="I18" s="5">
        <v>1.115</v>
      </c>
      <c r="J18" s="5">
        <v>0.70499999999999996</v>
      </c>
      <c r="K18" s="5">
        <v>0.1</v>
      </c>
      <c r="L18" s="5">
        <v>0.45999999999999902</v>
      </c>
      <c r="M18" s="5">
        <v>0.28999999999999998</v>
      </c>
      <c r="N18" s="5">
        <v>0.4</v>
      </c>
      <c r="O18" s="5">
        <v>0.185</v>
      </c>
      <c r="P18" s="5">
        <v>0.08</v>
      </c>
      <c r="Q18" s="5">
        <v>0.18</v>
      </c>
      <c r="R18" s="5">
        <v>0.04</v>
      </c>
      <c r="S18" s="5">
        <v>2.2249999999999999E-2</v>
      </c>
      <c r="T18" s="5">
        <v>0.26500000000000001</v>
      </c>
      <c r="U18" s="5">
        <v>0.69499999999999995</v>
      </c>
      <c r="V18" s="5">
        <v>0.185</v>
      </c>
      <c r="W18" s="5">
        <v>0.19</v>
      </c>
      <c r="X18" s="5">
        <v>4.0000000000000001E-3</v>
      </c>
      <c r="Y18" s="5">
        <v>0.11499999999999901</v>
      </c>
      <c r="Z18" s="5">
        <v>7.0000000000000007E-2</v>
      </c>
      <c r="AA18" s="5">
        <v>1.2500000000000001E-2</v>
      </c>
      <c r="AB18" s="5">
        <v>2.4500000000000001E-2</v>
      </c>
      <c r="AC18" s="5">
        <v>4.4999999999999997E-3</v>
      </c>
      <c r="AD18" s="5">
        <v>3.5000000000000001E-3</v>
      </c>
      <c r="AE18" s="5"/>
      <c r="AF18" s="5">
        <f>SUM(B18:AD18)</f>
        <v>20.044999999999977</v>
      </c>
      <c r="AG18" s="5"/>
      <c r="AH18" s="5"/>
      <c r="XFB18" s="6">
        <f>MAX(A18:XFA18)</f>
        <v>20.044999999999977</v>
      </c>
    </row>
    <row r="19" spans="1:34 16382:16382">
      <c r="A19" s="2">
        <v>0.75</v>
      </c>
      <c r="B19" s="1">
        <v>5.1649999999999903</v>
      </c>
      <c r="C19" s="1">
        <v>4.2949999999999999</v>
      </c>
      <c r="D19" s="1">
        <v>3.29</v>
      </c>
      <c r="E19" s="1">
        <v>3.36</v>
      </c>
      <c r="F19" s="1">
        <v>2.67</v>
      </c>
      <c r="G19" s="1">
        <v>2.66</v>
      </c>
      <c r="H19" s="1">
        <v>2.855</v>
      </c>
      <c r="I19" s="1">
        <v>1.46</v>
      </c>
      <c r="J19" s="1">
        <v>1.0449999999999999</v>
      </c>
      <c r="K19" s="1">
        <v>0.2</v>
      </c>
      <c r="L19" s="1">
        <v>0.84499999999999997</v>
      </c>
      <c r="M19" s="1">
        <v>0.70499999999999996</v>
      </c>
      <c r="N19" s="1">
        <v>0.63</v>
      </c>
      <c r="O19" s="1">
        <v>0.64999999999999902</v>
      </c>
      <c r="P19" s="1">
        <v>0.35</v>
      </c>
      <c r="Q19" s="1">
        <v>0.255</v>
      </c>
      <c r="R19" s="1">
        <v>0.06</v>
      </c>
      <c r="S19" s="1">
        <v>0.11</v>
      </c>
      <c r="T19" s="1">
        <v>0.375</v>
      </c>
      <c r="U19" s="1">
        <v>1.2849999999999999</v>
      </c>
      <c r="V19" s="1">
        <v>0.27500000000000002</v>
      </c>
      <c r="W19" s="1">
        <v>0.41</v>
      </c>
      <c r="X19" s="1">
        <v>4.4999999999999997E-3</v>
      </c>
      <c r="Y19" s="1">
        <v>0.17499999999999999</v>
      </c>
      <c r="Z19" s="1">
        <v>0.11</v>
      </c>
      <c r="AA19" s="1">
        <v>1.4E-2</v>
      </c>
      <c r="AB19" s="1">
        <v>0.13500000000000001</v>
      </c>
      <c r="AC19" s="1">
        <v>5.4999999999999997E-3</v>
      </c>
      <c r="AD19" s="1">
        <v>3.5000000000000001E-3</v>
      </c>
      <c r="AE19" s="1"/>
      <c r="AF19" s="1"/>
      <c r="AG19" s="1"/>
      <c r="AH19" s="1"/>
    </row>
    <row r="20" spans="1:34 16382:16382" s="7" customFormat="1" ht="15" customHeight="1">
      <c r="A20" s="5" t="s">
        <v>33</v>
      </c>
      <c r="B20" s="5">
        <v>13.29</v>
      </c>
      <c r="C20" s="5">
        <v>10.295</v>
      </c>
      <c r="D20" s="5">
        <v>8.6849999999999898</v>
      </c>
      <c r="E20" s="5">
        <v>7.2549999999999901</v>
      </c>
      <c r="F20" s="5">
        <v>6.42</v>
      </c>
      <c r="G20" s="5">
        <v>9.41</v>
      </c>
      <c r="H20" s="5">
        <v>7.2799999999999896</v>
      </c>
      <c r="I20" s="5">
        <v>2.9749999999999899</v>
      </c>
      <c r="J20" s="5">
        <v>3.0350000000000001</v>
      </c>
      <c r="K20" s="5">
        <v>0.78500000000000003</v>
      </c>
      <c r="L20" s="5">
        <v>2.02</v>
      </c>
      <c r="M20" s="5">
        <v>2.79</v>
      </c>
      <c r="N20" s="5">
        <v>1.9650000000000001</v>
      </c>
      <c r="O20" s="5">
        <v>3.2850000000000001</v>
      </c>
      <c r="P20" s="5">
        <v>2.085</v>
      </c>
      <c r="Q20" s="5">
        <v>0.83499999999999996</v>
      </c>
      <c r="R20" s="5">
        <v>0.5</v>
      </c>
      <c r="S20" s="5">
        <v>0.94</v>
      </c>
      <c r="T20" s="5">
        <v>1.08</v>
      </c>
      <c r="U20" s="5">
        <v>3.9449999999999998</v>
      </c>
      <c r="V20" s="5">
        <v>6.3149999999999897</v>
      </c>
      <c r="W20" s="5">
        <v>1.5649999999999999</v>
      </c>
      <c r="X20" s="5">
        <v>0.22500000000000001</v>
      </c>
      <c r="Y20" s="5">
        <v>0.76</v>
      </c>
      <c r="Z20" s="5">
        <v>0.52</v>
      </c>
      <c r="AA20" s="5">
        <v>0.21</v>
      </c>
      <c r="AB20" s="5">
        <v>0.45500000000000002</v>
      </c>
      <c r="AC20" s="5">
        <v>5.5E-2</v>
      </c>
      <c r="AD20" s="5">
        <v>4.4999999999999998E-2</v>
      </c>
      <c r="AE20" s="5"/>
      <c r="AF20" s="5"/>
      <c r="AG20" s="5"/>
      <c r="AH20" s="5"/>
    </row>
    <row r="21" spans="1:34 16382:16382" s="11" customFormat="1" ht="15" customHeight="1">
      <c r="A21" s="13" t="s">
        <v>38</v>
      </c>
      <c r="B21" s="10">
        <v>1.08</v>
      </c>
      <c r="C21" s="10">
        <v>0.46</v>
      </c>
      <c r="D21" s="10">
        <v>1.17</v>
      </c>
      <c r="E21" s="10">
        <v>0.26</v>
      </c>
      <c r="F21" s="10">
        <v>0.93</v>
      </c>
      <c r="G21" s="10">
        <v>3.88</v>
      </c>
      <c r="H21" s="10">
        <v>8.76</v>
      </c>
      <c r="I21" s="10">
        <v>11.37</v>
      </c>
      <c r="J21" s="10">
        <v>1.36</v>
      </c>
      <c r="K21" s="10">
        <v>1.2</v>
      </c>
      <c r="L21" s="10">
        <v>0.69</v>
      </c>
      <c r="M21" s="10">
        <v>1.1499999999999999</v>
      </c>
      <c r="N21" s="10">
        <v>1.23</v>
      </c>
      <c r="O21" s="10">
        <f>(9.52 + 5.69)/2</f>
        <v>7.6050000000000004</v>
      </c>
      <c r="P21" s="10">
        <v>6.39</v>
      </c>
      <c r="Q21" s="10">
        <v>12.21</v>
      </c>
      <c r="R21" s="10">
        <v>6.97</v>
      </c>
      <c r="S21" s="10">
        <v>7.44</v>
      </c>
      <c r="T21" s="10">
        <v>9.42</v>
      </c>
      <c r="U21" s="10">
        <v>1.41</v>
      </c>
      <c r="V21" s="10">
        <v>14.79</v>
      </c>
      <c r="W21" s="10">
        <v>10.28</v>
      </c>
      <c r="X21" s="10">
        <v>8.64</v>
      </c>
      <c r="Y21" s="10">
        <v>13.89</v>
      </c>
      <c r="Z21" s="10">
        <v>10.25</v>
      </c>
      <c r="AA21" s="10">
        <v>0.82</v>
      </c>
      <c r="AB21" s="10">
        <v>0.99</v>
      </c>
      <c r="AC21" s="10">
        <v>11.66</v>
      </c>
      <c r="AD21" s="10">
        <v>11.44</v>
      </c>
      <c r="AE21" s="10"/>
      <c r="AF21" s="10"/>
      <c r="AG21" s="10"/>
      <c r="AH21" s="10"/>
    </row>
    <row r="22" spans="1:34 16382:16382" s="11" customFormat="1" ht="15" customHeight="1">
      <c r="A22" s="13" t="s">
        <v>39</v>
      </c>
      <c r="B22" s="10">
        <f>B18*B21</f>
        <v>3.8718000000000004</v>
      </c>
      <c r="C22" s="10">
        <f t="shared" ref="C22:AD22" si="1">C18*C21</f>
        <v>1.3834500000000001</v>
      </c>
      <c r="D22" s="10">
        <f t="shared" si="1"/>
        <v>2.6675999999999997</v>
      </c>
      <c r="E22" s="10">
        <f t="shared" si="1"/>
        <v>0.51739999999999742</v>
      </c>
      <c r="F22" s="10">
        <f t="shared" si="1"/>
        <v>0.85211250000000005</v>
      </c>
      <c r="G22" s="10">
        <f t="shared" si="1"/>
        <v>4.5978000000000003</v>
      </c>
      <c r="H22" s="10">
        <f t="shared" si="1"/>
        <v>16.950600000000001</v>
      </c>
      <c r="I22" s="10">
        <f t="shared" si="1"/>
        <v>12.677549999999998</v>
      </c>
      <c r="J22" s="10">
        <f t="shared" si="1"/>
        <v>0.95879999999999999</v>
      </c>
      <c r="K22" s="10">
        <f t="shared" si="1"/>
        <v>0.12</v>
      </c>
      <c r="L22" s="10">
        <f t="shared" si="1"/>
        <v>0.31739999999999929</v>
      </c>
      <c r="M22" s="10">
        <f t="shared" si="1"/>
        <v>0.33349999999999996</v>
      </c>
      <c r="N22" s="10">
        <f t="shared" si="1"/>
        <v>0.49199999999999999</v>
      </c>
      <c r="O22" s="10">
        <f t="shared" si="1"/>
        <v>1.406925</v>
      </c>
      <c r="P22" s="10">
        <f t="shared" si="1"/>
        <v>0.51119999999999999</v>
      </c>
      <c r="Q22" s="10">
        <f t="shared" si="1"/>
        <v>2.1978</v>
      </c>
      <c r="R22" s="10">
        <f t="shared" si="1"/>
        <v>0.27879999999999999</v>
      </c>
      <c r="S22" s="10">
        <f t="shared" si="1"/>
        <v>0.16553999999999999</v>
      </c>
      <c r="T22" s="10">
        <f t="shared" si="1"/>
        <v>2.4963000000000002</v>
      </c>
      <c r="U22" s="10">
        <f t="shared" si="1"/>
        <v>0.97994999999999988</v>
      </c>
      <c r="V22" s="10">
        <f t="shared" si="1"/>
        <v>2.7361499999999999</v>
      </c>
      <c r="W22" s="10">
        <f t="shared" si="1"/>
        <v>1.9531999999999998</v>
      </c>
      <c r="X22" s="10">
        <f t="shared" si="1"/>
        <v>3.456E-2</v>
      </c>
      <c r="Y22" s="10">
        <f t="shared" si="1"/>
        <v>1.5973499999999863</v>
      </c>
      <c r="Z22" s="10">
        <f t="shared" si="1"/>
        <v>0.71750000000000003</v>
      </c>
      <c r="AA22" s="10">
        <f t="shared" si="1"/>
        <v>1.025E-2</v>
      </c>
      <c r="AB22" s="10">
        <f t="shared" si="1"/>
        <v>2.4255000000000002E-2</v>
      </c>
      <c r="AC22" s="10">
        <f t="shared" si="1"/>
        <v>5.2469999999999996E-2</v>
      </c>
      <c r="AD22" s="10">
        <f t="shared" si="1"/>
        <v>4.0039999999999999E-2</v>
      </c>
      <c r="AE22" s="10"/>
      <c r="AF22" s="10"/>
      <c r="AG22" s="10"/>
      <c r="AH22" s="10"/>
    </row>
    <row r="23" spans="1:34 16382:16382">
      <c r="H23" s="12"/>
    </row>
    <row r="24" spans="1:34 16382:16382">
      <c r="A24">
        <f>SUM(B24:AD24)</f>
        <v>0.34821651284609623</v>
      </c>
      <c r="B24">
        <f xml:space="preserve"> B18/20.045</f>
        <v>0.17884759291593913</v>
      </c>
      <c r="D24">
        <f xml:space="preserve"> D18/20.045</f>
        <v>0.11374407582938387</v>
      </c>
      <c r="I24">
        <f xml:space="preserve"> I18/20.045</f>
        <v>5.5624844100773257E-2</v>
      </c>
    </row>
    <row r="25" spans="1:34 16382:16382">
      <c r="A25">
        <f>SUM(B25:AD25)</f>
        <v>0.54305313045647285</v>
      </c>
      <c r="C25">
        <f>C18/20.045</f>
        <v>0.15003741581441754</v>
      </c>
      <c r="D25">
        <f>D18/20.045</f>
        <v>0.11374407582938387</v>
      </c>
      <c r="F25">
        <f>F18/20.045</f>
        <v>4.5709653280119729E-2</v>
      </c>
      <c r="G25">
        <f>G18/20.045</f>
        <v>5.911698677974557E-2</v>
      </c>
      <c r="H25">
        <f>H18/20.045</f>
        <v>9.6532801197306062E-2</v>
      </c>
      <c r="K25">
        <f t="shared" ref="K25:P25" si="2">K18/20.045</f>
        <v>4.9887752556747314E-3</v>
      </c>
      <c r="L25">
        <f t="shared" si="2"/>
        <v>2.2948366176103716E-2</v>
      </c>
      <c r="M25">
        <f t="shared" si="2"/>
        <v>1.446744824145672E-2</v>
      </c>
      <c r="N25">
        <f t="shared" si="2"/>
        <v>1.9955101022698925E-2</v>
      </c>
      <c r="O25">
        <f t="shared" si="2"/>
        <v>9.2292342229982529E-3</v>
      </c>
      <c r="P25">
        <f t="shared" si="2"/>
        <v>3.9910202045397849E-3</v>
      </c>
      <c r="S25">
        <f>S18/20.045</f>
        <v>1.1100024943876277E-3</v>
      </c>
      <c r="AB25">
        <f>AB18/20.045</f>
        <v>1.2222499376403093E-3</v>
      </c>
    </row>
    <row r="27" spans="1:34 16382:16382">
      <c r="A27" s="1" t="s">
        <v>36</v>
      </c>
      <c r="B27" s="1">
        <f t="shared" ref="B27:AD27" si="3">B3/B14</f>
        <v>3.0394140800622189</v>
      </c>
      <c r="C27" s="1">
        <f t="shared" si="3"/>
        <v>2.6201936854173988</v>
      </c>
      <c r="D27" s="1">
        <f t="shared" si="3"/>
        <v>2.706914524038651</v>
      </c>
      <c r="E27" s="1">
        <f t="shared" si="3"/>
        <v>2.4582573898745856</v>
      </c>
      <c r="F27" s="1">
        <f t="shared" si="3"/>
        <v>1.750471487513066</v>
      </c>
      <c r="G27" s="1">
        <f t="shared" si="3"/>
        <v>0.90831548078170399</v>
      </c>
      <c r="H27" s="1">
        <f t="shared" si="3"/>
        <v>1.8420213887342893</v>
      </c>
      <c r="I27" s="1">
        <f t="shared" si="3"/>
        <v>1.7005041267895977</v>
      </c>
      <c r="J27" s="1">
        <f t="shared" si="3"/>
        <v>1.0993973624160054</v>
      </c>
      <c r="K27" s="1">
        <f t="shared" si="3"/>
        <v>1.2591604095162112</v>
      </c>
      <c r="L27" s="1">
        <f t="shared" si="3"/>
        <v>0.8060846977028977</v>
      </c>
      <c r="M27" s="1">
        <f t="shared" si="3"/>
        <v>1.0038520285866217</v>
      </c>
      <c r="N27" s="1">
        <f t="shared" si="3"/>
        <v>1.0404118085282186</v>
      </c>
      <c r="O27" s="1">
        <f t="shared" si="3"/>
        <v>0.68418254809371282</v>
      </c>
      <c r="P27" s="1">
        <f t="shared" si="3"/>
        <v>1.0582637399816988</v>
      </c>
      <c r="Q27" s="1">
        <f t="shared" si="3"/>
        <v>1.191506453436916</v>
      </c>
      <c r="R27" s="1">
        <f t="shared" si="3"/>
        <v>5.0143300966860789</v>
      </c>
      <c r="S27" s="1">
        <f t="shared" si="3"/>
        <v>1.5091646770077745</v>
      </c>
      <c r="T27" s="3">
        <f t="shared" si="3"/>
        <v>0.89702260905855169</v>
      </c>
      <c r="U27" s="1">
        <f t="shared" si="3"/>
        <v>0.13256746897665445</v>
      </c>
      <c r="V27" s="1">
        <f t="shared" si="3"/>
        <v>0.50915834324026132</v>
      </c>
      <c r="W27" s="1">
        <f t="shared" si="3"/>
        <v>0.48783919534194331</v>
      </c>
      <c r="X27" s="1">
        <f t="shared" si="3"/>
        <v>6.723790885442364</v>
      </c>
      <c r="Y27" s="1">
        <f t="shared" si="3"/>
        <v>1.157449438553255</v>
      </c>
      <c r="Z27" s="1">
        <f t="shared" si="3"/>
        <v>1.3767555279913515</v>
      </c>
      <c r="AA27" s="1">
        <f t="shared" si="3"/>
        <v>3.6792614104381642</v>
      </c>
      <c r="AB27" s="1">
        <f t="shared" si="3"/>
        <v>1.0448409029608725</v>
      </c>
      <c r="AC27" s="1">
        <f t="shared" si="3"/>
        <v>7.3609732249964068</v>
      </c>
      <c r="AD27" s="1">
        <f t="shared" si="3"/>
        <v>7.6034055688454023</v>
      </c>
      <c r="AE27" s="1"/>
      <c r="AF27" s="1"/>
      <c r="AG27" s="1"/>
      <c r="AH27" s="1"/>
    </row>
    <row r="28" spans="1:34 16382:16382">
      <c r="A28" s="1" t="s">
        <v>37</v>
      </c>
      <c r="B28" s="1">
        <f t="shared" ref="B28:AD28" si="4">B7/B18</f>
        <v>3.1324965132496514</v>
      </c>
      <c r="C28" s="1">
        <f t="shared" si="4"/>
        <v>2.6084788029925186</v>
      </c>
      <c r="D28" s="1">
        <f t="shared" si="4"/>
        <v>2.7741228070175441</v>
      </c>
      <c r="E28" s="1">
        <f t="shared" si="4"/>
        <v>2.5879396984924754</v>
      </c>
      <c r="F28" s="1">
        <f t="shared" si="4"/>
        <v>2.5920873124147339</v>
      </c>
      <c r="G28" s="1">
        <f t="shared" si="4"/>
        <v>1.1898734177215189</v>
      </c>
      <c r="H28" s="1">
        <f t="shared" si="4"/>
        <v>1.8863049095607234</v>
      </c>
      <c r="I28" s="1">
        <f t="shared" si="4"/>
        <v>1.8026905829596411</v>
      </c>
      <c r="J28" s="1">
        <f t="shared" si="4"/>
        <v>1.1631205673758864</v>
      </c>
      <c r="K28" s="1">
        <f t="shared" si="4"/>
        <v>1.4999999999999998</v>
      </c>
      <c r="L28" s="1">
        <f t="shared" si="4"/>
        <v>0.86956521739130621</v>
      </c>
      <c r="M28" s="1">
        <f t="shared" si="4"/>
        <v>1.4655172413793105</v>
      </c>
      <c r="N28" s="1">
        <f t="shared" si="4"/>
        <v>1.075</v>
      </c>
      <c r="O28" s="1">
        <f t="shared" si="4"/>
        <v>1.3513513513513513</v>
      </c>
      <c r="P28" s="1">
        <f t="shared" si="4"/>
        <v>2.625</v>
      </c>
      <c r="Q28" s="1">
        <f t="shared" si="4"/>
        <v>1.1666666666666667</v>
      </c>
      <c r="R28" s="1">
        <f t="shared" si="4"/>
        <v>5.125</v>
      </c>
      <c r="S28" s="1">
        <f t="shared" si="4"/>
        <v>4.9438202247191017</v>
      </c>
      <c r="T28" s="1">
        <f t="shared" si="4"/>
        <v>1</v>
      </c>
      <c r="U28" s="1">
        <f t="shared" si="4"/>
        <v>0.1366906474820144</v>
      </c>
      <c r="V28" s="1">
        <f t="shared" si="4"/>
        <v>1.0810810810810811</v>
      </c>
      <c r="W28" s="1">
        <f t="shared" si="4"/>
        <v>0.63157894736842102</v>
      </c>
      <c r="X28" s="1">
        <f t="shared" si="4"/>
        <v>32.5</v>
      </c>
      <c r="Y28" s="1">
        <f t="shared" si="4"/>
        <v>1.2173913043478368</v>
      </c>
      <c r="Z28" s="1">
        <f t="shared" si="4"/>
        <v>1.357142857142857</v>
      </c>
      <c r="AA28" s="1">
        <f t="shared" si="4"/>
        <v>5.6000000000000005</v>
      </c>
      <c r="AB28" s="1">
        <f t="shared" si="4"/>
        <v>3.0612244897959182</v>
      </c>
      <c r="AC28" s="1">
        <f t="shared" si="4"/>
        <v>8.8888888888888893</v>
      </c>
      <c r="AD28" s="1">
        <f t="shared" si="4"/>
        <v>7.3928571428571423</v>
      </c>
      <c r="AE28" s="1"/>
      <c r="AF28" s="1"/>
      <c r="AG28" s="1"/>
      <c r="AH28" s="1"/>
    </row>
    <row r="31" spans="1:34 16382:16382">
      <c r="M31" s="9"/>
    </row>
  </sheetData>
  <sortState columnSort="1" ref="B1:AD28">
    <sortCondition descending="1" ref="B9:AD9"/>
  </sortState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</dc:creator>
  <cp:lastModifiedBy>Microsoft Office User</cp:lastModifiedBy>
  <dcterms:created xsi:type="dcterms:W3CDTF">2018-11-13T13:24:27Z</dcterms:created>
  <dcterms:modified xsi:type="dcterms:W3CDTF">2018-12-07T12:17:43Z</dcterms:modified>
</cp:coreProperties>
</file>