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ro/Cloud/grm-one/home/Documents/02_FPP/03_classes/02_2.stopnja/02_Ladijska_Hidromehanika/02_tutorials/kcs_case/"/>
    </mc:Choice>
  </mc:AlternateContent>
  <xr:revisionPtr revIDLastSave="0" documentId="13_ncr:1_{30D52E5D-C83F-1E4E-8CCE-3FED44361DBC}" xr6:coauthVersionLast="47" xr6:coauthVersionMax="47" xr10:uidLastSave="{00000000-0000-0000-0000-000000000000}"/>
  <bookViews>
    <workbookView xWindow="0" yWindow="500" windowWidth="33280" windowHeight="22700" tabRatio="500" xr2:uid="{00000000-000D-0000-FFFF-FFFF00000000}"/>
  </bookViews>
  <sheets>
    <sheet name="podatki modela" sheetId="1" r:id="rId1"/>
    <sheet name="model test data" sheetId="2" r:id="rId2"/>
    <sheet name="re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8" i="3" l="1"/>
  <c r="G18" i="3"/>
  <c r="F18" i="3"/>
  <c r="E18" i="3"/>
  <c r="D18" i="3"/>
  <c r="C18" i="3"/>
  <c r="H19" i="3" s="1"/>
  <c r="H7" i="3"/>
  <c r="H6" i="3" s="1"/>
  <c r="G7" i="3"/>
  <c r="G6" i="3" s="1"/>
  <c r="F7" i="3"/>
  <c r="F6" i="3" s="1"/>
  <c r="E7" i="3"/>
  <c r="E6" i="3" s="1"/>
  <c r="D7" i="3"/>
  <c r="D6" i="3" s="1"/>
  <c r="C7" i="3"/>
  <c r="C6" i="3" s="1"/>
  <c r="I4" i="3"/>
  <c r="C13" i="1"/>
  <c r="C11" i="1"/>
  <c r="D9" i="1" s="1"/>
  <c r="I18" i="3" l="1"/>
  <c r="C19" i="3"/>
  <c r="D5" i="1"/>
  <c r="D6" i="1"/>
  <c r="D7" i="1"/>
  <c r="D19" i="3"/>
  <c r="E19" i="3"/>
  <c r="F19" i="3"/>
  <c r="G19" i="3"/>
  <c r="I19" i="3" l="1"/>
</calcChain>
</file>

<file path=xl/sharedStrings.xml><?xml version="1.0" encoding="utf-8"?>
<sst xmlns="http://schemas.openxmlformats.org/spreadsheetml/2006/main" count="41" uniqueCount="31">
  <si>
    <t>Dimenzija</t>
  </si>
  <si>
    <t>Vrednost</t>
  </si>
  <si>
    <t>Enota</t>
  </si>
  <si>
    <t>model</t>
  </si>
  <si>
    <t>ladja</t>
  </si>
  <si>
    <t>Lpp</t>
  </si>
  <si>
    <t>m</t>
  </si>
  <si>
    <t>Vrednost dolžine ladje izbereš sam, glede na vrsto ladje</t>
  </si>
  <si>
    <t>B</t>
  </si>
  <si>
    <t>D (depth)</t>
  </si>
  <si>
    <t>T (draft)</t>
  </si>
  <si>
    <t>Cb</t>
  </si>
  <si>
    <t>S</t>
  </si>
  <si>
    <t>m2</t>
  </si>
  <si>
    <t>cG</t>
  </si>
  <si>
    <t xml:space="preserve"> (geometrično podobnostni faktor)</t>
  </si>
  <si>
    <t>aS</t>
  </si>
  <si>
    <t xml:space="preserve"> (ploskovni faktor)</t>
  </si>
  <si>
    <t>S_qubic</t>
  </si>
  <si>
    <t>Test #</t>
  </si>
  <si>
    <t>V [m/s]</t>
  </si>
  <si>
    <t>F [N]</t>
  </si>
  <si>
    <t>Fr</t>
  </si>
  <si>
    <t>S[m2]</t>
  </si>
  <si>
    <t>Ct * 0.001</t>
  </si>
  <si>
    <t>Rt [N]</t>
  </si>
  <si>
    <t>v [m/s]</t>
  </si>
  <si>
    <t>rho</t>
  </si>
  <si>
    <t>gC</t>
  </si>
  <si>
    <t>alpha_m</t>
  </si>
  <si>
    <t>S_s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</si>
</sst>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4" fontId="0" fillId="2" borderId="5" xfId="0" applyNumberFormat="1" applyFill="1" applyBorder="1" applyProtection="1">
      <protection locked="0"/>
    </xf>
    <xf numFmtId="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4" xfId="0" applyFont="1" applyBorder="1"/>
    <xf numFmtId="2" fontId="0" fillId="0" borderId="0" xfId="0" applyNumberFormat="1"/>
    <xf numFmtId="165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Sila upora modela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SI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'model test data'!$C$3:$C$8</c:f>
              <c:numCache>
                <c:formatCode>0.0000</c:formatCode>
                <c:ptCount val="6"/>
                <c:pt idx="0">
                  <c:v>0.91513862708157001</c:v>
                </c:pt>
                <c:pt idx="1">
                  <c:v>1.2810250772443801</c:v>
                </c:pt>
                <c:pt idx="2">
                  <c:v>1.6469115274071799</c:v>
                </c:pt>
                <c:pt idx="3">
                  <c:v>1.92153761586656</c:v>
                </c:pt>
                <c:pt idx="4">
                  <c:v>2.1961637043259499</c:v>
                </c:pt>
                <c:pt idx="5">
                  <c:v>2.3795294310819002</c:v>
                </c:pt>
              </c:numCache>
            </c:numRef>
          </c:xVal>
          <c:yVal>
            <c:numRef>
              <c:f>'model test data'!$D$3:$D$8</c:f>
              <c:numCache>
                <c:formatCode>0.0000</c:formatCode>
                <c:ptCount val="6"/>
                <c:pt idx="0">
                  <c:v>30.550720735991401</c:v>
                </c:pt>
                <c:pt idx="1">
                  <c:v>58.1316784038899</c:v>
                </c:pt>
                <c:pt idx="2">
                  <c:v>93.095418731193703</c:v>
                </c:pt>
                <c:pt idx="3">
                  <c:v>128.60378462545501</c:v>
                </c:pt>
                <c:pt idx="4">
                  <c:v>179.526731572947</c:v>
                </c:pt>
                <c:pt idx="5">
                  <c:v>259.00080191898002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7-6844-91FD-E136E0D58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4530"/>
        <c:axId val="17174632"/>
      </c:scatterChart>
      <c:valAx>
        <c:axId val="84614530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SI"/>
          </a:p>
        </c:txPr>
        <c:crossAx val="17174632"/>
        <c:crosses val="autoZero"/>
        <c:crossBetween val="midCat"/>
      </c:valAx>
      <c:valAx>
        <c:axId val="171746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SI"/>
          </a:p>
        </c:txPr>
        <c:crossAx val="846145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370080</xdr:colOff>
      <xdr:row>8</xdr:row>
      <xdr:rowOff>118440</xdr:rowOff>
    </xdr:from>
    <xdr:to>
      <xdr:col>7</xdr:col>
      <xdr:colOff>751680</xdr:colOff>
      <xdr:row>28</xdr:row>
      <xdr:rowOff>106200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zoomScale="310" zoomScaleNormal="310" workbookViewId="0">
      <selection activeCell="D5" sqref="D5"/>
    </sheetView>
  </sheetViews>
  <sheetFormatPr baseColWidth="10" defaultColWidth="11.5" defaultRowHeight="13" x14ac:dyDescent="0.15"/>
  <cols>
    <col min="1" max="1" width="2.5" customWidth="1"/>
    <col min="2" max="2" width="13" customWidth="1"/>
    <col min="4" max="4" width="9.83203125" customWidth="1"/>
    <col min="5" max="5" width="8.83203125" customWidth="1"/>
  </cols>
  <sheetData>
    <row r="2" spans="2:6" x14ac:dyDescent="0.15">
      <c r="B2" s="3" t="s">
        <v>0</v>
      </c>
      <c r="C2" s="4" t="s">
        <v>1</v>
      </c>
      <c r="D2" s="4" t="s">
        <v>1</v>
      </c>
      <c r="E2" s="2" t="s">
        <v>2</v>
      </c>
    </row>
    <row r="3" spans="2:6" x14ac:dyDescent="0.15">
      <c r="B3" s="3"/>
      <c r="C3" s="5" t="s">
        <v>3</v>
      </c>
      <c r="D3" s="5" t="s">
        <v>4</v>
      </c>
      <c r="E3" s="2"/>
    </row>
    <row r="4" spans="2:6" x14ac:dyDescent="0.15">
      <c r="B4" s="6" t="s">
        <v>5</v>
      </c>
      <c r="C4" s="6">
        <v>7.2786</v>
      </c>
      <c r="D4" s="7">
        <v>150</v>
      </c>
      <c r="E4" s="6" t="s">
        <v>6</v>
      </c>
      <c r="F4" t="s">
        <v>7</v>
      </c>
    </row>
    <row r="5" spans="2:6" x14ac:dyDescent="0.15">
      <c r="B5" s="6" t="s">
        <v>8</v>
      </c>
      <c r="C5" s="6">
        <v>1.0189999999999999</v>
      </c>
      <c r="D5" s="8">
        <f>C5*C11</f>
        <v>20.999917566564996</v>
      </c>
      <c r="E5" s="6" t="s">
        <v>6</v>
      </c>
    </row>
    <row r="6" spans="2:6" x14ac:dyDescent="0.15">
      <c r="B6" s="6" t="s">
        <v>9</v>
      </c>
      <c r="C6" s="6">
        <v>0.60129999999999995</v>
      </c>
      <c r="D6" s="8">
        <f>C6*C11</f>
        <v>12.391806116560875</v>
      </c>
      <c r="E6" s="6" t="s">
        <v>6</v>
      </c>
    </row>
    <row r="7" spans="2:6" x14ac:dyDescent="0.15">
      <c r="B7" s="6" t="s">
        <v>10</v>
      </c>
      <c r="C7" s="6">
        <v>0.34179999999999999</v>
      </c>
      <c r="D7" s="8">
        <f>C7*C11</f>
        <v>7.0439370208556591</v>
      </c>
      <c r="E7" s="6" t="s">
        <v>6</v>
      </c>
    </row>
    <row r="8" spans="2:6" x14ac:dyDescent="0.15">
      <c r="B8" s="6" t="s">
        <v>11</v>
      </c>
      <c r="C8" s="1">
        <v>0.65049999999999997</v>
      </c>
      <c r="D8" s="1"/>
      <c r="E8" s="6"/>
    </row>
    <row r="9" spans="2:6" x14ac:dyDescent="0.15">
      <c r="B9" s="6" t="s">
        <v>12</v>
      </c>
      <c r="C9" s="6">
        <v>9.9499999999999993</v>
      </c>
      <c r="D9" s="8">
        <f>C12*C11^2*C13</f>
        <v>4225.7948626511243</v>
      </c>
      <c r="E9" s="6" t="s">
        <v>13</v>
      </c>
    </row>
    <row r="11" spans="2:6" x14ac:dyDescent="0.15">
      <c r="B11" t="s">
        <v>14</v>
      </c>
      <c r="C11">
        <f>D4/C4</f>
        <v>20.608358750309126</v>
      </c>
      <c r="D11" t="s">
        <v>15</v>
      </c>
    </row>
    <row r="12" spans="2:6" x14ac:dyDescent="0.15">
      <c r="B12" t="s">
        <v>16</v>
      </c>
      <c r="C12">
        <v>0.76017000000000001</v>
      </c>
      <c r="D12" t="s">
        <v>17</v>
      </c>
    </row>
    <row r="13" spans="2:6" x14ac:dyDescent="0.15">
      <c r="B13" t="s">
        <v>18</v>
      </c>
      <c r="C13">
        <f>C4*C5 + 2*C4*C7 + 2*C5*C7</f>
        <v>13.089132759999998</v>
      </c>
    </row>
  </sheetData>
  <sheetProtection sheet="1" objects="1" scenarios="1"/>
  <mergeCells count="3">
    <mergeCell ref="B2:B3"/>
    <mergeCell ref="E2:E3"/>
    <mergeCell ref="C8:D8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8"/>
  <sheetViews>
    <sheetView zoomScale="310" zoomScaleNormal="310" workbookViewId="0"/>
  </sheetViews>
  <sheetFormatPr baseColWidth="10" defaultColWidth="11.5" defaultRowHeight="13" x14ac:dyDescent="0.15"/>
  <cols>
    <col min="2" max="2" width="7.1640625" customWidth="1"/>
  </cols>
  <sheetData>
    <row r="2" spans="2:4" x14ac:dyDescent="0.15">
      <c r="B2" s="9" t="s">
        <v>19</v>
      </c>
      <c r="C2" s="10" t="s">
        <v>20</v>
      </c>
      <c r="D2" s="11" t="s">
        <v>21</v>
      </c>
    </row>
    <row r="3" spans="2:4" x14ac:dyDescent="0.15">
      <c r="B3" s="12">
        <v>1</v>
      </c>
      <c r="C3" s="13">
        <v>0.91513862708157001</v>
      </c>
      <c r="D3" s="13">
        <v>30.550720735991401</v>
      </c>
    </row>
    <row r="4" spans="2:4" x14ac:dyDescent="0.15">
      <c r="B4" s="12">
        <v>2</v>
      </c>
      <c r="C4" s="13">
        <v>1.2810250772443801</v>
      </c>
      <c r="D4" s="13">
        <v>58.1316784038899</v>
      </c>
    </row>
    <row r="5" spans="2:4" x14ac:dyDescent="0.15">
      <c r="B5" s="12">
        <v>3</v>
      </c>
      <c r="C5" s="13">
        <v>1.6469115274071799</v>
      </c>
      <c r="D5" s="13">
        <v>93.095418731193703</v>
      </c>
    </row>
    <row r="6" spans="2:4" x14ac:dyDescent="0.15">
      <c r="B6" s="12">
        <v>4</v>
      </c>
      <c r="C6" s="13">
        <v>1.92153761586656</v>
      </c>
      <c r="D6" s="13">
        <v>128.60378462545501</v>
      </c>
    </row>
    <row r="7" spans="2:4" x14ac:dyDescent="0.15">
      <c r="B7" s="12">
        <v>5</v>
      </c>
      <c r="C7" s="13">
        <v>2.1961637043259499</v>
      </c>
      <c r="D7" s="13">
        <v>179.526731572947</v>
      </c>
    </row>
    <row r="8" spans="2:4" x14ac:dyDescent="0.15">
      <c r="B8" s="12">
        <v>6</v>
      </c>
      <c r="C8" s="13">
        <v>2.3795294310819002</v>
      </c>
      <c r="D8" s="13">
        <v>259.00080191898002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9"/>
  <sheetViews>
    <sheetView topLeftCell="A7" zoomScale="310" zoomScaleNormal="310" workbookViewId="0">
      <selection activeCell="C12" sqref="C12"/>
    </sheetView>
  </sheetViews>
  <sheetFormatPr baseColWidth="10" defaultColWidth="11.5" defaultRowHeight="13" x14ac:dyDescent="0.15"/>
  <cols>
    <col min="1" max="1" width="3.5" customWidth="1"/>
    <col min="2" max="2" width="9" customWidth="1"/>
  </cols>
  <sheetData>
    <row r="2" spans="2:9" x14ac:dyDescent="0.15">
      <c r="B2" s="14" t="s">
        <v>19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</row>
    <row r="3" spans="2:9" x14ac:dyDescent="0.15">
      <c r="B3" t="s">
        <v>22</v>
      </c>
      <c r="C3">
        <v>0.10829999999999999</v>
      </c>
      <c r="D3">
        <v>0.15160000000000001</v>
      </c>
      <c r="E3">
        <v>0.19489999999999999</v>
      </c>
      <c r="F3">
        <v>0.22739999999999999</v>
      </c>
      <c r="G3">
        <v>0.25990000000000002</v>
      </c>
      <c r="H3">
        <v>0.28160000000000002</v>
      </c>
    </row>
    <row r="4" spans="2:9" x14ac:dyDescent="0.15">
      <c r="B4" t="s">
        <v>23</v>
      </c>
      <c r="C4">
        <v>9.7799999999999994</v>
      </c>
      <c r="D4">
        <v>9.84</v>
      </c>
      <c r="E4">
        <v>9.92</v>
      </c>
      <c r="F4">
        <v>9.98</v>
      </c>
      <c r="G4">
        <v>10.06</v>
      </c>
      <c r="H4">
        <v>10.119999999999999</v>
      </c>
      <c r="I4">
        <f>AVERAGE(C4:H4)</f>
        <v>9.9499999999999993</v>
      </c>
    </row>
    <row r="5" spans="2:9" x14ac:dyDescent="0.15">
      <c r="B5" t="s">
        <v>24</v>
      </c>
      <c r="C5">
        <v>3.73</v>
      </c>
      <c r="D5">
        <v>3.6</v>
      </c>
      <c r="E5">
        <v>3.46</v>
      </c>
      <c r="F5">
        <v>3.49</v>
      </c>
      <c r="G5">
        <v>3.7</v>
      </c>
      <c r="H5">
        <v>4.5199999999999996</v>
      </c>
    </row>
    <row r="6" spans="2:9" x14ac:dyDescent="0.15">
      <c r="B6" t="s">
        <v>25</v>
      </c>
      <c r="C6" s="15">
        <f t="shared" ref="C6:H6" si="0">C5*0.001*$C$11*C7^2*C4</f>
        <v>30.523225087329013</v>
      </c>
      <c r="D6" s="15">
        <f t="shared" si="0"/>
        <v>58.079359893326398</v>
      </c>
      <c r="E6" s="15">
        <f t="shared" si="0"/>
        <v>93.01163285433563</v>
      </c>
      <c r="F6" s="15">
        <f t="shared" si="0"/>
        <v>128.4880412192922</v>
      </c>
      <c r="G6" s="15">
        <f t="shared" si="0"/>
        <v>179.36515751453092</v>
      </c>
      <c r="H6" s="15">
        <f t="shared" si="0"/>
        <v>258.76770119725302</v>
      </c>
    </row>
    <row r="7" spans="2:9" x14ac:dyDescent="0.15">
      <c r="B7" t="s">
        <v>26</v>
      </c>
      <c r="C7" s="16">
        <f t="shared" ref="C7:H7" si="1">C3*SQRT($C$10*9.81)</f>
        <v>0.91513862708156946</v>
      </c>
      <c r="D7" s="16">
        <f t="shared" si="1"/>
        <v>1.2810250772443763</v>
      </c>
      <c r="E7" s="16">
        <f t="shared" si="1"/>
        <v>1.6469115274071828</v>
      </c>
      <c r="F7" s="16">
        <f t="shared" si="1"/>
        <v>1.9215376158665642</v>
      </c>
      <c r="G7" s="16">
        <f t="shared" si="1"/>
        <v>2.1961637043259459</v>
      </c>
      <c r="H7" s="16">
        <f t="shared" si="1"/>
        <v>2.379529431081902</v>
      </c>
    </row>
    <row r="10" spans="2:9" x14ac:dyDescent="0.15">
      <c r="B10" t="s">
        <v>5</v>
      </c>
      <c r="C10">
        <v>7.2786</v>
      </c>
    </row>
    <row r="11" spans="2:9" x14ac:dyDescent="0.15">
      <c r="B11" t="s">
        <v>27</v>
      </c>
      <c r="C11">
        <v>999.1</v>
      </c>
    </row>
    <row r="12" spans="2:9" x14ac:dyDescent="0.15">
      <c r="B12" t="s">
        <v>8</v>
      </c>
      <c r="C12">
        <v>1.0189999999999999</v>
      </c>
    </row>
    <row r="13" spans="2:9" x14ac:dyDescent="0.15">
      <c r="B13" t="s">
        <v>9</v>
      </c>
      <c r="C13">
        <v>0.60129999999999995</v>
      </c>
    </row>
    <row r="14" spans="2:9" x14ac:dyDescent="0.15">
      <c r="B14" t="s">
        <v>10</v>
      </c>
      <c r="C14">
        <v>0.34179999999999999</v>
      </c>
    </row>
    <row r="15" spans="2:9" x14ac:dyDescent="0.15">
      <c r="B15" t="s">
        <v>11</v>
      </c>
      <c r="C15">
        <v>0.65049999999999997</v>
      </c>
    </row>
    <row r="16" spans="2:9" x14ac:dyDescent="0.15">
      <c r="B16" t="s">
        <v>28</v>
      </c>
      <c r="C16">
        <v>31.599499999999999</v>
      </c>
    </row>
    <row r="18" spans="2:9" x14ac:dyDescent="0.15">
      <c r="B18" t="s">
        <v>29</v>
      </c>
      <c r="C18" s="17">
        <f t="shared" ref="C18:H18" si="2">C4/($C$10*$C$12 + 2*$C$10*$C$14 + 2*$C$12*$C$14)</f>
        <v>0.74718472028088745</v>
      </c>
      <c r="D18" s="17">
        <f t="shared" si="2"/>
        <v>0.75176867562003402</v>
      </c>
      <c r="E18" s="17">
        <f t="shared" si="2"/>
        <v>0.75788061607222945</v>
      </c>
      <c r="F18" s="17">
        <f t="shared" si="2"/>
        <v>0.76246457141137602</v>
      </c>
      <c r="G18" s="17">
        <f t="shared" si="2"/>
        <v>0.76857651186357145</v>
      </c>
      <c r="H18" s="17">
        <f t="shared" si="2"/>
        <v>0.77316046720271792</v>
      </c>
      <c r="I18">
        <f>AVERAGE(C18:H18)</f>
        <v>0.76017259374180268</v>
      </c>
    </row>
    <row r="19" spans="2:9" x14ac:dyDescent="0.15">
      <c r="B19" t="s">
        <v>30</v>
      </c>
      <c r="C19" s="17">
        <f t="shared" ref="C19:H19" si="3">($C$10*$C$12 + 2*$C$10*$C$14 + 2*$C$12*$C$14)*$C$16^2*$C$18</f>
        <v>9765.6077544449981</v>
      </c>
      <c r="D19" s="17">
        <f t="shared" si="3"/>
        <v>9765.6077544449981</v>
      </c>
      <c r="E19" s="17">
        <f t="shared" si="3"/>
        <v>9765.6077544449981</v>
      </c>
      <c r="F19" s="17">
        <f t="shared" si="3"/>
        <v>9765.6077544449981</v>
      </c>
      <c r="G19" s="17">
        <f t="shared" si="3"/>
        <v>9765.6077544449981</v>
      </c>
      <c r="H19" s="17">
        <f t="shared" si="3"/>
        <v>9765.6077544449981</v>
      </c>
      <c r="I19">
        <f>AVERAGE(C19:H19)</f>
        <v>9765.6077544449963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podatki modela</vt:lpstr>
      <vt:lpstr>model test data</vt:lpstr>
      <vt:lpstr>recalculations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Grm, Aleksander</cp:lastModifiedBy>
  <cp:revision>12</cp:revision>
  <dcterms:created xsi:type="dcterms:W3CDTF">2020-10-28T13:54:49Z</dcterms:created>
  <dcterms:modified xsi:type="dcterms:W3CDTF">2024-04-15T11:00:49Z</dcterms:modified>
  <dc:language>en-GB</dc:language>
</cp:coreProperties>
</file>