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psCenter006/Downloads/"/>
    </mc:Choice>
  </mc:AlternateContent>
  <xr:revisionPtr revIDLastSave="0" documentId="8_{4735DD54-D257-A941-B8FB-B13A1C4314D9}" xr6:coauthVersionLast="40" xr6:coauthVersionMax="40" xr10:uidLastSave="{00000000-0000-0000-0000-000000000000}"/>
  <bookViews>
    <workbookView xWindow="13560" yWindow="1440" windowWidth="32680" windowHeight="21800" xr2:uid="{00000000-000D-0000-FFFF-FFFF00000000}"/>
  </bookViews>
  <sheets>
    <sheet name="Data" sheetId="1" r:id="rId1"/>
    <sheet name="Table1" sheetId="2" r:id="rId2"/>
    <sheet name="Table2" sheetId="3" r:id="rId3"/>
    <sheet name="Table3" sheetId="5" r:id="rId4"/>
    <sheet name="Bonus" sheetId="6" r:id="rId5"/>
  </sheets>
  <definedNames>
    <definedName name="_xlnm._FilterDatabase" localSheetId="0" hidden="1">Data!$A$1:$T$4115</definedName>
  </definedNames>
  <calcPr calcId="191029"/>
  <pivotCaches>
    <pivotCache cacheId="18" r:id="rId6"/>
    <pivotCache cacheId="29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13" i="6" l="1"/>
  <c r="D12" i="6"/>
  <c r="D11" i="6"/>
  <c r="D10" i="6"/>
  <c r="D9" i="6"/>
  <c r="D8" i="6"/>
  <c r="D2" i="6"/>
  <c r="D3" i="6"/>
  <c r="D4" i="6"/>
  <c r="D7" i="6"/>
  <c r="D5" i="6"/>
  <c r="D6" i="6"/>
  <c r="C13" i="6"/>
  <c r="C12" i="6"/>
  <c r="C11" i="6"/>
  <c r="C10" i="6"/>
  <c r="C9" i="6"/>
  <c r="C8" i="6"/>
  <c r="C7" i="6"/>
  <c r="C6" i="6"/>
  <c r="B6" i="6"/>
  <c r="C5" i="6"/>
  <c r="B5" i="6"/>
  <c r="C4" i="6"/>
  <c r="B4" i="6"/>
  <c r="C3" i="6"/>
  <c r="B3" i="6"/>
  <c r="C2" i="6"/>
  <c r="B2" i="6"/>
  <c r="B13" i="6"/>
  <c r="B12" i="6"/>
  <c r="B11" i="6"/>
  <c r="B10" i="6"/>
  <c r="B9" i="6"/>
  <c r="B8" i="6"/>
  <c r="B7" i="6"/>
  <c r="E2" i="6" l="1"/>
  <c r="F2" i="6" s="1"/>
  <c r="E10" i="6"/>
  <c r="H10" i="6" s="1"/>
  <c r="E6" i="6"/>
  <c r="G6" i="6" s="1"/>
  <c r="E13" i="6"/>
  <c r="F13" i="6" s="1"/>
  <c r="E9" i="6"/>
  <c r="H9" i="6" s="1"/>
  <c r="E5" i="6"/>
  <c r="H5" i="6" s="1"/>
  <c r="E12" i="6"/>
  <c r="G12" i="6" s="1"/>
  <c r="E8" i="6"/>
  <c r="F8" i="6" s="1"/>
  <c r="E4" i="6"/>
  <c r="G4" i="6" s="1"/>
  <c r="E11" i="6"/>
  <c r="F11" i="6" s="1"/>
  <c r="E7" i="6"/>
  <c r="H7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12" i="6" l="1"/>
  <c r="H6" i="6"/>
  <c r="G9" i="6"/>
  <c r="F9" i="6"/>
  <c r="F4" i="6"/>
  <c r="H11" i="6"/>
  <c r="F10" i="6"/>
  <c r="H2" i="6"/>
  <c r="G10" i="6"/>
  <c r="H4" i="6"/>
  <c r="G5" i="6"/>
  <c r="G11" i="6"/>
  <c r="G2" i="6"/>
  <c r="H13" i="6"/>
  <c r="G8" i="6"/>
  <c r="F6" i="6"/>
  <c r="H8" i="6"/>
  <c r="G7" i="6"/>
  <c r="F7" i="6"/>
  <c r="G3" i="6"/>
  <c r="F5" i="6"/>
  <c r="H12" i="6"/>
  <c r="G13" i="6"/>
  <c r="F3" i="6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<sst xmlns="http://schemas.openxmlformats.org/spreadsheetml/2006/main" count="24818" uniqueCount="8400">
  <si>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</si>
  <si>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</si>
  <si>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</si>
  <si>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</si>
  <si>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</si>
  <si>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</si>
  <si>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</si>
  <si>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</si>
  <si>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</si>
  <si>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</si>
  <si>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</si>
  <si>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</si>
  <si>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</si>
  <si>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</si>
  <si>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</si>
  <si>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</si>
  <si>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</si>
  <si>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</si>
  <si>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</si>
  <si>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</si>
  <si>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</si>
  <si>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</si>
  <si>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</si>
  <si>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</si>
  <si>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</si>
  <si>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</si>
  <si>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</si>
  <si>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</si>
  <si>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</si>
  <si>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</si>
  <si>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</si>
  <si>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</si>
  <si>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</si>
  <si>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</si>
  <si>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</si>
  <si>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</si>
  <si>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</si>
  <si>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</si>
  <si>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</si>
  <si>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</si>
  <si>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</si>
  <si>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</si>
  <si>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</si>
  <si>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</si>
  <si>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</si>
  <si>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</si>
  <si>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</si>
  <si>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</si>
  <si>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</si>
  <si>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</si>
  <si>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</si>
  <si>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</si>
  <si>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</si>
  <si>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</si>
  <si>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</si>
  <si>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</si>
  <si>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</si>
  <si>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</si>
  <si>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</si>
  <si>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</si>
  <si>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</si>
  <si>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</si>
  <si>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</si>
  <si>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</si>
  <si>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</si>
  <si>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</si>
  <si>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</si>
  <si>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</si>
  <si>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</si>
  <si>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</si>
  <si>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</si>
  <si>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</si>
  <si>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</si>
  <si>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</si>
  <si>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</si>
  <si>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</si>
  <si>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</si>
  <si>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</si>
  <si>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</si>
  <si>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</si>
  <si>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</si>
  <si>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</si>
  <si>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</si>
  <si>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</si>
  <si>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</si>
  <si>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</si>
  <si>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</si>
  <si>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</si>
  <si>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</si>
  <si>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</si>
  <si>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</si>
  <si>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</si>
  <si>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</si>
  <si>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</si>
  <si>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</si>
  <si>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</si>
  <si>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</si>
  <si>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</si>
  <si>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</si>
  <si>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</si>
  <si>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</si>
  <si>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</si>
  <si>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</si>
  <si>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</si>
  <si>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</si>
  <si>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</si>
  <si>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</si>
  <si>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</si>
  <si>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</si>
  <si>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</si>
  <si>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</si>
  <si>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</si>
  <si>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</si>
  <si>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</si>
  <si>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</si>
  <si>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</si>
  <si>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</si>
  <si>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</si>
  <si>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</si>
  <si>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</si>
  <si>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</si>
  <si>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</si>
  <si>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</si>
  <si>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</si>
  <si>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</si>
  <si>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</si>
  <si>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</si>
  <si>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</si>
  <si>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</si>
  <si>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</si>
  <si>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</si>
  <si>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</si>
  <si>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</si>
  <si>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</si>
  <si>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</si>
  <si>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</si>
  <si>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</si>
  <si>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</si>
  <si>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</si>
  <si>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</si>
  <si>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</si>
  <si>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</si>
  <si>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</si>
  <si>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</si>
  <si>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</si>
  <si>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</si>
  <si>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</si>
  <si>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</si>
  <si>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</si>
  <si>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</si>
  <si>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</si>
  <si>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</si>
  <si>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</si>
  <si>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</si>
  <si>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</si>
  <si>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</si>
  <si>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</si>
  <si>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</si>
  <si>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</si>
  <si>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</si>
  <si>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</si>
  <si>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</si>
  <si>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</si>
  <si>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</si>
  <si>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</si>
  <si>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</si>
  <si>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</si>
  <si>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</si>
  <si>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</si>
  <si>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</si>
  <si>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</si>
  <si>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</si>
  <si>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</si>
  <si>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</si>
  <si>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</si>
  <si>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</si>
  <si>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</si>
  <si>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</si>
  <si>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</si>
  <si>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</si>
  <si>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</si>
  <si>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</si>
  <si>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</si>
  <si>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</si>
  <si>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</si>
  <si>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</si>
  <si>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</si>
  <si>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</si>
  <si>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</si>
  <si>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</si>
  <si>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</si>
  <si>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</si>
  <si>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</si>
  <si>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</si>
  <si>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</si>
  <si>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</si>
  <si>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</si>
  <si>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</si>
  <si>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</si>
  <si>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</si>
  <si>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</si>
  <si>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</si>
  <si>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</si>
  <si>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</si>
  <si>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</si>
  <si>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</si>
  <si>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</si>
  <si>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</si>
  <si>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</si>
  <si>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</si>
  <si>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</si>
  <si>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</si>
  <si>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</si>
  <si>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</si>
  <si>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</si>
  <si>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</si>
  <si>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</si>
  <si>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</si>
  <si>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</si>
  <si>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</si>
  <si>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</si>
  <si>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</si>
  <si>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</si>
  <si>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</si>
  <si>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</si>
  <si>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</si>
  <si>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</si>
  <si>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</si>
  <si>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</si>
  <si>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</si>
  <si>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</si>
  <si>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</si>
  <si>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</si>
  <si>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</si>
  <si>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</si>
  <si>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</si>
  <si>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</si>
  <si>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</si>
  <si>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</si>
  <si>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</si>
  <si>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</si>
  <si>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</si>
  <si>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</si>
  <si>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</si>
  <si>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</si>
  <si>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</si>
  <si>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</si>
  <si>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</si>
  <si>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</si>
  <si>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</si>
  <si>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</si>
  <si>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</si>
  <si>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</si>
  <si>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</si>
  <si>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</si>
  <si>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</si>
  <si>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</si>
  <si>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</si>
  <si>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</si>
  <si>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</si>
  <si>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</si>
  <si>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</si>
  <si>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</si>
  <si>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</si>
  <si>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</si>
  <si>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</si>
  <si>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</si>
  <si>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</si>
  <si>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</si>
  <si>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</si>
  <si>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</si>
  <si>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</si>
  <si>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</si>
  <si>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</si>
  <si>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</si>
  <si>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</si>
  <si>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</si>
  <si>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</si>
  <si>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</si>
  <si>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</si>
  <si>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</si>
  <si>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</si>
  <si>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</si>
  <si>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</si>
  <si>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</si>
  <si>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</si>
  <si>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</si>
  <si>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</si>
  <si>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</si>
  <si>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</si>
  <si>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</si>
  <si>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</si>
  <si>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</si>
  <si>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</si>
  <si>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</si>
  <si>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</si>
  <si>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</si>
  <si>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</si>
  <si>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</si>
  <si>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</si>
  <si>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</si>
  <si>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</si>
  <si>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</si>
  <si>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</si>
  <si>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</si>
  <si>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</si>
  <si>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</si>
  <si>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</si>
  <si>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</si>
  <si>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</si>
  <si>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</si>
  <si>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</si>
  <si>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</si>
  <si>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</si>
  <si>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</si>
  <si>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</si>
  <si>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</si>
  <si>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</si>
  <si>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</si>
  <si>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</si>
  <si>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</si>
  <si>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</si>
  <si>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</si>
  <si>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</si>
  <si>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</si>
  <si>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</si>
  <si>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</si>
  <si>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</si>
  <si>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</si>
  <si>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</si>
  <si>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</si>
  <si>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</si>
  <si>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</si>
  <si>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</si>
  <si>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</si>
  <si>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</si>
  <si>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</si>
  <si>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</si>
  <si>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</si>
  <si>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</si>
  <si>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</si>
  <si>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</si>
  <si>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</si>
  <si>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</si>
  <si>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</si>
  <si>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</si>
  <si>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</si>
  <si>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</si>
  <si>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</si>
  <si>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</si>
  <si>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</si>
  <si>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</si>
  <si>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</si>
  <si>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</si>
  <si>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</si>
  <si>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</si>
  <si>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</si>
  <si>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</si>
  <si>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</si>
  <si>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</si>
  <si>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</si>
  <si>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</si>
  <si>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</si>
  <si>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</si>
  <si>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</si>
  <si>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</si>
  <si>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</si>
  <si>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</si>
  <si>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</si>
  <si>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</si>
  <si>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</si>
  <si>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</si>
  <si>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</si>
  <si>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</si>
  <si>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</si>
  <si>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</si>
  <si>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</si>
  <si>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</si>
  <si>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</si>
  <si>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</si>
  <si>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</si>
  <si>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</si>
  <si>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</si>
  <si>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</si>
  <si>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</si>
  <si>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</si>
  <si>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</si>
  <si>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</si>
  <si>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</si>
  <si>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</si>
  <si>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</si>
  <si>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</si>
  <si>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</si>
  <si>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</si>
  <si>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</si>
  <si>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</si>
  <si>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</si>
  <si>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</si>
  <si>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</si>
  <si>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</si>
  <si>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</si>
  <si>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</si>
  <si>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</si>
  <si>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</si>
  <si>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</si>
  <si>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</si>
  <si>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</si>
  <si>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</si>
  <si>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</si>
  <si>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</si>
  <si>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</si>
  <si>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</si>
  <si>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</si>
  <si>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</si>
  <si>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</si>
  <si>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</si>
  <si>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</si>
  <si>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</si>
  <si>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</si>
  <si>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</si>
  <si>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</si>
  <si>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</si>
  <si>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</si>
  <si>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</si>
  <si>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</si>
  <si>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</si>
  <si>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</si>
  <si>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</si>
  <si>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</si>
  <si>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</si>
  <si>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</si>
  <si>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</si>
  <si>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</si>
  <si>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</si>
  <si>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</si>
  <si>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</si>
  <si>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</si>
  <si>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</si>
  <si>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</si>
  <si>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</si>
  <si>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</si>
  <si>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</si>
  <si>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</si>
  <si>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</si>
  <si>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</si>
  <si>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</si>
  <si>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</si>
  <si>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</si>
  <si>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</si>
  <si>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</si>
  <si>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</si>
  <si>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</si>
  <si>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</si>
  <si>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</si>
  <si>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</si>
  <si>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</si>
  <si>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</si>
  <si>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</si>
  <si>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</si>
  <si>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</si>
  <si>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</si>
  <si>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</si>
  <si>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</si>
  <si>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</si>
  <si>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</si>
  <si>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</si>
  <si>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</si>
  <si>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</si>
  <si>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</si>
  <si>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</si>
  <si>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</si>
  <si>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</si>
  <si>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</si>
  <si>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</si>
  <si>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</si>
  <si>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</si>
  <si>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</si>
  <si>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</si>
  <si>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</si>
  <si>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</si>
  <si>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</si>
  <si>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</si>
  <si>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</si>
  <si>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</si>
  <si>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</si>
  <si>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</si>
  <si>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</si>
  <si>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</si>
  <si>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</si>
  <si>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</si>
  <si>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</si>
  <si>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</si>
  <si>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</si>
  <si>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</si>
  <si>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</si>
  <si>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</si>
  <si>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</si>
  <si>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</si>
  <si>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</si>
  <si>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</si>
  <si>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</si>
  <si>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</si>
  <si>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</si>
  <si>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</si>
  <si>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</si>
  <si>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</si>
  <si>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</si>
  <si>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</si>
  <si>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</si>
  <si>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</si>
  <si>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</si>
  <si>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</si>
  <si>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</si>
  <si>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</si>
  <si>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</si>
  <si>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</si>
  <si>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</si>
  <si>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</si>
  <si>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</si>
  <si>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</si>
  <si>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</si>
  <si>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</si>
  <si>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</si>
  <si>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</si>
  <si>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</si>
  <si>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</si>
  <si>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</si>
  <si>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</si>
  <si>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</si>
  <si>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</si>
  <si>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</si>
  <si>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</si>
  <si>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</si>
  <si>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</si>
  <si>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</si>
  <si>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</si>
  <si>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</si>
  <si>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</si>
  <si>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</si>
  <si>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</si>
  <si>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</si>
  <si>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</si>
  <si>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</si>
  <si>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</si>
  <si>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</si>
  <si>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</si>
  <si>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</si>
  <si>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</si>
  <si>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</si>
  <si>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</si>
  <si>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</si>
  <si>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</si>
  <si>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</si>
  <si>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</si>
  <si>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</si>
  <si>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</si>
  <si>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</si>
  <si>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</si>
  <si>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</si>
  <si>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</si>
  <si>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</si>
  <si>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</si>
  <si>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</si>
  <si>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</si>
  <si>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</si>
  <si>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</si>
  <si>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</si>
  <si>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</si>
  <si>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</si>
  <si>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</si>
  <si>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</si>
  <si>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</si>
  <si>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</si>
  <si>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</si>
  <si>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</si>
  <si>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</si>
  <si>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</si>
  <si>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</si>
  <si>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</si>
  <si>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</si>
  <si>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</si>
  <si>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</si>
  <si>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</si>
  <si>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</si>
  <si>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</si>
  <si>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</si>
  <si>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</si>
  <si>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</si>
  <si>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</si>
  <si>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</si>
  <si>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</si>
  <si>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</si>
  <si>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</si>
  <si>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</si>
  <si>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</si>
  <si>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</si>
  <si>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</si>
  <si>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</si>
  <si>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</si>
  <si>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</si>
  <si>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</si>
  <si>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</si>
  <si>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</si>
  <si>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</si>
  <si>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</si>
  <si>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</si>
  <si>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</si>
  <si>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</si>
  <si>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</si>
  <si>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</si>
  <si>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</si>
  <si>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</si>
  <si>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</si>
  <si>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</si>
  <si>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</si>
  <si>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</si>
  <si>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</si>
  <si>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</si>
  <si>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</si>
  <si>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</si>
  <si>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</si>
  <si>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</si>
  <si>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</si>
  <si>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</si>
  <si>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</si>
  <si>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</si>
  <si>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</si>
  <si>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</si>
  <si>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</si>
  <si>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</si>
  <si>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</si>
  <si>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</si>
  <si>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</si>
  <si>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</si>
  <si>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</si>
  <si>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</si>
  <si>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</si>
  <si>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</si>
  <si>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</si>
  <si>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</si>
  <si>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</si>
  <si>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</si>
  <si>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</si>
  <si>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</si>
  <si>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</si>
  <si>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</si>
  <si>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</si>
  <si>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</si>
  <si>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</si>
  <si>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</si>
  <si>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</si>
  <si>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</si>
  <si>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</si>
  <si>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</si>
  <si>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</si>
  <si>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</si>
  <si>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</si>
  <si>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</si>
  <si>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</si>
  <si>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</si>
  <si>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</si>
  <si>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</si>
  <si>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</si>
  <si>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</si>
  <si>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</si>
  <si>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</si>
  <si>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</si>
  <si>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</si>
  <si>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</si>
  <si>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</si>
  <si>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</si>
  <si>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</si>
  <si>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</si>
  <si>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</si>
  <si>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</si>
  <si>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</si>
  <si>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</si>
  <si>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</si>
  <si>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</si>
  <si>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</si>
  <si>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</si>
  <si>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</si>
  <si>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</si>
  <si>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</si>
  <si>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</si>
  <si>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</si>
  <si>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</si>
  <si>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</si>
  <si>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</si>
  <si>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</si>
  <si>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</si>
  <si>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</si>
  <si>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</si>
  <si>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</si>
  <si>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</si>
  <si>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</si>
  <si>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</si>
  <si>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</si>
  <si>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</si>
  <si>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</si>
  <si>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</si>
  <si>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</si>
  <si>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</si>
  <si>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</si>
  <si>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</si>
  <si>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</si>
  <si>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</si>
  <si>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</si>
  <si>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</si>
  <si>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</si>
  <si>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</si>
  <si>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</si>
  <si>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</si>
  <si>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</si>
  <si>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</si>
  <si>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</si>
  <si>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</si>
  <si>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</si>
  <si>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</si>
  <si>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</si>
  <si>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</si>
  <si>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</si>
  <si>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</si>
  <si>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</si>
  <si>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</si>
  <si>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</si>
  <si>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</si>
  <si>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</si>
  <si>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</si>
  <si>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</si>
  <si>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</si>
  <si>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</si>
  <si>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</si>
  <si>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</si>
  <si>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</si>
  <si>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</si>
  <si>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</si>
  <si>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</si>
  <si>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</si>
  <si>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</si>
  <si>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</si>
  <si>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</si>
  <si>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</si>
  <si>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</si>
  <si>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</si>
  <si>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</si>
  <si>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</si>
  <si>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</si>
  <si>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</si>
  <si>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</si>
  <si>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</si>
  <si>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</si>
  <si>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</si>
  <si>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</si>
  <si>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</si>
  <si>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</si>
  <si>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</si>
  <si>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</si>
  <si>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</si>
  <si>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</si>
  <si>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</si>
  <si>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</si>
  <si>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</si>
  <si>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</si>
  <si>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</si>
  <si>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</si>
  <si>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</si>
  <si>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</si>
  <si>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</si>
  <si>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</si>
  <si>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</si>
  <si>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</si>
  <si>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</si>
  <si>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</si>
  <si>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</si>
  <si>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</si>
  <si>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</si>
  <si>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</si>
  <si>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</si>
  <si>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</si>
  <si>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</si>
  <si>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</si>
  <si>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</si>
  <si>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</si>
  <si>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</si>
  <si>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</si>
  <si>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</si>
  <si>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</si>
  <si>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</si>
  <si>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</si>
  <si>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</si>
  <si>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</si>
  <si>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</si>
  <si>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</si>
  <si>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</si>
  <si>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</si>
  <si>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</si>
  <si>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</si>
  <si>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</si>
  <si>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</si>
  <si>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</si>
  <si>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</si>
  <si>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</si>
  <si>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</si>
  <si>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</si>
  <si>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</si>
  <si>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</si>
  <si>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</si>
  <si>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</si>
  <si>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</si>
  <si>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</si>
  <si>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</si>
  <si>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</si>
  <si>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</si>
  <si>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</si>
  <si>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</si>
  <si>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</si>
  <si>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</si>
  <si>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</si>
  <si>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</si>
  <si>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</si>
  <si>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</si>
  <si>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</si>
  <si>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</si>
  <si>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</si>
  <si>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</si>
  <si>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</si>
  <si>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</si>
  <si>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</si>
  <si>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</si>
  <si>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</si>
  <si>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</si>
  <si>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</si>
  <si>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</si>
  <si>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</si>
  <si>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</si>
  <si>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</si>
  <si>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</si>
  <si>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</si>
  <si>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</si>
  <si>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</si>
  <si>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</si>
  <si>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</si>
  <si>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</si>
  <si>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</si>
  <si>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</si>
  <si>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</si>
  <si>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</si>
  <si>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</si>
  <si>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</si>
  <si>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</si>
  <si>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</si>
  <si>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</si>
  <si>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</si>
  <si>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</si>
  <si>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</si>
  <si>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</si>
  <si>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</si>
  <si>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</si>
  <si>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</si>
  <si>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</si>
  <si>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</si>
  <si>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</si>
  <si>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</si>
  <si>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</si>
  <si>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</si>
  <si>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</si>
  <si>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</si>
  <si>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</si>
  <si>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</si>
  <si>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</si>
  <si>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</si>
  <si>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</si>
  <si>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</si>
  <si>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</si>
  <si>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</si>
  <si>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</si>
  <si>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</si>
  <si>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</si>
  <si>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</si>
  <si>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</si>
  <si>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</si>
  <si>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</si>
  <si>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</si>
  <si>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</si>
  <si>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</si>
  <si>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</si>
  <si>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</si>
  <si>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</si>
  <si>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</si>
  <si>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</si>
  <si>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</si>
  <si>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</si>
  <si>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</si>
  <si>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</si>
  <si>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</si>
  <si>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</si>
  <si>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</si>
  <si>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</si>
  <si>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</si>
  <si>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</si>
  <si>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</si>
  <si>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</si>
  <si>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</si>
  <si>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</si>
  <si>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</si>
  <si>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</si>
  <si>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</si>
  <si>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</si>
  <si>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</si>
  <si>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</si>
  <si>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</si>
  <si>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</si>
  <si>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</si>
  <si>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</si>
  <si>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</si>
  <si>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</si>
  <si>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</si>
  <si>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</si>
  <si>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</si>
  <si>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</si>
  <si>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</si>
  <si>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</si>
  <si>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</si>
  <si>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</si>
  <si>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</si>
  <si>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</si>
  <si>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</si>
  <si>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</si>
  <si>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</si>
  <si>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</si>
  <si>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</si>
  <si>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</si>
  <si>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</si>
  <si>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</si>
  <si>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</si>
  <si>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</si>
  <si>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</si>
  <si>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</si>
  <si>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</si>
  <si>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</si>
  <si>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</si>
  <si>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</si>
  <si>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</si>
  <si>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</si>
  <si>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</si>
  <si>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</si>
  <si>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</si>
  <si>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</si>
  <si>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</si>
  <si>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</si>
  <si>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</si>
  <si>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</si>
  <si>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</si>
  <si>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</si>
  <si>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</si>
  <si>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</si>
  <si>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</si>
  <si>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</si>
  <si>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</si>
  <si>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</si>
  <si>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</si>
  <si>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</si>
  <si>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</si>
  <si>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</si>
  <si>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</si>
  <si>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</si>
  <si>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</si>
  <si>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</si>
  <si>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</si>
  <si>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</si>
  <si>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</si>
  <si>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</si>
  <si>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</si>
  <si>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</si>
  <si>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</si>
  <si>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</si>
  <si>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</si>
  <si>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</si>
  <si>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</si>
  <si>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</si>
  <si>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</si>
  <si>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</si>
  <si>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</si>
  <si>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</si>
  <si>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</si>
  <si>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</si>
  <si>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</si>
  <si>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</si>
  <si>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</si>
  <si>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</si>
  <si>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</si>
  <si>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</si>
  <si>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</si>
  <si>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</si>
  <si>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</si>
  <si>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</si>
  <si>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</si>
  <si>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</si>
  <si>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</si>
  <si>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</si>
  <si>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</si>
  <si>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</si>
  <si>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</si>
  <si>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</si>
  <si>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</si>
  <si>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</si>
  <si>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</si>
  <si>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</si>
  <si>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</si>
  <si>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</si>
  <si>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</si>
  <si>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</si>
  <si>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</si>
  <si>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</si>
  <si>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</si>
  <si>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</si>
  <si>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</si>
  <si>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</si>
  <si>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</si>
  <si>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</si>
  <si>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</si>
  <si>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</si>
  <si>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</si>
  <si>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</si>
  <si>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</si>
  <si>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</si>
  <si>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</si>
  <si>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</si>
  <si>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</si>
  <si>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</si>
  <si>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</si>
  <si>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</si>
  <si>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</si>
  <si>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</si>
  <si>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</si>
  <si>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</si>
  <si>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</si>
  <si>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</si>
  <si>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</si>
  <si>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</si>
  <si>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</si>
  <si>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</si>
  <si>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</si>
  <si>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</si>
  <si>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</si>
  <si>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</si>
  <si>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</si>
  <si>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</si>
  <si>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</si>
  <si>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</si>
  <si>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</si>
  <si>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</si>
  <si>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</si>
  <si>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</si>
  <si>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</si>
  <si>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</si>
  <si>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</si>
  <si>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</si>
  <si>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</si>
  <si>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</si>
  <si>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</si>
  <si>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</si>
  <si>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</si>
  <si>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</si>
  <si>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</si>
  <si>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</si>
  <si>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</si>
  <si>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</si>
  <si>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</si>
  <si>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</si>
  <si>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</si>
  <si>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</si>
  <si>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</si>
  <si>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</si>
  <si>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</si>
  <si>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</si>
  <si>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</si>
  <si>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</si>
  <si>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</si>
  <si>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</si>
  <si>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</si>
  <si>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</si>
  <si>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</si>
  <si>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</si>
  <si>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</si>
  <si>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</si>
  <si>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</si>
  <si>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</si>
  <si>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</si>
  <si>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</si>
  <si>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</si>
  <si>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</si>
  <si>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</si>
  <si>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</si>
  <si>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</si>
  <si>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</si>
  <si>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</si>
  <si>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</si>
  <si>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</si>
  <si>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</si>
  <si>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</si>
  <si>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</si>
  <si>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</si>
  <si>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</si>
  <si>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</si>
  <si>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</si>
  <si>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</si>
  <si>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</si>
  <si>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</si>
  <si>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</si>
  <si>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</si>
  <si>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</si>
  <si>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</si>
  <si>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</si>
  <si>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</si>
  <si>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</si>
  <si>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</si>
  <si>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</si>
  <si>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</si>
  <si>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</si>
  <si>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</si>
  <si>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</si>
  <si>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</si>
  <si>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</si>
  <si>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</si>
  <si>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</si>
  <si>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</si>
  <si>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</si>
  <si>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</si>
  <si>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</si>
  <si>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</si>
  <si>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</si>
  <si>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</si>
  <si>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</si>
  <si>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</si>
  <si>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</si>
  <si>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</si>
  <si>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</si>
  <si>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</si>
  <si>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</si>
  <si>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</si>
  <si>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</si>
  <si>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</si>
  <si>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</si>
  <si>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</si>
  <si>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</si>
  <si>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</si>
  <si>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</si>
  <si>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</si>
  <si>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</si>
  <si>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</si>
  <si>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</si>
  <si>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</si>
  <si>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</si>
  <si>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</si>
  <si>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</si>
  <si>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</si>
  <si>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</si>
  <si>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</si>
  <si>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</si>
  <si>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</si>
  <si>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</si>
  <si>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</si>
  <si>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</si>
  <si>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</si>
  <si>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</si>
  <si>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</si>
  <si>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</si>
  <si>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</si>
  <si>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</si>
  <si>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</si>
  <si>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</si>
  <si>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</si>
  <si>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</si>
  <si>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</si>
  <si>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</si>
  <si>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</si>
  <si>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</si>
  <si>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</si>
  <si>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</si>
  <si>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</si>
  <si>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</si>
  <si>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</si>
  <si>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</si>
  <si>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</si>
  <si>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</si>
  <si>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</si>
  <si>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</si>
  <si>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</si>
  <si>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</si>
  <si>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</si>
  <si>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</si>
  <si>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</si>
  <si>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</si>
  <si>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</si>
  <si>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</si>
  <si>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</si>
  <si>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</si>
  <si>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</si>
  <si>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</si>
  <si>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</si>
  <si>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</si>
  <si>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</si>
  <si>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</si>
  <si>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</si>
  <si>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</si>
  <si>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</si>
  <si>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</si>
  <si>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</si>
  <si>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</si>
  <si>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</si>
  <si>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</si>
  <si>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</si>
  <si>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</si>
  <si>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</si>
  <si>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</si>
  <si>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</si>
  <si>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</si>
  <si>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</si>
  <si>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</si>
  <si>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</si>
  <si>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</si>
  <si>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</si>
  <si>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</si>
  <si>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</si>
  <si>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</si>
  <si>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</si>
  <si>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</si>
  <si>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</si>
  <si>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</si>
  <si>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</si>
  <si>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</si>
  <si>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</si>
  <si>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</si>
  <si>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</si>
  <si>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</si>
  <si>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</si>
  <si>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</si>
  <si>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</si>
  <si>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</si>
  <si>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</si>
  <si>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</si>
  <si>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</si>
  <si>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</si>
  <si>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</si>
  <si>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</si>
  <si>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</si>
  <si>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</si>
  <si>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</si>
  <si>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</si>
  <si>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</si>
  <si>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</si>
  <si>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</si>
  <si>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</si>
  <si>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</si>
  <si>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</si>
  <si>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</si>
  <si>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</si>
  <si>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</si>
  <si>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</si>
  <si>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</si>
  <si>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</si>
  <si>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</si>
  <si>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</si>
  <si>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</si>
  <si>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</si>
  <si>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</si>
  <si>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</si>
  <si>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</si>
  <si>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</si>
  <si>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</si>
  <si>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</si>
  <si>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</si>
  <si>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</si>
  <si>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</si>
  <si>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</si>
  <si>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</si>
  <si>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</si>
  <si>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</si>
  <si>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</si>
  <si>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</si>
  <si>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</si>
  <si>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</si>
  <si>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</si>
  <si>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</si>
  <si>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</si>
  <si>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</si>
  <si>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</si>
  <si>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</si>
  <si>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</si>
  <si>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</si>
  <si>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</si>
  <si>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</si>
  <si>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</si>
  <si>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</si>
  <si>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</si>
  <si>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</si>
  <si>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</si>
  <si>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</si>
  <si>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</si>
  <si>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</si>
  <si>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</si>
  <si>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</si>
  <si>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</si>
  <si>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</si>
  <si>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</si>
  <si>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</si>
  <si>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</si>
  <si>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</si>
  <si>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</si>
  <si>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</si>
  <si>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</si>
  <si>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</si>
  <si>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</si>
  <si>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</si>
  <si>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</si>
  <si>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</si>
  <si>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</si>
  <si>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</si>
  <si>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</si>
  <si>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</si>
  <si>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</si>
  <si>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</si>
  <si>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</si>
  <si>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</si>
  <si>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</si>
  <si>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</si>
  <si>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</si>
  <si>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</si>
  <si>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</si>
  <si>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</si>
  <si>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</si>
  <si>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</si>
  <si>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</si>
  <si>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</si>
  <si>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</si>
  <si>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</si>
  <si>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</si>
  <si>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</si>
  <si>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</si>
  <si>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</si>
  <si>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</si>
  <si>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</si>
  <si>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</si>
  <si>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</si>
  <si>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</si>
  <si>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</si>
  <si>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</si>
  <si>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</si>
  <si>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</si>
  <si>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</si>
  <si>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</si>
  <si>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</si>
  <si>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</si>
  <si>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</si>
  <si>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</si>
  <si>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</si>
  <si>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</si>
  <si>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</si>
  <si>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</si>
  <si>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</si>
  <si>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</si>
  <si>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</si>
  <si>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</si>
  <si>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</si>
  <si>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</si>
  <si>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</si>
  <si>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</si>
  <si>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</si>
  <si>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</si>
  <si>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</si>
  <si>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</si>
  <si>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</si>
  <si>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</si>
  <si>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</si>
  <si>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</si>
  <si>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</si>
  <si>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</si>
  <si>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</si>
  <si>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</si>
  <si>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</si>
  <si>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</si>
  <si>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</si>
  <si>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</si>
  <si>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</si>
  <si>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</si>
  <si>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</si>
  <si>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</si>
  <si>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</si>
  <si>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</si>
  <si>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</si>
  <si>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</si>
  <si>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</si>
  <si>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</si>
  <si>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</si>
  <si>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</si>
  <si>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</si>
  <si>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</si>
  <si>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</si>
  <si>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</si>
  <si>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</si>
  <si>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</si>
  <si>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</si>
  <si>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</si>
  <si>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</si>
  <si>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</si>
  <si>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</si>
  <si>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</si>
  <si>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</si>
  <si>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</si>
  <si>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</si>
  <si>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</si>
  <si>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</si>
  <si>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</si>
  <si>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</si>
  <si>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</si>
  <si>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</si>
  <si>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</si>
  <si>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</si>
  <si>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</si>
  <si>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</si>
  <si>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</si>
  <si>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</si>
  <si>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</si>
  <si>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</si>
  <si>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</si>
  <si>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</si>
  <si>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</si>
  <si>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</si>
  <si>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</si>
  <si>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</si>
  <si>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</si>
  <si>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</si>
  <si>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</si>
  <si>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</si>
  <si>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</si>
  <si>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</si>
  <si>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</si>
  <si>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</si>
  <si>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</si>
  <si>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</si>
  <si>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</si>
  <si>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</si>
  <si>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</si>
  <si>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</si>
  <si>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</si>
  <si>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</si>
  <si>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</si>
  <si>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</si>
  <si>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</si>
  <si>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</si>
  <si>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</si>
  <si>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</si>
  <si>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</si>
  <si>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</si>
  <si>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</si>
  <si>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</si>
  <si>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</si>
  <si>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</si>
  <si>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</si>
  <si>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</si>
  <si>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</si>
  <si>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</si>
  <si>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</si>
  <si>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</si>
  <si>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</si>
  <si>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</si>
  <si>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</si>
  <si>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</si>
  <si>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</si>
  <si>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</si>
  <si>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</si>
  <si>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</si>
  <si>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</si>
  <si>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</si>
  <si>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</si>
  <si>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</si>
  <si>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</si>
  <si>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</si>
  <si>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</si>
  <si>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</si>
  <si>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</si>
  <si>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</si>
  <si>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</si>
  <si>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</si>
  <si>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</si>
  <si>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</si>
  <si>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</si>
  <si>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</si>
  <si>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</si>
  <si>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</si>
  <si>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</si>
  <si>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</si>
  <si>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</si>
  <si>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</si>
  <si>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</si>
  <si>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</si>
  <si>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</si>
  <si>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</si>
  <si>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</si>
  <si>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</si>
  <si>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</si>
  <si>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</si>
  <si>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</si>
  <si>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</si>
  <si>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</si>
  <si>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</si>
  <si>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</si>
  <si>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</si>
  <si>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</si>
  <si>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</si>
  <si>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</si>
  <si>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</si>
  <si>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</si>
  <si>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</si>
  <si>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</si>
  <si>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</si>
  <si>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</si>
  <si>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</si>
  <si>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</si>
  <si>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</si>
  <si>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</si>
  <si>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</si>
  <si>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</si>
  <si>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</si>
  <si>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</si>
  <si>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</si>
  <si>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</si>
  <si>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</si>
  <si>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</si>
  <si>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</si>
  <si>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</si>
  <si>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</si>
  <si>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</si>
  <si>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</si>
  <si>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</si>
  <si>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</si>
  <si>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</si>
  <si>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</si>
  <si>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</si>
  <si>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</si>
  <si>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</si>
  <si>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</si>
  <si>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</si>
  <si>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</si>
  <si>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</si>
  <si>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</si>
  <si>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</si>
  <si>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</si>
  <si>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</si>
  <si>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</si>
  <si>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</si>
  <si>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</si>
  <si>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</si>
  <si>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</si>
  <si>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</si>
  <si>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</si>
  <si>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</si>
  <si>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</si>
  <si>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</si>
  <si>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</si>
  <si>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</si>
  <si>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</si>
  <si>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</si>
  <si>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</si>
  <si>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</si>
  <si>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</si>
  <si>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</si>
  <si>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</si>
  <si>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</si>
  <si>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</si>
  <si>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</si>
  <si>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</si>
  <si>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</si>
  <si>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</si>
  <si>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</si>
  <si>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</si>
  <si>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</si>
  <si>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</si>
  <si>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</si>
  <si>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</si>
  <si>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</si>
  <si>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</si>
  <si>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</si>
  <si>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</si>
  <si>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</si>
  <si>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</si>
  <si>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</si>
  <si>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</si>
  <si>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</si>
  <si>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</si>
  <si>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</si>
  <si>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</si>
  <si>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</si>
  <si>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</si>
  <si>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</si>
  <si>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</si>
  <si>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</si>
  <si>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</si>
  <si>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</si>
  <si>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</si>
  <si>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</si>
  <si>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</si>
  <si>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</si>
  <si>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</si>
  <si>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</si>
  <si>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</si>
  <si>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</si>
  <si>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</si>
  <si>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</si>
  <si>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</si>
  <si>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</si>
  <si>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</si>
  <si>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</si>
  <si>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</si>
  <si>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</si>
  <si>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</si>
  <si>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</si>
  <si>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</si>
  <si>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</si>
  <si>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</si>
  <si>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</si>
  <si>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</si>
  <si>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</si>
  <si>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</si>
  <si>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</si>
  <si>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</si>
  <si>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</si>
  <si>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</si>
  <si>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</si>
  <si>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</si>
  <si>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</si>
  <si>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</si>
  <si>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</si>
  <si>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</si>
  <si>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</si>
  <si>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</si>
  <si>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</si>
  <si>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</si>
  <si>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</si>
  <si>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</si>
  <si>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</si>
  <si>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</si>
  <si>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</si>
  <si>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</si>
  <si>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</si>
  <si>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</si>
  <si>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</si>
  <si>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</si>
  <si>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</si>
  <si>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</si>
  <si>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</si>
  <si>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</si>
  <si>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</si>
  <si>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</si>
  <si>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</si>
  <si>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</si>
  <si>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</si>
  <si>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</si>
  <si>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</si>
  <si>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</si>
  <si>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</si>
  <si>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</si>
  <si>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</si>
  <si>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</si>
  <si>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</si>
  <si>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</si>
  <si>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</si>
  <si>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</si>
  <si>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</si>
  <si>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</si>
  <si>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</si>
  <si>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</si>
  <si>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</si>
  <si>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</si>
  <si>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</si>
  <si>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</si>
  <si>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</si>
  <si>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</si>
  <si>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</si>
  <si>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</si>
  <si>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</si>
  <si>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</si>
  <si>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</si>
  <si>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</si>
  <si>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</si>
  <si>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</si>
  <si>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</si>
  <si>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</si>
  <si>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</si>
  <si>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</si>
  <si>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</si>
  <si>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</si>
  <si>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</si>
  <si>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</si>
  <si>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</si>
  <si>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</si>
  <si>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</si>
  <si>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</si>
  <si>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</si>
  <si>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</si>
  <si>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</si>
  <si>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</si>
  <si>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</si>
  <si>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</si>
  <si>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</si>
  <si>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</si>
  <si>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</si>
  <si>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</si>
  <si>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</si>
  <si>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</si>
  <si>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</si>
  <si>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</si>
  <si>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</si>
  <si>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</si>
  <si>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</si>
  <si>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</si>
  <si>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</si>
  <si>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</si>
  <si>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</si>
  <si>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</si>
  <si>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</si>
  <si>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</si>
  <si>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</si>
  <si>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</si>
  <si>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</si>
  <si>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</si>
  <si>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</si>
  <si>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</si>
  <si>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</si>
  <si>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</si>
  <si>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</si>
  <si>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</si>
  <si>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</si>
  <si>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</si>
  <si>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</si>
  <si>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</si>
  <si>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</si>
  <si>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</si>
  <si>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</si>
  <si>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</si>
  <si>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</si>
  <si>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</si>
  <si>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</si>
  <si>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</si>
  <si>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</si>
  <si>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</si>
  <si>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</si>
  <si>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</si>
  <si>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</si>
  <si>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</si>
  <si>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</si>
  <si>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</si>
  <si>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</si>
  <si>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</si>
  <si>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</si>
  <si>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</si>
  <si>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</si>
  <si>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</si>
  <si>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</si>
  <si>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</si>
  <si>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</si>
  <si>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</si>
  <si>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</si>
  <si>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</si>
  <si>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</si>
  <si>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</si>
  <si>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</si>
  <si>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</si>
  <si>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</si>
  <si>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</si>
  <si>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</si>
  <si>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</si>
  <si>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</si>
  <si>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</si>
  <si>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</si>
  <si>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</si>
  <si>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</si>
  <si>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</si>
  <si>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</si>
  <si>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</si>
  <si>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</si>
  <si>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</si>
  <si>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</si>
  <si>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</si>
  <si>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</si>
  <si>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</si>
  <si>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</si>
  <si>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</si>
  <si>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</si>
  <si>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</si>
  <si>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</si>
  <si>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</si>
  <si>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</si>
  <si>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</si>
  <si>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</si>
  <si>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</si>
  <si>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</si>
  <si>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</si>
  <si>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</si>
  <si>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</si>
  <si>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</si>
  <si>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</si>
  <si>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</si>
  <si>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</si>
  <si>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</si>
  <si>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</si>
  <si>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</si>
  <si>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</si>
  <si>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</si>
  <si>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</si>
  <si>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</si>
  <si>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</si>
  <si>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</si>
  <si>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</si>
  <si>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</si>
  <si>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</si>
  <si>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</si>
  <si>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</si>
  <si>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</si>
  <si>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</si>
  <si>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</si>
  <si>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</si>
  <si>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</si>
  <si>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</si>
  <si>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</si>
  <si>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</si>
  <si>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</si>
  <si>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</si>
  <si>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</si>
  <si>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</si>
  <si>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</si>
  <si>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</si>
  <si>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</si>
  <si>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</si>
  <si>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</si>
  <si>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</si>
  <si>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</si>
  <si>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</si>
  <si>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</si>
  <si>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</si>
  <si>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</si>
  <si>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</si>
  <si>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</si>
  <si>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</si>
  <si>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</si>
  <si>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</si>
  <si>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</si>
  <si>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</si>
  <si>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</si>
  <si>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</si>
  <si>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</si>
  <si>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</si>
  <si>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</si>
  <si>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</si>
  <si>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</si>
  <si>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</si>
  <si>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</si>
  <si>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</si>
  <si>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</si>
  <si>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</si>
  <si>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</si>
  <si>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</si>
  <si>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</si>
  <si>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</si>
  <si>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</si>
  <si>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</si>
  <si>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</si>
  <si>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</si>
  <si>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</si>
  <si>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</si>
  <si>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</si>
  <si>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</si>
  <si>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</si>
  <si>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</si>
  <si>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</si>
  <si>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</si>
  <si>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</si>
  <si>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</si>
  <si>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</si>
  <si>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</si>
  <si>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</si>
  <si>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</si>
  <si>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</si>
  <si>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</si>
  <si>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</si>
  <si>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</si>
  <si>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</si>
  <si>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</si>
  <si>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</si>
  <si>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</si>
  <si>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</si>
  <si>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</si>
  <si>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</si>
  <si>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</si>
  <si>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</si>
  <si>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</si>
  <si>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</si>
  <si>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</si>
  <si>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</si>
  <si>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</si>
  <si>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</si>
  <si>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</si>
  <si>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</si>
  <si>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</si>
  <si>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</si>
  <si>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</si>
  <si>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</si>
  <si>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</si>
  <si>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</si>
  <si>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</si>
  <si>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</si>
  <si>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</si>
  <si>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</si>
  <si>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</si>
  <si>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</si>
  <si>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</si>
  <si>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</si>
  <si>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</si>
  <si>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</si>
  <si>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</si>
  <si>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</si>
  <si>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</si>
  <si>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</si>
  <si>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</si>
  <si>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</si>
  <si>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</si>
  <si>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</si>
  <si>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</si>
  <si>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</si>
  <si>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</si>
  <si>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</si>
  <si>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</si>
  <si>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</si>
  <si>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</si>
  <si>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</si>
  <si>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</si>
  <si>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</si>
  <si>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</si>
  <si>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</si>
  <si>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</si>
  <si>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</si>
  <si>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</si>
  <si>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</si>
  <si>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</si>
  <si>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</si>
  <si>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</si>
  <si>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</si>
  <si>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</si>
  <si>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</si>
  <si>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</si>
  <si>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</si>
  <si>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</si>
  <si>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</si>
  <si>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</si>
  <si>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</si>
  <si>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</si>
  <si>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</si>
  <si>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</si>
  <si>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</si>
  <si>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</si>
  <si>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</si>
  <si>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</si>
  <si>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</si>
  <si>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</si>
  <si>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</si>
  <si>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</si>
  <si>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</si>
  <si>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</si>
  <si>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</si>
  <si>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</si>
  <si>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</si>
  <si>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</si>
  <si>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</si>
  <si>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</si>
  <si>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</si>
  <si>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</si>
  <si>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</si>
  <si>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</si>
  <si>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</si>
  <si>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</si>
  <si>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</si>
  <si>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</si>
  <si>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</si>
  <si>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</si>
  <si>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</si>
  <si>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</si>
  <si>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</si>
  <si>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</si>
  <si>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</si>
  <si>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</si>
  <si>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</si>
  <si>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</si>
  <si>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</si>
  <si>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</si>
  <si>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</si>
  <si>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</si>
  <si>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</si>
  <si>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</si>
  <si>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</si>
  <si>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</si>
  <si>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</si>
  <si>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</si>
  <si>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</si>
  <si>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</si>
  <si>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</si>
  <si>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</si>
  <si>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</si>
  <si>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</si>
  <si>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</si>
  <si>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</si>
  <si>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</si>
  <si>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</si>
  <si>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</si>
  <si>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</si>
  <si>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</si>
  <si>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</si>
  <si>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</si>
  <si>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</si>
  <si>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</si>
  <si>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</si>
  <si>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</si>
  <si>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</si>
  <si>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</si>
  <si>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</si>
  <si>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</si>
  <si>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</si>
  <si>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</si>
  <si>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</si>
  <si>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</si>
  <si>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</si>
  <si>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</si>
  <si>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</si>
  <si>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</si>
  <si>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</si>
  <si>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</si>
  <si>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</si>
  <si>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</si>
  <si>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</si>
  <si>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</si>
  <si>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</si>
  <si>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</si>
  <si>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</si>
  <si>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</si>
  <si>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</si>
  <si>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</si>
  <si>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</si>
  <si>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</si>
  <si>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</si>
  <si>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</si>
  <si>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</si>
  <si>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</si>
  <si>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</si>
  <si>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</si>
  <si>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</si>
  <si>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</si>
  <si>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</si>
  <si>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</si>
  <si>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</si>
  <si>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</si>
  <si>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</si>
  <si>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</si>
  <si>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</si>
  <si>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</si>
  <si>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</si>
  <si>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</si>
  <si>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</si>
  <si>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</si>
  <si>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</si>
  <si>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</si>
  <si>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</si>
  <si>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</si>
  <si>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</si>
  <si>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</si>
  <si>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</si>
  <si>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</si>
  <si>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</si>
  <si>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</si>
  <si>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</si>
  <si>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</si>
  <si>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</si>
  <si>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</si>
  <si>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</si>
  <si>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</si>
  <si>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</si>
  <si>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</si>
  <si>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</si>
  <si>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</si>
  <si>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</si>
  <si>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</si>
  <si>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</si>
  <si>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</si>
  <si>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</si>
  <si>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</si>
  <si>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</si>
  <si>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</si>
  <si>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</si>
  <si>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</si>
  <si>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</si>
  <si>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</si>
  <si>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</si>
  <si>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</si>
  <si>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</si>
  <si>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</si>
  <si>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</si>
  <si>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</si>
  <si>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</si>
  <si>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</si>
  <si>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</si>
  <si>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</si>
  <si>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</si>
  <si>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</si>
  <si>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</si>
  <si>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</si>
  <si>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</si>
  <si>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</si>
  <si>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</si>
  <si>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</si>
  <si>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</si>
  <si>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</si>
  <si>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</si>
  <si>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</si>
  <si>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</si>
  <si>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</si>
  <si>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</si>
  <si>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</si>
  <si>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</si>
  <si>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</si>
  <si>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</si>
  <si>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</si>
  <si>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</si>
  <si>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</si>
  <si>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</si>
  <si>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</si>
  <si>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</si>
  <si>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</si>
  <si>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</si>
  <si>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</si>
  <si>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</si>
  <si>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</si>
  <si>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</si>
  <si>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</si>
  <si>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</si>
  <si>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</si>
  <si>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</si>
  <si>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</si>
  <si>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</si>
  <si>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</si>
  <si>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</si>
  <si>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</si>
  <si>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</si>
  <si>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</si>
  <si>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</si>
  <si>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</si>
  <si>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</si>
  <si>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</si>
  <si>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</si>
  <si>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</si>
  <si>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</si>
  <si>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</si>
  <si>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</si>
  <si>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</si>
  <si>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</si>
  <si>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</si>
  <si>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</si>
  <si>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</si>
  <si>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</si>
  <si>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</si>
  <si>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</si>
  <si>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</si>
  <si>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</si>
  <si>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</si>
  <si>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</si>
  <si>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</si>
  <si>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</si>
  <si>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</si>
  <si>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</si>
  <si>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</si>
  <si>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</si>
  <si>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</si>
  <si>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</si>
  <si>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</si>
  <si>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</si>
  <si>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</si>
  <si>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</si>
  <si>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</si>
  <si>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</si>
  <si>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</si>
  <si>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</si>
  <si>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</si>
  <si>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</si>
  <si>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</si>
  <si>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</si>
  <si>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</si>
  <si>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</si>
  <si>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</si>
  <si>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</si>
  <si>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</si>
  <si>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</si>
  <si>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</si>
  <si>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</si>
  <si>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</si>
  <si>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</si>
  <si>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</si>
  <si>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</si>
  <si>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</si>
  <si>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</si>
  <si>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</si>
  <si>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</si>
  <si>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</si>
  <si>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</si>
  <si>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</si>
  <si>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</si>
  <si>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</si>
  <si>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</si>
  <si>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</si>
  <si>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</si>
  <si>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</si>
  <si>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</si>
  <si>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</si>
  <si>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</si>
  <si>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</si>
  <si>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</si>
  <si>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</si>
  <si>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</si>
  <si>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</si>
  <si>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</si>
  <si>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</si>
  <si>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</si>
  <si>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</si>
  <si>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</si>
  <si>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</si>
  <si>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</si>
  <si>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</si>
  <si>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</si>
  <si>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</si>
  <si>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</si>
  <si>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</si>
  <si>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</si>
  <si>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</si>
  <si>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</si>
  <si>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</si>
  <si>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</si>
  <si>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</si>
  <si>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</si>
  <si>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</si>
  <si>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</si>
  <si>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</si>
  <si>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</si>
  <si>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</si>
  <si>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</si>
  <si>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</si>
  <si>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</si>
  <si>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</si>
  <si>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</si>
  <si>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</si>
  <si>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</si>
  <si>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</si>
  <si>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</si>
  <si>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</si>
  <si>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</si>
  <si>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</si>
  <si>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</si>
  <si>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</si>
  <si>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</si>
  <si>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</si>
  <si>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</si>
  <si>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</si>
  <si>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</si>
  <si>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</si>
  <si>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</si>
  <si>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</si>
  <si>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</si>
  <si>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</si>
  <si>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</si>
  <si>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</si>
  <si>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</si>
  <si>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</si>
  <si>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</si>
  <si>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</si>
  <si>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</si>
  <si>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</si>
  <si>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</si>
  <si>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</si>
  <si>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</si>
  <si>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</si>
  <si>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</si>
  <si>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</si>
  <si>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</si>
  <si>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</si>
  <si>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</si>
  <si>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</si>
  <si>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</si>
  <si>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</si>
  <si>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</si>
  <si>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</si>
  <si>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</si>
  <si>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</si>
  <si>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</si>
  <si>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</si>
  <si>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</si>
  <si>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</si>
  <si>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</si>
  <si>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</si>
  <si>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</si>
  <si>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</si>
  <si>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</si>
  <si>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</si>
  <si>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</si>
  <si>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</si>
  <si>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</si>
  <si>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</si>
  <si>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</si>
  <si>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</si>
  <si>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</si>
  <si>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</si>
  <si>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</si>
  <si>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</si>
  <si>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</si>
  <si>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</si>
  <si>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</si>
  <si>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</si>
  <si>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</si>
  <si>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</si>
  <si>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</si>
  <si>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</si>
  <si>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</si>
  <si>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</si>
  <si>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</si>
  <si>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</si>
  <si>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</si>
  <si>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</si>
  <si>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</si>
  <si>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</si>
  <si>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</si>
  <si>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</si>
  <si>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</si>
  <si>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</si>
  <si>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</si>
  <si>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</si>
  <si>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</si>
  <si>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</si>
  <si>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</si>
  <si>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</si>
  <si>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</si>
  <si>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</si>
  <si>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</si>
  <si>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</si>
  <si>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</si>
  <si>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</si>
  <si>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</si>
  <si>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</si>
  <si>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</si>
  <si>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</si>
  <si>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</si>
  <si>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</si>
  <si>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</si>
  <si>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</si>
  <si>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</si>
  <si>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</si>
  <si>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</si>
  <si>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</si>
  <si>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</si>
  <si>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</si>
  <si>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</si>
  <si>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</si>
  <si>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</si>
  <si>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</si>
  <si>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</si>
  <si>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</si>
  <si>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</si>
  <si>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</si>
  <si>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</si>
  <si>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</si>
  <si>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</si>
  <si>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</si>
  <si>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</si>
  <si>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</si>
  <si>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</si>
  <si>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</si>
  <si>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</si>
  <si>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</si>
  <si>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</si>
  <si>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</si>
  <si>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</si>
  <si>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</si>
  <si>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</si>
  <si>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</si>
  <si>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</si>
  <si>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</si>
  <si>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</si>
  <si>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</si>
  <si>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</si>
  <si>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</si>
  <si>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</si>
  <si>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</si>
  <si>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</si>
  <si>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</si>
  <si>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</si>
  <si>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</si>
  <si>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</si>
  <si>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</si>
  <si>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</si>
  <si>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</si>
  <si>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</si>
  <si>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</si>
  <si>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</si>
  <si>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</si>
  <si>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</si>
  <si>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</si>
  <si>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</si>
  <si>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</si>
  <si>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</si>
  <si>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</si>
  <si>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</si>
  <si>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</si>
  <si>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</si>
  <si>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</si>
  <si>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</si>
  <si>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</si>
  <si>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</si>
  <si>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</si>
  <si>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</si>
  <si>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</si>
  <si>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</si>
  <si>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</si>
  <si>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</si>
  <si>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</si>
  <si>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</si>
  <si>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</si>
  <si>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</si>
  <si>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</si>
  <si>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</si>
  <si>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</si>
  <si>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</si>
  <si>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</si>
  <si>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</si>
  <si>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</si>
  <si>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</si>
  <si>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</si>
  <si>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</si>
  <si>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</si>
  <si>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</si>
  <si>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</si>
  <si>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</si>
  <si>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</si>
  <si>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</si>
  <si>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</si>
  <si>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</si>
  <si>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</si>
  <si>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</si>
  <si>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</si>
  <si>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</si>
  <si>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</si>
  <si>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</si>
  <si>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</si>
  <si>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</si>
  <si>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</si>
  <si>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</si>
  <si>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</si>
  <si>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</si>
  <si>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</si>
  <si>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</si>
  <si>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</si>
  <si>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</si>
  <si>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</si>
  <si>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</si>
  <si>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</si>
  <si>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</si>
  <si>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</si>
  <si>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</si>
  <si>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</si>
  <si>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</si>
  <si>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</si>
  <si>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</si>
  <si>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</si>
  <si>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</si>
  <si>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</si>
  <si>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</si>
  <si>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</si>
  <si>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</si>
  <si>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</si>
  <si>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</si>
  <si>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</si>
  <si>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</si>
  <si>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</si>
  <si>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</si>
  <si>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</si>
  <si>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</si>
  <si>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</si>
  <si>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</si>
  <si>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</si>
  <si>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</si>
  <si>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</si>
  <si>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</si>
  <si>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</si>
  <si>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</si>
  <si>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</si>
  <si>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</si>
  <si>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</si>
  <si>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</si>
  <si>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</si>
  <si>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</si>
  <si>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</si>
  <si>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</si>
  <si>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</si>
  <si>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</si>
  <si>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</si>
  <si>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</si>
  <si>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</si>
  <si>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</si>
  <si>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</si>
  <si>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</si>
  <si>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</si>
  <si>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</si>
  <si>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</si>
  <si>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</si>
  <si>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</si>
  <si>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</si>
  <si>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</si>
  <si>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</si>
  <si>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</si>
  <si>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</si>
  <si>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</si>
  <si>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</si>
  <si>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</si>
  <si>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</si>
  <si>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</si>
  <si>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</si>
  <si>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</si>
  <si>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</si>
  <si>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</si>
  <si>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</si>
  <si>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</si>
  <si>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</si>
  <si>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</si>
  <si>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</si>
  <si>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</si>
  <si>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</si>
  <si>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</si>
  <si>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</si>
  <si>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</si>
  <si>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</si>
  <si>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</si>
  <si>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</si>
  <si>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</si>
  <si>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</si>
  <si>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</si>
  <si>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</si>
  <si>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</si>
  <si>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</si>
  <si>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</si>
  <si>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</si>
  <si>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</si>
  <si>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</si>
  <si>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</si>
  <si>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</si>
  <si>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</si>
  <si>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</si>
  <si>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</si>
  <si>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</si>
  <si>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</si>
  <si>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</si>
  <si>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</si>
  <si>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</si>
  <si>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</si>
  <si>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</si>
  <si>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</si>
  <si>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</si>
  <si>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</si>
  <si>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</si>
  <si>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</si>
  <si>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</si>
  <si>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</si>
  <si>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</si>
  <si>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</si>
  <si>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</si>
  <si>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</si>
  <si>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</si>
  <si>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</si>
  <si>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</si>
  <si>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</si>
  <si>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</si>
  <si>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</si>
  <si>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</si>
  <si>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</si>
  <si>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</si>
  <si>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</si>
  <si>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</si>
  <si>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</si>
  <si>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</si>
  <si>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</si>
  <si>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</si>
  <si>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</si>
  <si>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</si>
  <si>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</si>
  <si>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</si>
  <si>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</si>
  <si>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</si>
  <si>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</si>
  <si>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</si>
  <si>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</si>
  <si>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</si>
  <si>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</si>
  <si>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</si>
  <si>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</si>
  <si>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</si>
  <si>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</si>
  <si>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</si>
  <si>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</si>
  <si>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</si>
  <si>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</si>
  <si>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</si>
  <si>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</si>
  <si>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</si>
  <si>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</si>
  <si>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</si>
  <si>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</si>
  <si>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</si>
  <si>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</si>
  <si>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</si>
  <si>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</si>
  <si>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</si>
  <si>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</si>
  <si>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</si>
  <si>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</si>
  <si>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</si>
  <si>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</si>
  <si>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</si>
  <si>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</si>
  <si>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</si>
  <si>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</si>
  <si>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</si>
  <si>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</si>
  <si>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</si>
  <si>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</si>
  <si>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</si>
  <si>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</si>
  <si>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</si>
  <si>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</si>
  <si>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</si>
  <si>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</si>
  <si>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</si>
  <si>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</si>
  <si>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</si>
  <si>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</si>
  <si>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</si>
  <si>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</si>
  <si>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</si>
  <si>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</si>
  <si>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</si>
  <si>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</si>
  <si>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</si>
  <si>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</si>
  <si>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</si>
  <si>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</si>
  <si>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</si>
  <si>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</si>
  <si>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</si>
  <si>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</si>
  <si>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</si>
  <si>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</si>
  <si>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</si>
  <si>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</si>
  <si>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</si>
  <si>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</si>
  <si>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</si>
  <si>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</si>
  <si>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</si>
  <si>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</si>
  <si>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</si>
  <si>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</si>
  <si>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</si>
  <si>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</si>
  <si>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</si>
  <si>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</si>
  <si>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</si>
  <si>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</si>
  <si>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</si>
  <si>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</si>
  <si>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</si>
  <si>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</si>
  <si>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</si>
  <si>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</si>
  <si>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</si>
  <si>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</si>
  <si>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</si>
  <si>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</si>
  <si>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</si>
  <si>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</si>
  <si>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</si>
  <si>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</si>
  <si>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</si>
  <si>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</si>
  <si>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</si>
  <si>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</si>
  <si>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</si>
  <si>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</si>
  <si>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</si>
  <si>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</si>
  <si>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</si>
  <si>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</si>
  <si>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</si>
  <si>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</si>
  <si>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</si>
  <si>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</si>
  <si>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</si>
  <si>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</si>
  <si>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</si>
  <si>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</si>
  <si>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</si>
  <si>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</si>
  <si>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</si>
  <si>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</si>
  <si>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</si>
  <si>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</si>
  <si>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</si>
  <si>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</si>
  <si>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</si>
  <si>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</si>
  <si>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</si>
  <si>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</si>
  <si>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</si>
  <si>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</si>
  <si>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</si>
  <si>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</si>
  <si>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</si>
  <si>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</si>
  <si>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</si>
  <si>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</si>
  <si>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</si>
  <si>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</si>
  <si>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</si>
  <si>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</si>
  <si>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</si>
  <si>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</si>
  <si>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</si>
  <si>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</si>
  <si>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</si>
  <si>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</si>
  <si>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</si>
  <si>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</si>
  <si>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</si>
  <si>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</si>
  <si>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</si>
  <si>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</si>
  <si>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</si>
  <si>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</si>
  <si>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</si>
  <si>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</si>
  <si>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</si>
  <si>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</si>
  <si>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</si>
  <si>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</si>
  <si>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</si>
  <si>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</si>
  <si>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</si>
  <si>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</si>
  <si>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</si>
  <si>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</si>
  <si>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</si>
  <si>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</si>
  <si>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</si>
  <si>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</si>
  <si>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</si>
  <si>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</si>
  <si>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</si>
  <si>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</si>
  <si>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</si>
  <si>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</si>
  <si>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</si>
  <si>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</si>
  <si>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</si>
  <si>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</si>
  <si>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</si>
  <si>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</si>
  <si>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</si>
  <si>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</si>
  <si>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</si>
  <si>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</si>
  <si>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</si>
  <si>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</si>
  <si>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</si>
  <si>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</si>
  <si>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</si>
  <si>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</si>
  <si>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</si>
  <si>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</si>
  <si>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</si>
  <si>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</si>
  <si>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</si>
  <si>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</si>
  <si>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</si>
  <si>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</si>
  <si>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</si>
  <si>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</si>
  <si>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</si>
  <si>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</si>
  <si>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</si>
  <si>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</si>
  <si>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</si>
  <si>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</si>
  <si>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</si>
  <si>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</si>
  <si>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</si>
  <si>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</si>
  <si>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</si>
  <si>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</si>
  <si>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</si>
  <si>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</si>
  <si>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</si>
  <si>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</si>
  <si>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</si>
  <si>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</si>
  <si>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</si>
  <si>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</si>
  <si>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</si>
  <si>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</si>
  <si>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</si>
  <si>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</si>
  <si>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</si>
  <si>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</si>
  <si>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</si>
  <si>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</si>
  <si>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</si>
  <si>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</si>
  <si>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</si>
  <si>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</si>
  <si>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</si>
  <si>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</si>
  <si>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</si>
  <si>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</si>
  <si>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</si>
  <si>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</si>
  <si>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</si>
  <si>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</si>
  <si>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</si>
  <si>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</si>
  <si>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</si>
  <si>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</si>
  <si>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</si>
  <si>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</si>
  <si>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</si>
  <si>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</si>
  <si>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</si>
  <si>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</si>
  <si>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</si>
  <si>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</si>
  <si>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</si>
  <si>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</si>
  <si>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</si>
  <si>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</si>
  <si>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</si>
  <si>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</si>
  <si>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</si>
  <si>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</si>
  <si>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</si>
  <si>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</si>
  <si>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</si>
  <si>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</si>
  <si>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</si>
  <si>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</si>
  <si>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</si>
  <si>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</si>
  <si>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</si>
  <si>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</si>
  <si>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</si>
  <si>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</si>
  <si>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</si>
  <si>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</si>
  <si>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</si>
  <si>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</si>
  <si>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</si>
  <si>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</si>
  <si>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</si>
  <si>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</si>
  <si>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</si>
  <si>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</si>
  <si>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</si>
  <si>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</si>
  <si>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</si>
  <si>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</si>
  <si>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</si>
  <si>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</si>
  <si>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</si>
  <si>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</si>
  <si>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</si>
  <si>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</si>
  <si>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</si>
  <si>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</si>
  <si>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</si>
  <si>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</si>
  <si>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</si>
  <si>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</si>
  <si>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</si>
  <si>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</si>
  <si>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</si>
  <si>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</si>
  <si>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</si>
  <si>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</si>
  <si>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</si>
  <si>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</si>
  <si>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</si>
  <si>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</si>
  <si>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</si>
  <si>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</si>
  <si>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</si>
  <si>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</si>
  <si>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</si>
  <si>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</si>
  <si>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</si>
  <si>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</si>
  <si>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</si>
  <si>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</si>
  <si>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</si>
  <si>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</si>
  <si>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</si>
  <si>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</si>
  <si>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</si>
  <si>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</si>
  <si>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</si>
  <si>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</si>
  <si>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</si>
  <si>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</si>
  <si>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</si>
  <si>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</si>
  <si>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</si>
  <si>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</si>
  <si>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</si>
  <si>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</si>
  <si>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</si>
  <si>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</si>
  <si>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</si>
  <si>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</si>
  <si>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</si>
  <si>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</si>
  <si>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</si>
  <si>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</si>
  <si>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</si>
  <si>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</si>
  <si>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</si>
  <si>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</si>
  <si>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</si>
  <si>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</si>
  <si>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</si>
  <si>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</si>
  <si>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</si>
  <si>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</si>
  <si>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</si>
  <si>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</si>
  <si>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</si>
  <si>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</si>
  <si>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</si>
  <si>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</si>
  <si>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</si>
  <si>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</si>
  <si>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</si>
  <si>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</si>
  <si>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</si>
  <si>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</si>
  <si>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</si>
  <si>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</si>
  <si>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</si>
  <si>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</si>
  <si>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</si>
  <si>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</si>
  <si>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</si>
  <si>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</si>
  <si>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</si>
  <si>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</si>
  <si>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</si>
  <si>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</si>
  <si>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</si>
  <si>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</si>
  <si>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</si>
  <si>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</si>
  <si>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</si>
  <si>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</si>
  <si>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</si>
  <si>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</si>
  <si>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</si>
  <si>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</si>
  <si>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</si>
  <si>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</si>
  <si>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</si>
  <si>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</si>
  <si>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</si>
  <si>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</si>
  <si>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</si>
  <si>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</si>
  <si>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</si>
  <si>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</si>
  <si>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</si>
  <si>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</si>
  <si>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</si>
  <si>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</si>
  <si>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</si>
  <si>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</si>
  <si>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</si>
  <si>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</si>
  <si>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</si>
  <si>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</si>
  <si>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</si>
  <si>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</si>
  <si>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</si>
  <si>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</si>
  <si>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</si>
  <si>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</si>
  <si>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</si>
  <si>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</si>
  <si>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</si>
  <si>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</si>
  <si>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</si>
  <si>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</si>
  <si>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</si>
  <si>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</si>
  <si>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</si>
  <si>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</si>
  <si>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</si>
  <si>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</si>
  <si>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</si>
  <si>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</si>
  <si>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</si>
  <si>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</si>
  <si>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</si>
  <si>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</si>
  <si>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</si>
  <si>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</si>
  <si>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</si>
  <si>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</si>
  <si>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</si>
  <si>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</si>
  <si>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</si>
  <si>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</si>
  <si>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</si>
  <si>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</si>
  <si>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</si>
  <si>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</si>
  <si>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</si>
  <si>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</si>
  <si>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</si>
  <si>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</si>
  <si>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</si>
  <si>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</si>
  <si>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</si>
  <si>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</si>
  <si>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</si>
  <si>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</si>
  <si>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</si>
  <si>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</si>
  <si>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</si>
  <si>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</si>
  <si>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</si>
  <si>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</si>
  <si>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</si>
  <si>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</si>
  <si>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</si>
  <si>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</si>
  <si>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</si>
  <si>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</si>
  <si>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</si>
  <si>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</si>
  <si>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</si>
  <si>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</si>
  <si>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</si>
  <si>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</si>
  <si>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</si>
  <si>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</si>
  <si>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</si>
  <si>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</si>
  <si>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</si>
  <si>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</si>
  <si>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</si>
  <si>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</si>
  <si>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</si>
  <si>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</si>
  <si>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</si>
  <si>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</si>
  <si>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</si>
  <si>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</si>
  <si>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</si>
  <si>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</si>
  <si>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</si>
  <si>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</si>
  <si>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</si>
  <si>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</si>
  <si>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</si>
  <si>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</si>
  <si>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</si>
  <si>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</si>
  <si>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</si>
  <si>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</si>
  <si>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</si>
  <si>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</si>
  <si>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</si>
  <si>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</si>
  <si>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</si>
  <si>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</si>
  <si>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</si>
  <si>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</si>
  <si>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</si>
  <si>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</si>
  <si>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</si>
  <si>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</si>
  <si>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</si>
  <si>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</si>
  <si>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</si>
  <si>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</si>
  <si>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</si>
  <si>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</si>
  <si>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</si>
  <si>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</si>
  <si>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</si>
  <si>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</si>
  <si>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</si>
  <si>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</si>
  <si>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</si>
  <si>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</si>
  <si>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</si>
  <si>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</si>
  <si>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</si>
  <si>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</si>
  <si>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</si>
  <si>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</si>
  <si>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</si>
  <si>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</si>
  <si>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</si>
  <si>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</si>
  <si>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</si>
  <si>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</si>
  <si>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</si>
  <si>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</si>
  <si>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</si>
  <si>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</si>
  <si>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</si>
  <si>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</si>
  <si>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</si>
  <si>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</si>
  <si>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</si>
  <si>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</si>
  <si>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</si>
  <si>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</si>
  <si>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</si>
  <si>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</si>
  <si>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</si>
  <si>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</si>
  <si>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</si>
  <si>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</si>
  <si>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</si>
  <si>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</si>
  <si>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</si>
  <si>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</si>
  <si>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</si>
  <si>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</si>
  <si>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</si>
  <si>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</si>
  <si>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</si>
  <si>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</si>
  <si>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</si>
  <si>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</si>
  <si>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</si>
  <si>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</si>
  <si>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</si>
  <si>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</si>
  <si>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</si>
  <si>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</si>
  <si>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</si>
  <si>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</si>
  <si>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</si>
  <si>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</si>
  <si>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</si>
  <si>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</si>
  <si>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</si>
  <si>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</si>
  <si>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</si>
  <si>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</si>
  <si>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</si>
  <si>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</si>
  <si>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</si>
  <si>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</si>
  <si>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</si>
  <si>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</si>
  <si>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</si>
  <si>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</si>
  <si>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</si>
  <si>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</si>
  <si>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</si>
  <si>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</si>
  <si>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</si>
  <si>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</si>
  <si>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</si>
  <si>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</si>
  <si>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</si>
  <si>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</si>
  <si>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</si>
  <si>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</si>
  <si>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</si>
  <si>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</si>
  <si>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</si>
  <si>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</si>
  <si>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</si>
  <si>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</si>
  <si>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</si>
  <si>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</si>
  <si>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</si>
  <si>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</si>
  <si>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</si>
  <si>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</si>
  <si>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</si>
  <si>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</si>
  <si>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</si>
  <si>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</si>
  <si>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</si>
  <si>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</si>
  <si>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</si>
  <si>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</si>
  <si>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</si>
  <si>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</si>
  <si>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</si>
  <si>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</si>
  <si>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</si>
  <si>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</si>
  <si>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</si>
  <si>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</si>
  <si>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</si>
  <si>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</si>
  <si>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</si>
  <si>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</si>
  <si>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</si>
  <si>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</si>
  <si>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</si>
  <si>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</si>
  <si>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</si>
  <si>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</si>
  <si>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</si>
  <si>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</si>
  <si>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</si>
  <si>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</si>
  <si>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</si>
  <si>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</si>
  <si>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</si>
  <si>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</si>
  <si>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</si>
  <si>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</si>
  <si>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</si>
  <si>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</si>
  <si>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</si>
  <si>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</si>
  <si>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</si>
  <si>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</si>
  <si>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</si>
  <si>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</si>
  <si>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</si>
  <si>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</si>
  <si>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</si>
  <si>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</si>
  <si>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</si>
  <si>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</si>
  <si>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</si>
  <si>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</si>
  <si>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</si>
  <si>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</si>
  <si>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</si>
  <si>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</si>
  <si>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</si>
  <si>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</si>
  <si>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</si>
  <si>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</si>
  <si>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</si>
  <si>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</si>
  <si>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</si>
  <si>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</si>
  <si>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</si>
  <si>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</si>
  <si>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</si>
  <si>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</si>
  <si>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</si>
  <si>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</si>
  <si>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</si>
  <si>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</si>
  <si>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</si>
  <si>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</si>
  <si>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</si>
  <si>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</si>
  <si>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</si>
  <si>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</si>
  <si>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</si>
  <si>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</si>
  <si>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</si>
  <si>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</si>
  <si>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</si>
  <si>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</si>
  <si>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</si>
  <si>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</si>
  <si>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</si>
  <si>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</si>
  <si>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</si>
  <si>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</si>
  <si>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</si>
  <si>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</si>
  <si>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</si>
  <si>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</si>
  <si>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</si>
  <si>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</si>
  <si>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</si>
  <si>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</si>
  <si>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</si>
  <si>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</si>
  <si>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</si>
  <si>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</si>
  <si>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</si>
  <si>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</si>
  <si>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</si>
  <si>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</si>
  <si>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</si>
  <si>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</si>
  <si>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</si>
  <si>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</si>
  <si>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</si>
  <si>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</si>
  <si>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</si>
  <si>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</si>
  <si>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</si>
  <si>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</si>
  <si>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</si>
  <si>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</si>
  <si>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</si>
  <si>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</si>
  <si>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</si>
  <si>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</si>
  <si>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</si>
  <si>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</si>
  <si>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</si>
  <si>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</si>
  <si>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</si>
  <si>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</si>
  <si>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</si>
  <si>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</si>
  <si>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</si>
  <si>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</si>
  <si>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</si>
  <si>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</si>
  <si>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</si>
  <si>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</si>
  <si>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</si>
  <si>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</si>
  <si>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</si>
  <si>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</si>
  <si>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</si>
  <si>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</si>
  <si>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</si>
  <si>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</si>
  <si>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</si>
  <si>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</si>
  <si>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</si>
  <si>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</si>
  <si>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</si>
  <si>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</si>
  <si>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</si>
  <si>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</si>
  <si>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</si>
  <si>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</si>
  <si>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</si>
  <si>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</si>
  <si>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</si>
  <si>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</si>
  <si>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</si>
  <si>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</si>
  <si>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</si>
  <si>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</si>
  <si>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</si>
  <si>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</si>
  <si>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</si>
  <si>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</si>
  <si>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</si>
  <si>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</si>
  <si>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</si>
  <si>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</si>
  <si>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</si>
  <si>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</si>
  <si>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</si>
  <si>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</si>
  <si>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</si>
  <si>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</si>
  <si>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</si>
  <si>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</si>
  <si>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</si>
  <si>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</si>
  <si>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</si>
  <si>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</si>
  <si>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</si>
  <si>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</si>
  <si>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</si>
  <si>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</si>
  <si>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</si>
  <si>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</si>
  <si>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</si>
  <si>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</si>
  <si>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</si>
  <si>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</si>
  <si>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</si>
  <si>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</si>
  <si>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</si>
  <si>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</si>
  <si>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</si>
  <si>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</si>
  <si>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</si>
  <si>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</si>
  <si>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</si>
  <si>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</si>
  <si>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</si>
  <si>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</si>
  <si>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</si>
  <si>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</si>
  <si>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</si>
  <si>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</si>
  <si>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</si>
  <si>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</si>
  <si>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</si>
  <si>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</si>
  <si>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</si>
  <si>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</si>
  <si>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</si>
  <si>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</si>
  <si>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</si>
  <si>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</si>
  <si>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</si>
  <si>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</si>
  <si>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</si>
  <si>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</si>
  <si>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</si>
  <si>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</si>
  <si>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</si>
  <si>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</si>
  <si>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</si>
  <si>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</si>
  <si>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</si>
  <si>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</si>
  <si>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</si>
  <si>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</si>
  <si>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</si>
  <si>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</si>
  <si>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</si>
  <si>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</si>
  <si>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</si>
  <si>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</si>
  <si>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</si>
  <si>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</si>
  <si>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</si>
  <si>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</si>
  <si>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</si>
  <si>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</si>
  <si>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</si>
  <si>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</si>
  <si>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</si>
  <si>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</si>
  <si>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</si>
  <si>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</si>
  <si>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</si>
  <si>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</si>
  <si>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</si>
  <si>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</si>
  <si>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</si>
  <si>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</si>
  <si>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</si>
  <si>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</si>
  <si>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</si>
  <si>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</si>
  <si>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</si>
  <si>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</si>
  <si>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</si>
  <si>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</si>
  <si>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</si>
  <si>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</si>
  <si>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</si>
  <si>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</si>
  <si>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</si>
  <si>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</si>
  <si>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</si>
  <si>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</si>
  <si>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</si>
  <si>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</si>
  <si>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</si>
  <si>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</si>
  <si>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</si>
  <si>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</si>
  <si>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</si>
  <si>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</si>
  <si>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</si>
  <si>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</si>
  <si>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</si>
  <si>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</si>
  <si>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</si>
  <si>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</si>
  <si>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</si>
  <si>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</si>
  <si>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</si>
  <si>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</si>
  <si>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</si>
  <si>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</si>
  <si>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</si>
  <si>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</si>
  <si>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</si>
  <si>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</si>
  <si>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</si>
  <si>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</si>
  <si>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</si>
  <si>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</si>
  <si>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</si>
  <si>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</si>
  <si>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</si>
  <si>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</si>
  <si>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</si>
  <si>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</si>
  <si>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</si>
  <si>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</si>
  <si>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</si>
  <si>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</si>
  <si>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</si>
  <si>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</si>
  <si>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</si>
  <si>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</si>
  <si>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</si>
  <si>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</si>
  <si>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</si>
  <si>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</si>
  <si>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</si>
  <si>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</si>
  <si>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</si>
  <si>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</si>
  <si>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</si>
  <si>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</si>
  <si>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</si>
  <si>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</si>
  <si>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</si>
  <si>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</si>
  <si>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</si>
  <si>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</si>
  <si>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</si>
  <si>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</si>
  <si>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</si>
  <si>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</si>
  <si>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</si>
  <si>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</si>
  <si>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</si>
  <si>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</si>
  <si>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</si>
  <si>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</si>
  <si>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</si>
  <si>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</si>
  <si>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</si>
  <si>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</si>
  <si>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</si>
  <si>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</si>
  <si>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</si>
  <si>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</si>
  <si>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</si>
  <si>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</si>
  <si>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</si>
  <si>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</si>
  <si>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</si>
  <si>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</si>
  <si>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</si>
  <si>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</si>
  <si>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</si>
  <si>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</si>
  <si>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</si>
  <si>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</si>
  <si>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</si>
  <si>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</si>
  <si>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</si>
  <si>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</si>
  <si>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</si>
  <si>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</si>
  <si>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</si>
  <si>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</si>
  <si>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</si>
  <si>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</si>
  <si>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</si>
  <si>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</si>
  <si>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</si>
  <si>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</si>
  <si>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</si>
  <si>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</si>
  <si>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</si>
  <si>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</si>
  <si>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</si>
  <si>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</si>
  <si>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</si>
  <si>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</si>
  <si>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</si>
  <si>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</si>
  <si>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</si>
  <si>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</si>
  <si>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</si>
  <si>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</si>
  <si>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</si>
  <si>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</si>
  <si>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</si>
  <si>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</si>
  <si>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</si>
  <si>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</si>
  <si>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</si>
  <si>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</si>
  <si>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</si>
  <si>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</si>
  <si>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</si>
  <si>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</si>
  <si>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</si>
  <si>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</si>
  <si>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</si>
  <si>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</si>
  <si>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</si>
  <si>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</si>
  <si>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</si>
  <si>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</si>
  <si>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</si>
  <si>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</si>
  <si>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</si>
  <si>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</si>
  <si>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</si>
  <si>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</si>
  <si>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</si>
  <si>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</si>
  <si>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</si>
  <si>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</si>
  <si>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</si>
  <si>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</si>
  <si>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</si>
  <si>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</si>
  <si>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</si>
  <si>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</si>
  <si>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</si>
  <si>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</si>
  <si>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</si>
  <si>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</si>
  <si>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</si>
  <si>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</si>
  <si>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</si>
  <si>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</si>
  <si>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</si>
  <si>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</si>
  <si>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</si>
  <si>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</si>
  <si>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</si>
  <si>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</si>
  <si>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</si>
  <si>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</si>
  <si>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</si>
  <si>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</si>
  <si>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</si>
  <si>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</si>
  <si>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</si>
  <si>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</si>
  <si>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</si>
  <si>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</si>
  <si>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</si>
  <si>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</si>
  <si>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</si>
  <si>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</si>
  <si>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</si>
  <si>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</si>
  <si>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</si>
  <si>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</si>
  <si>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</si>
  <si>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</si>
  <si>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</si>
  <si>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</si>
  <si>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</si>
  <si>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</si>
  <si>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</si>
  <si>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</si>
  <si>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</si>
  <si>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</si>
  <si>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</si>
  <si>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</si>
  <si>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</si>
  <si>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</si>
  <si>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</si>
  <si>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</si>
  <si>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</si>
  <si>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</si>
  <si>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</si>
  <si>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</si>
  <si>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</si>
  <si>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</si>
  <si>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</si>
  <si>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</si>
  <si>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</si>
  <si>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</si>
  <si>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</si>
  <si>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</si>
  <si>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</si>
  <si>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</si>
  <si>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</si>
  <si>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</si>
  <si>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</si>
  <si>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</si>
  <si>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</si>
  <si>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</si>
  <si>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</si>
  <si>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</si>
  <si>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</si>
  <si>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</si>
  <si>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</si>
  <si>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</si>
  <si>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</si>
  <si>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</si>
  <si>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</si>
  <si>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</si>
  <si>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</si>
  <si>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</si>
  <si>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</si>
  <si>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</si>
  <si>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</si>
  <si>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</si>
  <si>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</si>
  <si>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</si>
  <si>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</si>
  <si>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</si>
  <si>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</si>
  <si>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</si>
  <si>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</si>
  <si>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</si>
  <si>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</si>
  <si>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</si>
  <si>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</si>
  <si>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</si>
  <si>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</si>
  <si>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</si>
  <si>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</si>
  <si>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</si>
  <si>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</si>
  <si>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</si>
  <si>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</si>
  <si>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</si>
  <si>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</si>
  <si>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</si>
  <si>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</si>
  <si>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</si>
  <si>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</si>
  <si>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</si>
  <si>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</si>
  <si>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</si>
  <si>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</si>
  <si>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</si>
  <si>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</si>
  <si>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</si>
  <si>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</si>
  <si>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</si>
  <si>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</si>
  <si>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</si>
  <si>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</si>
  <si>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</si>
  <si>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</si>
  <si>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</si>
  <si>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</si>
  <si>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</si>
  <si>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</si>
  <si>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</si>
  <si>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</si>
  <si>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</si>
  <si>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</si>
  <si>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</si>
  <si>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</si>
  <si>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</si>
  <si>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</si>
  <si>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</si>
  <si>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</si>
  <si>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</si>
  <si>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</si>
  <si>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</si>
  <si>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</si>
  <si>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</si>
  <si>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</si>
  <si>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</si>
  <si>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</si>
  <si>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</si>
  <si>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</si>
  <si>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</si>
  <si>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</si>
  <si>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</si>
  <si>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</si>
  <si>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</si>
  <si>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</si>
  <si>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</si>
  <si>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</si>
  <si>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</si>
  <si>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</si>
  <si>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</si>
  <si>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</si>
  <si>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</si>
  <si>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</si>
  <si>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</si>
  <si>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</si>
  <si>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</si>
  <si>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</si>
  <si>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</si>
  <si>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</si>
  <si>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</si>
  <si>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</si>
  <si>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</si>
  <si>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</si>
  <si>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</si>
  <si>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</si>
  <si>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</si>
  <si>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</si>
  <si>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</si>
  <si>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</si>
  <si>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</si>
  <si>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</si>
  <si>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</si>
  <si>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</si>
  <si>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</si>
  <si>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</si>
  <si>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</si>
  <si>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</si>
  <si>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</si>
  <si>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</si>
  <si>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</si>
  <si>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</si>
  <si>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</si>
  <si>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</si>
  <si>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</si>
  <si>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</si>
  <si>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</si>
  <si>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</si>
  <si>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</si>
  <si>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</si>
  <si>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</si>
  <si>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</si>
  <si>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</si>
  <si>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</si>
  <si>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</si>
  <si>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</si>
  <si>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</si>
  <si>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</si>
  <si>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</si>
  <si>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</si>
  <si>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</si>
  <si>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</si>
  <si>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</si>
  <si>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</si>
  <si>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</si>
  <si>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</si>
  <si>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</si>
  <si>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</si>
  <si>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</si>
  <si>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</si>
  <si>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</si>
  <si>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</si>
  <si>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</si>
  <si>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</si>
  <si>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</si>
  <si>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</si>
  <si>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</si>
  <si>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</si>
  <si>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</si>
  <si>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</si>
  <si>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</si>
  <si>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</si>
  <si>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</si>
  <si>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</si>
  <si>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</si>
  <si>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</si>
  <si>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</si>
  <si>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</si>
  <si>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</si>
  <si>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</si>
  <si>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</si>
  <si>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</si>
  <si>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</si>
  <si>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</si>
  <si>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</si>
  <si>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</si>
  <si>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</si>
  <si>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</si>
  <si>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</si>
  <si>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</si>
  <si>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</si>
  <si>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</si>
  <si>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</si>
  <si>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</si>
  <si>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</si>
  <si>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</si>
  <si>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</si>
  <si>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</si>
  <si>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</si>
  <si>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</si>
  <si>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</si>
  <si>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</si>
  <si>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</si>
  <si>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</si>
  <si>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</si>
  <si>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</si>
  <si>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</si>
  <si>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</si>
  <si>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</si>
  <si>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</si>
  <si>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</si>
  <si>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</si>
  <si>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</si>
  <si>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</si>
  <si>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</si>
  <si>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</si>
  <si>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</si>
  <si>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</si>
  <si>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</si>
  <si>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</si>
  <si>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</si>
  <si>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</si>
  <si>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</si>
  <si>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</si>
  <si>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</si>
  <si>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</si>
  <si>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</si>
  <si>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</si>
  <si>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</si>
  <si>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</si>
  <si>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</si>
  <si>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</si>
  <si>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</si>
  <si>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</si>
  <si>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</si>
  <si>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</si>
  <si>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</si>
  <si>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</si>
  <si>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</si>
  <si>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</si>
  <si>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</si>
  <si>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</si>
  <si>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</si>
  <si>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</si>
  <si>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</si>
  <si>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</si>
  <si>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</si>
  <si>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</si>
  <si>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</si>
  <si>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</si>
  <si>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</si>
  <si>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</si>
  <si>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</si>
  <si>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</si>
  <si>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</si>
  <si>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</si>
  <si>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</si>
  <si>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</si>
  <si>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</si>
  <si>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</si>
  <si>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</si>
  <si>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</si>
  <si>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</si>
  <si>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</si>
  <si>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</si>
  <si>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</si>
  <si>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</si>
  <si>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</si>
  <si>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</si>
  <si>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</si>
  <si>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</si>
  <si>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</si>
  <si>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</si>
  <si>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</si>
  <si>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</si>
  <si>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</si>
  <si>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</si>
  <si>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</si>
  <si>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</si>
  <si>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</si>
  <si>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</si>
  <si>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</si>
  <si>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</si>
  <si>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</si>
  <si>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</si>
  <si>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</si>
  <si>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</si>
  <si>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</si>
  <si>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</si>
  <si>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</si>
  <si>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</si>
  <si>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</si>
  <si>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</si>
  <si>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</si>
  <si>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</si>
  <si>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</si>
  <si>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</si>
  <si>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</si>
  <si>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</si>
  <si>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</si>
  <si>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</si>
  <si>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</si>
  <si>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</si>
  <si>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</si>
  <si>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</si>
  <si>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</si>
  <si>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</si>
  <si>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</si>
  <si>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</si>
  <si>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</si>
  <si>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</si>
  <si>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</si>
  <si>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</si>
  <si>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</si>
  <si>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</si>
  <si>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</si>
  <si>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</si>
  <si>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</si>
  <si>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</si>
  <si>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</si>
  <si>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</si>
  <si>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</si>
  <si>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</si>
  <si>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</si>
  <si>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</si>
  <si>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</si>
  <si>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</si>
  <si>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</si>
  <si>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</si>
  <si>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</si>
  <si>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</si>
  <si>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</si>
  <si>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</si>
  <si>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</si>
  <si>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</si>
  <si>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</si>
  <si>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</si>
  <si>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</si>
  <si>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</si>
  <si>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</si>
  <si>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</si>
  <si>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</si>
  <si>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</si>
  <si>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</si>
  <si>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</si>
  <si>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</si>
  <si>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</si>
  <si>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</si>
  <si>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</si>
  <si>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</si>
  <si>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</si>
  <si>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</si>
  <si>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</si>
  <si>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</si>
  <si>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</si>
  <si>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</si>
  <si>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</si>
  <si>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</si>
  <si>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</si>
  <si>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</si>
  <si>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</si>
  <si>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</si>
  <si>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</si>
  <si>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</si>
  <si>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</si>
  <si>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</si>
  <si>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</si>
  <si>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</si>
  <si>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</si>
  <si>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</si>
  <si>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</si>
  <si>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</si>
  <si>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</si>
  <si>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</si>
  <si>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</si>
  <si>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</si>
  <si>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</si>
  <si>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</si>
  <si>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</si>
  <si>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</si>
  <si>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</si>
  <si>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</si>
  <si>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</si>
  <si>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</si>
  <si>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</si>
  <si>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</si>
  <si>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</si>
  <si>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</si>
  <si>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</si>
  <si>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</si>
  <si>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</si>
  <si>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</si>
  <si>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</si>
  <si>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</si>
  <si>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</si>
  <si>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</si>
  <si>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</si>
  <si>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</si>
  <si>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</si>
  <si>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</si>
  <si>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</si>
  <si>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</si>
  <si>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</si>
  <si>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</si>
  <si>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</si>
  <si>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</si>
  <si>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</si>
  <si>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</si>
  <si>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</si>
  <si>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</si>
  <si>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</si>
  <si>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</si>
  <si>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</si>
  <si>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</si>
  <si>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</si>
  <si>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</si>
  <si>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</si>
  <si>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</si>
  <si>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</si>
  <si>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</si>
  <si>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</si>
  <si>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</si>
  <si>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</si>
  <si>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</si>
  <si>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</si>
  <si>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</si>
  <si>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</si>
  <si>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</si>
  <si>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</si>
  <si>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</si>
  <si>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</si>
  <si>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</si>
  <si>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</si>
  <si>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</si>
  <si>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</si>
  <si>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</si>
  <si>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</si>
  <si>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</si>
  <si>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</si>
  <si>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</si>
  <si>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</si>
  <si>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</si>
  <si>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</si>
  <si>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</si>
  <si>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</si>
  <si>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</si>
  <si>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</si>
  <si>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</si>
  <si>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</si>
  <si>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</si>
  <si>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</si>
  <si>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</si>
  <si>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</si>
  <si>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</si>
  <si>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</si>
  <si>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</si>
  <si>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</si>
  <si>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</si>
  <si>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</si>
  <si>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</si>
  <si>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</si>
  <si>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</si>
  <si>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</si>
  <si>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</si>
  <si>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</si>
  <si>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</si>
  <si>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</si>
  <si>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</si>
  <si>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</si>
  <si>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</si>
  <si>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</si>
  <si>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</si>
  <si>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</si>
  <si>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</si>
  <si>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</si>
  <si>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</si>
  <si>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</si>
  <si>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</si>
  <si>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</si>
  <si>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</si>
  <si>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</si>
  <si>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</si>
  <si>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</si>
  <si>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</si>
  <si>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</si>
  <si>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</si>
  <si>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</si>
  <si>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</si>
  <si>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</si>
  <si>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</si>
  <si>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</si>
  <si>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</si>
  <si>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</si>
  <si>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</si>
  <si>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</si>
  <si>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</si>
  <si>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</si>
  <si>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</si>
  <si>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</si>
  <si>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</si>
  <si>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</si>
  <si>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</si>
  <si>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</si>
  <si>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</si>
  <si>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</si>
  <si>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</si>
  <si>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</si>
  <si>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</si>
  <si>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</si>
  <si>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</si>
  <si>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</si>
  <si>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</si>
  <si>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</si>
  <si>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</si>
  <si>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</si>
  <si>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</si>
  <si>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</si>
  <si>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</si>
  <si>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</si>
  <si>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</si>
  <si>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</si>
  <si>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</si>
  <si>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</si>
  <si>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</si>
  <si>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</si>
  <si>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</si>
  <si>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</si>
  <si>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</si>
  <si>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</si>
  <si>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</si>
  <si>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</si>
  <si>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</si>
  <si>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</si>
  <si>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</si>
  <si>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</si>
  <si>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</si>
  <si>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</si>
  <si>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</si>
  <si>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</si>
  <si>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</si>
  <si>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</si>
  <si>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</si>
  <si>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</si>
  <si>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</si>
  <si>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</si>
  <si>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</si>
  <si>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</si>
  <si>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</si>
  <si>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</si>
  <si>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</si>
  <si>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</si>
  <si>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</si>
  <si>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</si>
  <si>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</si>
  <si>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</si>
  <si>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</si>
  <si>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</si>
  <si>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</si>
  <si>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</si>
  <si>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</si>
  <si>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</si>
  <si>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</si>
  <si>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</si>
  <si>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</si>
  <si>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</si>
  <si>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</si>
  <si>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</si>
  <si>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</si>
  <si>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</si>
  <si>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</si>
  <si>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</si>
  <si>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</si>
  <si>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</si>
  <si>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</si>
  <si>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</si>
  <si>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</si>
  <si>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</si>
  <si>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</si>
  <si>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</si>
  <si>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</si>
  <si>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</si>
  <si>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</si>
  <si>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</si>
  <si>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</si>
  <si>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</si>
  <si>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</si>
  <si>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</si>
  <si>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</si>
  <si>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</si>
  <si>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</si>
  <si>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</si>
  <si>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</si>
  <si>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</si>
  <si>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</si>
  <si>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</si>
  <si>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</si>
  <si>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</si>
  <si>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</si>
  <si>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</si>
  <si>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</si>
  <si>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</si>
  <si>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</si>
  <si>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</si>
  <si>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</si>
  <si>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</si>
  <si>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</si>
  <si>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</si>
  <si>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</si>
  <si>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</si>
  <si>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</si>
  <si>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</si>
  <si>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</si>
  <si>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</si>
  <si>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</si>
  <si>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</si>
  <si>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</si>
  <si>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</si>
  <si>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</si>
  <si>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</si>
  <si>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</si>
  <si>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</si>
  <si>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</si>
  <si>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</si>
  <si>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</si>
  <si>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</si>
  <si>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</si>
  <si>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</si>
  <si>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</si>
  <si>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</si>
  <si>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</si>
  <si>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</si>
  <si>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</si>
  <si>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</si>
  <si>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</si>
  <si>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</si>
  <si>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</si>
  <si>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</si>
  <si>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</si>
  <si>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</si>
  <si>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</si>
  <si>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</si>
  <si>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</si>
  <si>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</si>
  <si>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</si>
  <si>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</si>
  <si>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</si>
  <si>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</si>
  <si>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</si>
  <si>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</si>
  <si>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</si>
  <si>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</si>
  <si>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</si>
  <si>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</si>
  <si>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</si>
  <si>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</si>
  <si>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</si>
  <si>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</si>
  <si>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</si>
  <si>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</si>
  <si>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</si>
  <si>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</si>
  <si>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</si>
  <si>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</si>
  <si>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</si>
  <si>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</si>
  <si>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</si>
  <si>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</si>
  <si>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</si>
  <si>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</si>
  <si>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</si>
  <si>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</si>
  <si>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</si>
  <si>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</si>
  <si>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</si>
  <si>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</si>
  <si>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</si>
  <si>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</si>
  <si>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</si>
  <si>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</si>
  <si>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</si>
  <si>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</si>
  <si>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</si>
  <si>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</si>
  <si>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</si>
  <si>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</si>
  <si>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</si>
  <si>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</si>
  <si>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</si>
  <si>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</si>
  <si>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</si>
  <si>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</si>
  <si>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</si>
  <si>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</si>
  <si>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</si>
  <si>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</si>
  <si>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</si>
  <si>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</si>
  <si>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</si>
  <si>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</si>
  <si>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</si>
  <si>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</si>
  <si>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</si>
  <si>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</si>
  <si>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</si>
  <si>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</si>
  <si>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</si>
  <si>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</si>
  <si>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</si>
  <si>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</si>
  <si>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</si>
  <si>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</si>
  <si>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</si>
  <si>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</si>
  <si>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</si>
  <si>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</si>
  <si>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</si>
  <si>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</si>
  <si>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</si>
  <si>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</si>
  <si>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</si>
  <si>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</si>
  <si>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</si>
  <si>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</si>
  <si>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</si>
  <si>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</si>
  <si>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</si>
  <si>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</si>
  <si>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</si>
  <si>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</si>
  <si>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</si>
  <si>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</si>
  <si>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</si>
  <si>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</si>
  <si>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</si>
  <si>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</si>
  <si>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</si>
  <si>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</si>
  <si>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</si>
  <si>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</si>
  <si>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</si>
  <si>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</si>
  <si>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</si>
  <si>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</si>
  <si>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</si>
  <si>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</si>
  <si>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</si>
  <si>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</si>
  <si>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</si>
  <si>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</si>
  <si>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</si>
  <si>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</si>
  <si>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</si>
  <si>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</si>
  <si>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</si>
  <si>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</si>
  <si>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</si>
  <si>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</si>
  <si>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</si>
  <si>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</si>
  <si>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</si>
  <si>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</si>
  <si>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</si>
  <si>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</si>
  <si>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</si>
  <si>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</si>
  <si>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</si>
  <si>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</si>
  <si>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</si>
  <si>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</si>
  <si>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</si>
  <si>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</si>
  <si>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</si>
  <si>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</si>
  <si>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</si>
  <si>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</si>
  <si>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</si>
  <si>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</si>
  <si>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</si>
  <si>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</si>
  <si>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</si>
  <si>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</si>
  <si>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</si>
  <si>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</si>
  <si>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</si>
  <si>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</si>
  <si>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</si>
  <si>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</si>
  <si>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</si>
  <si>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</si>
  <si>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</si>
  <si>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</si>
  <si>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</si>
  <si>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</si>
  <si>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</si>
  <si>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</si>
  <si>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</si>
  <si>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</si>
  <si>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</si>
  <si>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</si>
  <si>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</si>
  <si>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</si>
  <si>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</si>
  <si>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</si>
  <si>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</si>
  <si>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</si>
  <si>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</si>
  <si>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</si>
  <si>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</si>
  <si>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</si>
  <si>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</si>
  <si>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</si>
  <si>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</si>
  <si>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</si>
  <si>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</si>
  <si>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</si>
  <si>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</si>
  <si>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</si>
  <si>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</si>
  <si>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</si>
  <si>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</si>
  <si>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</si>
  <si>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</si>
  <si>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</si>
  <si>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</si>
  <si>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</si>
  <si>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</si>
  <si>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</si>
  <si>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</si>
  <si>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</si>
  <si>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</si>
  <si>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</si>
  <si>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</si>
  <si>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</si>
  <si>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</si>
  <si>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</si>
  <si>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</si>
  <si>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</si>
  <si>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</si>
  <si>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</si>
  <si>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</si>
  <si>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</si>
  <si>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</si>
  <si>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</si>
  <si>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</si>
  <si>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</si>
  <si>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</si>
  <si>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</si>
  <si>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</si>
  <si>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</si>
  <si>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</si>
  <si>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</si>
  <si>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</si>
  <si>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</si>
  <si>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</si>
  <si>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</si>
  <si>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</si>
  <si>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</si>
  <si>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</si>
  <si>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</si>
  <si>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</si>
  <si>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</si>
  <si>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</si>
  <si>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</si>
  <si>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</si>
  <si>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</si>
  <si>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</si>
  <si>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</si>
  <si>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</si>
  <si>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</si>
  <si>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</si>
  <si>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</si>
  <si>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</si>
  <si>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</si>
  <si>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</si>
  <si>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</si>
  <si>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</si>
  <si>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</si>
  <si>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</si>
  <si>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</si>
  <si>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</si>
  <si>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</si>
  <si>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</si>
  <si>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</si>
  <si>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</si>
  <si>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</si>
  <si>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</si>
  <si>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</si>
  <si>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</si>
  <si>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</si>
  <si>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</si>
  <si>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</si>
  <si>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</si>
  <si>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</si>
  <si>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</si>
  <si>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</si>
  <si>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</si>
  <si>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</si>
  <si>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</si>
  <si>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</si>
  <si>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</si>
  <si>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</si>
  <si>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</si>
  <si>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</si>
  <si>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</si>
  <si>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</si>
  <si>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</si>
  <si>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</si>
  <si>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</si>
  <si>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</si>
  <si>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</si>
  <si>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</si>
  <si>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</si>
  <si>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</si>
  <si>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</si>
  <si>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</si>
  <si>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</si>
  <si>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</si>
  <si>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</si>
  <si>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</si>
  <si>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</si>
  <si>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</si>
  <si>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</si>
  <si>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</si>
  <si>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</si>
  <si>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</si>
  <si>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</si>
  <si>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</si>
  <si>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</si>
  <si>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</si>
  <si>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</si>
  <si>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</si>
  <si>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</si>
  <si>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</si>
  <si>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</si>
  <si>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</si>
  <si>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</si>
  <si>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</si>
  <si>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</si>
  <si>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</si>
  <si>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</si>
  <si>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</si>
  <si>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</si>
  <si>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</si>
  <si>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</si>
  <si>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</si>
  <si>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</si>
  <si>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</si>
  <si>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</si>
  <si>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</si>
  <si>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</si>
  <si>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</si>
  <si>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</si>
  <si>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</si>
  <si>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</si>
  <si>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</si>
  <si>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</si>
  <si>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</si>
  <si>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</si>
  <si>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</si>
  <si>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</si>
  <si>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</si>
  <si>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</si>
  <si>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</si>
  <si>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</si>
  <si>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</si>
  <si>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</si>
  <si>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</si>
  <si>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</si>
  <si>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</si>
  <si>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</si>
  <si>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</si>
  <si>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</si>
  <si>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</si>
  <si>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</si>
  <si>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</si>
  <si>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</si>
  <si>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</si>
  <si>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</si>
  <si>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</si>
  <si>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</si>
  <si>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</si>
  <si>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</si>
  <si>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</si>
  <si>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</si>
  <si>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</si>
  <si>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</si>
  <si>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</si>
  <si>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</si>
  <si>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</si>
  <si>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</si>
  <si>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</si>
  <si>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</si>
  <si>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</si>
  <si>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</si>
  <si>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</si>
  <si>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</si>
  <si>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</si>
  <si>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</si>
  <si>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</si>
  <si>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</si>
  <si>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</si>
  <si>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</si>
  <si>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</si>
  <si>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</si>
  <si>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</si>
  <si>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</si>
  <si>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</si>
  <si>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</si>
  <si>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</si>
  <si>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</si>
  <si>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</si>
  <si>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</si>
  <si>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</si>
  <si>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</si>
  <si>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</si>
  <si>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</si>
  <si>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</si>
  <si>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</si>
  <si>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</si>
  <si>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</si>
  <si>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</si>
  <si>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</si>
  <si>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</si>
  <si>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</si>
  <si>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</si>
  <si>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</si>
  <si>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</si>
  <si>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</si>
  <si>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</si>
  <si>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</si>
  <si>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</si>
  <si>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</si>
  <si>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</si>
  <si>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</si>
  <si>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</si>
  <si>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</si>
  <si>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</si>
  <si>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</si>
  <si>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</si>
  <si>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</si>
  <si>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</si>
  <si>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</si>
  <si>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</si>
  <si>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</si>
  <si>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</si>
  <si>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</si>
  <si>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</si>
  <si>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</si>
  <si>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</si>
  <si>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</si>
  <si>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</si>
  <si>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</si>
  <si>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</si>
  <si>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</si>
  <si>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</si>
  <si>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</si>
  <si>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</si>
  <si>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</si>
  <si>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</si>
  <si>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</si>
  <si>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</si>
  <si>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</si>
  <si>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</si>
  <si>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</si>
  <si>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</si>
  <si>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</si>
  <si>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</si>
  <si>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</si>
  <si>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</si>
  <si>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</si>
  <si>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</si>
  <si>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</si>
  <si>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</si>
  <si>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</si>
  <si>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</si>
  <si>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</si>
  <si>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</si>
  <si>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</si>
  <si>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</si>
  <si>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</si>
  <si>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</si>
  <si>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</si>
  <si>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</si>
  <si>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</si>
  <si>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</si>
  <si>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</si>
  <si>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</si>
  <si>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</si>
  <si>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</si>
  <si>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</si>
  <si>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</si>
  <si>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</si>
  <si>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</si>
  <si>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</si>
  <si>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</si>
  <si>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</si>
  <si>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</si>
  <si>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</si>
  <si>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</si>
  <si>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</si>
  <si>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</si>
  <si>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</si>
  <si>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</si>
  <si>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</si>
  <si>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</si>
  <si>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</si>
  <si>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</si>
  <si>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</si>
  <si>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</si>
  <si>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</si>
  <si>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</si>
  <si>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</si>
  <si>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</si>
  <si>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</si>
  <si>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</si>
  <si>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</si>
  <si>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</si>
  <si>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</si>
  <si>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</si>
  <si>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</si>
  <si>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</si>
  <si>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</si>
  <si>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</si>
  <si>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</si>
  <si>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</si>
  <si>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</si>
  <si>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</si>
  <si>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</si>
  <si>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</si>
  <si>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</si>
  <si>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</si>
  <si>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</si>
  <si>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</si>
  <si>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</si>
  <si>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</si>
  <si>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</si>
  <si>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</si>
  <si>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</si>
  <si>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</si>
  <si>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</si>
  <si>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</si>
  <si>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</si>
  <si>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</si>
  <si>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</si>
  <si>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</si>
  <si>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</si>
  <si>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</si>
  <si>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</si>
  <si>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</si>
  <si>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</si>
  <si>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</si>
  <si>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</si>
  <si>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</si>
  <si>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</si>
  <si>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</si>
  <si>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</si>
  <si>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</si>
  <si>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</si>
  <si>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</si>
  <si>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</si>
  <si>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</si>
  <si>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</si>
  <si>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</si>
  <si>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</si>
  <si>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</si>
  <si>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</si>
  <si>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</si>
  <si>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</si>
  <si>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</si>
  <si>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</si>
  <si>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</si>
  <si>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</si>
  <si>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</si>
  <si>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</si>
  <si>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</si>
  <si>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</si>
  <si>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</si>
  <si>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</si>
  <si>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</si>
  <si>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</si>
  <si>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</si>
  <si>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</si>
  <si>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</si>
  <si>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</si>
  <si>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</si>
  <si>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</si>
  <si>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</si>
  <si>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</si>
  <si>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</si>
  <si>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</si>
  <si>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</si>
  <si>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</si>
  <si>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</si>
  <si>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</si>
  <si>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</si>
  <si>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</si>
  <si>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</si>
  <si>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</si>
  <si>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</si>
  <si>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</si>
  <si>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</si>
  <si>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</si>
  <si>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</si>
  <si>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</si>
  <si>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</si>
  <si>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</si>
  <si>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</si>
  <si>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</si>
  <si>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</si>
  <si>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</si>
  <si>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</si>
  <si>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</si>
  <si>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</si>
  <si>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</si>
  <si>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</si>
  <si>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</si>
  <si>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</si>
  <si>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</si>
  <si>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</si>
  <si>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</si>
  <si>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</si>
  <si>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</si>
  <si>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</si>
  <si>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</si>
  <si>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</si>
  <si>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</si>
  <si>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</si>
  <si>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</si>
  <si>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</si>
  <si>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</si>
  <si>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</si>
  <si>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</si>
  <si>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</si>
  <si>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</si>
  <si>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</si>
  <si>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</si>
  <si>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</si>
  <si>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</si>
  <si>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</si>
  <si>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</si>
  <si>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</si>
  <si>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</si>
  <si>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</si>
  <si>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</si>
  <si>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</si>
  <si>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</si>
  <si>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</si>
  <si>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</si>
  <si>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</si>
  <si>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</si>
  <si>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</si>
  <si>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</si>
  <si>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</si>
  <si>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</si>
  <si>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</si>
  <si>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</si>
  <si>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</si>
  <si>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</si>
  <si>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</si>
  <si>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</si>
  <si>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</si>
  <si>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</si>
  <si>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</si>
  <si>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</si>
  <si>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</si>
  <si>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</si>
  <si>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</si>
  <si>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</si>
  <si>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</si>
  <si>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</si>
  <si>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</si>
  <si>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</si>
  <si>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</si>
  <si>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</si>
  <si>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</si>
  <si>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</si>
  <si>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</si>
  <si>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</si>
  <si>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</si>
  <si>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</si>
  <si>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</si>
  <si>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</si>
  <si>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</si>
  <si>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</si>
  <si>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</si>
  <si>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</si>
  <si>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</si>
  <si>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</si>
  <si>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</si>
  <si>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</si>
  <si>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</si>
  <si>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</si>
  <si>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</si>
  <si>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</si>
  <si>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</si>
  <si>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</si>
  <si>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</si>
  <si>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</si>
  <si>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</si>
  <si>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</si>
  <si>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</si>
  <si>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</si>
  <si>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</si>
  <si>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</si>
  <si>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</si>
  <si>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</si>
  <si>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</si>
  <si>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</si>
  <si>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</si>
  <si>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</si>
  <si>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</si>
  <si>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</si>
  <si>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</si>
  <si>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</si>
  <si>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</si>
  <si>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</si>
  <si>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</si>
  <si>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</si>
  <si>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</si>
  <si>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</si>
  <si>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</si>
  <si>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</si>
  <si>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</si>
  <si>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</si>
  <si>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</si>
  <si>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</si>
  <si>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</si>
  <si>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</si>
  <si>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</si>
  <si>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</si>
  <si>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</si>
  <si>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</si>
  <si>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</si>
  <si>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</si>
  <si>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</si>
  <si>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</si>
  <si>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</si>
  <si>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</si>
  <si>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</si>
  <si>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</si>
  <si>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</si>
  <si>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</si>
  <si>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</si>
  <si>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</si>
  <si>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</si>
  <si>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</si>
  <si>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</si>
  <si>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</si>
  <si>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</si>
  <si>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</si>
  <si>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</si>
  <si>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</si>
  <si>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</si>
  <si>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</si>
  <si>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</si>
  <si>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</si>
  <si>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</si>
  <si>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</si>
  <si>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</si>
  <si>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</si>
  <si>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</si>
  <si>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</si>
  <si>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</si>
  <si>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</si>
  <si>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</si>
  <si>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</si>
  <si>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</si>
  <si>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</si>
  <si>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</si>
  <si>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</si>
  <si>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</si>
  <si>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</si>
  <si>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</si>
  <si>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</si>
  <si>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</si>
  <si>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</si>
  <si>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</si>
  <si>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</si>
  <si>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</si>
  <si>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</si>
  <si>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</si>
  <si>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</si>
  <si>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</si>
  <si>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</si>
  <si>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</si>
  <si>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</si>
  <si>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</si>
  <si>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</si>
  <si>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</si>
  <si>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</si>
  <si>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</si>
  <si>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</si>
  <si>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</si>
  <si>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</si>
  <si>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</si>
  <si>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</si>
  <si>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</si>
  <si>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</si>
  <si>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</si>
  <si>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</si>
  <si>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</si>
  <si>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</si>
  <si>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</si>
  <si>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</si>
  <si>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</si>
  <si>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</si>
  <si>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</si>
  <si>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</si>
  <si>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</si>
  <si>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</si>
  <si>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</si>
  <si>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</si>
  <si>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</si>
  <si>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</si>
  <si>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</si>
  <si>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</si>
  <si>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</si>
  <si>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</si>
  <si>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</si>
  <si>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</si>
  <si>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</si>
  <si>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</si>
  <si>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</si>
  <si>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</si>
  <si>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</si>
  <si>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</si>
  <si>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</si>
  <si>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</si>
  <si>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</si>
  <si>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</si>
  <si>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</si>
  <si>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</si>
  <si>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</si>
  <si>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</si>
  <si>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</si>
  <si>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</si>
  <si>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</si>
  <si>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</si>
  <si>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</si>
  <si>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</si>
  <si>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</si>
  <si>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</si>
  <si>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</si>
  <si>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</si>
  <si>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</si>
  <si>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</si>
  <si>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</si>
  <si>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</si>
  <si>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</si>
  <si>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</si>
  <si>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</si>
  <si>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</si>
  <si>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</si>
  <si>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</si>
  <si>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</si>
  <si>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</si>
  <si>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</si>
  <si>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</si>
  <si>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</si>
  <si>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</si>
  <si>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</si>
  <si>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</si>
  <si>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</si>
  <si>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</si>
  <si>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</si>
  <si>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</si>
  <si>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</si>
  <si>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</si>
  <si>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</si>
  <si>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</si>
  <si>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</si>
  <si>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</si>
  <si>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</si>
  <si>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</si>
  <si>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</si>
  <si>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</si>
  <si>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</si>
  <si>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</si>
  <si>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</si>
  <si>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</si>
  <si>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</si>
  <si>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</si>
  <si>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</si>
  <si>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</si>
  <si>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</si>
  <si>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</si>
  <si>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</si>
  <si>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</si>
  <si>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</si>
  <si>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</si>
  <si>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</si>
  <si>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</si>
  <si>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</si>
  <si>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</si>
  <si>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</si>
  <si>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</si>
  <si>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</si>
  <si>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</si>
  <si>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</si>
  <si>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</si>
  <si>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</si>
  <si>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</si>
  <si>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</si>
  <si>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</si>
  <si>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</si>
  <si>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</si>
  <si>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</si>
  <si>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</si>
  <si>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</si>
  <si>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</si>
  <si>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</si>
  <si>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</si>
  <si>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</si>
  <si>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</si>
  <si>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</si>
  <si>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</si>
  <si>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</si>
  <si>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</si>
  <si>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</si>
  <si>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</si>
  <si>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</si>
  <si>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</si>
  <si>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</si>
  <si>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</si>
  <si>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</si>
  <si>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</si>
  <si>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</si>
  <si>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</si>
  <si>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</si>
  <si>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</si>
  <si>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</si>
  <si>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</si>
  <si>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</si>
  <si>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</si>
  <si>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</si>
  <si>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</si>
  <si>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</si>
  <si>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</si>
  <si>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</si>
  <si>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</si>
  <si>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</si>
  <si>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</si>
  <si>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</si>
  <si>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</si>
  <si>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</si>
  <si>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</si>
  <si>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</si>
  <si>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</si>
  <si>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</si>
  <si>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</si>
  <si>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</si>
  <si>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</si>
  <si>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</si>
  <si>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</si>
  <si>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</si>
  <si>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</si>
  <si>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</si>
  <si>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</si>
  <si>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</si>
  <si>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</si>
  <si>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</si>
  <si>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</si>
  <si>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</si>
  <si>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</si>
  <si>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</si>
  <si>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</si>
  <si>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</si>
  <si>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</si>
  <si>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</si>
  <si>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</si>
  <si>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</si>
  <si>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</si>
  <si>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</si>
  <si>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</si>
  <si>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</si>
  <si>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</si>
  <si>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</si>
  <si>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</si>
  <si>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</si>
  <si>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</si>
  <si>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</si>
  <si>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</si>
  <si>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</si>
  <si>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</si>
  <si>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</si>
  <si>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</si>
  <si>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</si>
  <si>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</si>
  <si>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</si>
  <si>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</si>
  <si>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</si>
  <si>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</si>
  <si>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</si>
  <si>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</si>
  <si>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</si>
  <si>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</si>
  <si>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</si>
  <si>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</si>
  <si>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</si>
  <si>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</si>
  <si>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</si>
  <si>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</si>
  <si>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</si>
  <si>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</si>
  <si>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</si>
  <si>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</si>
  <si>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</si>
  <si>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</si>
  <si>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</si>
  <si>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</si>
  <si>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</si>
  <si>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</si>
  <si>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</si>
  <si>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</si>
  <si>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</si>
  <si>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</si>
  <si>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</si>
  <si>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</si>
  <si>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</si>
  <si>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</si>
  <si>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</si>
  <si>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</si>
  <si>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</si>
  <si>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</si>
  <si>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</si>
  <si>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</si>
  <si>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</si>
  <si>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</si>
  <si>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</si>
  <si>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</si>
  <si>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</si>
  <si>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</si>
  <si>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</si>
  <si>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</si>
  <si>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</si>
  <si>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</si>
  <si>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</si>
  <si>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</si>
  <si>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</si>
  <si>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</si>
  <si>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</si>
  <si>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</si>
  <si>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</si>
  <si>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</si>
  <si>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</si>
  <si>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</si>
  <si>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</si>
  <si>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</si>
  <si>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</si>
  <si>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</si>
  <si>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</si>
  <si>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</si>
  <si>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</si>
  <si>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</si>
  <si>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</si>
  <si>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</si>
  <si>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</si>
  <si>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</si>
  <si>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</si>
  <si>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</si>
  <si>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</si>
  <si>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</si>
  <si>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</si>
  <si>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</si>
  <si>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</si>
  <si>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</si>
  <si>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</si>
  <si>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</si>
  <si>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</si>
  <si>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</si>
  <si>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</si>
  <si>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</si>
  <si>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</si>
  <si>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</si>
  <si>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</si>
  <si>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</si>
  <si>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</si>
  <si>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</si>
  <si>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</si>
  <si>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</si>
  <si>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</si>
  <si>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</si>
  <si>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</si>
  <si>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</si>
  <si>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</si>
  <si>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</si>
  <si>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</si>
  <si>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</si>
  <si>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</si>
  <si>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</si>
  <si>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</si>
  <si>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</si>
  <si>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</si>
  <si>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</si>
  <si>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</si>
  <si>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</si>
  <si>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</si>
  <si>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</si>
  <si>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</si>
  <si>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</si>
  <si>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</si>
  <si>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</si>
  <si>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</si>
  <si>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</si>
  <si>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</si>
  <si>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</si>
  <si>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</si>
  <si>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</si>
  <si>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</si>
  <si>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</si>
  <si>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</si>
  <si>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</si>
  <si>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</si>
  <si>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</si>
  <si>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</si>
  <si>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</si>
  <si>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</si>
  <si>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</si>
  <si>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</si>
  <si>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</si>
  <si>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</si>
  <si>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</si>
  <si>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</si>
  <si>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</si>
  <si>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</si>
  <si>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</si>
  <si>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</si>
  <si>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</si>
  <si>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</si>
  <si>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</si>
  <si>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</si>
  <si>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</si>
  <si>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</si>
  <si>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</si>
  <si>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</si>
  <si>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</si>
  <si>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</si>
  <si>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</si>
  <si>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</si>
  <si>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</si>
  <si>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</si>
  <si>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</si>
  <si>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</si>
  <si>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</si>
  <si>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</si>
  <si>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</si>
  <si>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</si>
  <si>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</si>
  <si>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</si>
  <si>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</si>
  <si>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</si>
  <si>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</si>
  <si>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</si>
  <si>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</si>
  <si>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</si>
  <si>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</si>
  <si>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</si>
  <si>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</si>
  <si>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</si>
  <si>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</si>
  <si>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</si>
  <si>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</si>
  <si>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</si>
  <si>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</si>
  <si>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</si>
  <si>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</si>
  <si>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</si>
  <si>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</si>
  <si>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</si>
  <si>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</si>
  <si>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</si>
  <si>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</si>
  <si>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</si>
  <si>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</si>
  <si>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</si>
  <si>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</si>
  <si>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</si>
  <si>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</si>
  <si>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</si>
  <si>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</si>
  <si>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</si>
  <si>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</si>
  <si>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</si>
  <si>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</si>
  <si>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</si>
  <si>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</si>
  <si>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</si>
  <si>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</si>
  <si>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</si>
  <si>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</si>
  <si>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</si>
  <si>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</si>
  <si>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</si>
  <si>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</si>
  <si>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</si>
  <si>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</si>
  <si>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</si>
  <si>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</si>
  <si>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</si>
  <si>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</si>
  <si>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</si>
  <si>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</si>
  <si>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</si>
  <si>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</si>
  <si>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</si>
  <si>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</si>
  <si>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</si>
  <si>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</si>
  <si>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</si>
  <si>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</si>
  <si>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</si>
  <si>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</si>
  <si>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</si>
  <si>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</si>
  <si>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</si>
  <si>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</si>
  <si>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</si>
  <si>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</si>
  <si>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</si>
  <si>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</si>
  <si>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</si>
  <si>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</si>
  <si>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</si>
  <si>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</si>
  <si>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</si>
  <si>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</si>
  <si>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</si>
  <si>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</si>
  <si>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</si>
  <si>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</si>
  <si>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</si>
  <si>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</si>
  <si>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</si>
  <si>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</si>
  <si>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</si>
  <si>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</si>
  <si>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</si>
  <si>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</si>
  <si>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</si>
  <si>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</si>
  <si>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</si>
  <si>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</si>
  <si>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</si>
  <si>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</si>
  <si>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</si>
  <si>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</si>
  <si>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</si>
  <si>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</si>
  <si>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</si>
  <si>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</si>
  <si>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</si>
  <si>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</si>
  <si>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</si>
  <si>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</si>
  <si>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</si>
  <si>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</si>
  <si>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</si>
  <si>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</si>
  <si>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</si>
  <si>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</si>
  <si>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</si>
  <si>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</si>
  <si>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</si>
  <si>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</si>
  <si>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</si>
  <si>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</si>
  <si>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</si>
  <si>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</si>
  <si>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</si>
  <si>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</si>
  <si>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</si>
  <si>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</si>
  <si>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</si>
  <si>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</si>
  <si>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</si>
  <si>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</si>
  <si>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</si>
  <si>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</si>
  <si>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</si>
  <si>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</si>
  <si>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</si>
  <si>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</si>
  <si>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</si>
  <si>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</si>
  <si>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</si>
  <si>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</si>
  <si>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</si>
  <si>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</si>
  <si>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</si>
  <si>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</si>
  <si>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</si>
  <si>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</si>
  <si>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</si>
  <si>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</si>
  <si>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</si>
  <si>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</si>
  <si>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</si>
  <si>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</si>
  <si>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</si>
  <si>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</si>
  <si>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</si>
  <si>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</si>
  <si>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</si>
  <si>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</si>
  <si>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</si>
  <si>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</si>
  <si>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</si>
  <si>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</si>
  <si>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</si>
  <si>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</si>
  <si>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</si>
  <si>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</si>
  <si>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</si>
  <si>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</si>
  <si>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</si>
  <si>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</si>
  <si>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</si>
  <si>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</si>
  <si>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</si>
  <si>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</si>
  <si>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</si>
  <si>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</si>
  <si>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</si>
  <si>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</si>
  <si>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</si>
  <si>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</si>
  <si>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</si>
  <si>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</si>
  <si>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</si>
  <si>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</si>
  <si>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</si>
  <si>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</si>
  <si>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</si>
  <si>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</si>
  <si>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</si>
  <si>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</si>
  <si>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</si>
  <si>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</si>
  <si>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</si>
  <si>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</si>
  <si>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</si>
  <si>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</si>
  <si>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</si>
  <si>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</si>
  <si>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</si>
  <si>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</si>
  <si>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</si>
  <si>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</si>
  <si>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</si>
  <si>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</si>
  <si>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</si>
  <si>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</si>
  <si>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</si>
  <si>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</si>
  <si>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</si>
  <si>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</si>
  <si>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</si>
  <si>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</si>
  <si>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</si>
  <si>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</si>
  <si>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</si>
  <si>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</si>
  <si>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</si>
  <si>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</si>
  <si>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</si>
  <si>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</si>
  <si>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</si>
  <si>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</si>
  <si>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</si>
  <si>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</si>
  <si>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</si>
  <si>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</si>
  <si>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</si>
  <si>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</si>
  <si>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</si>
  <si>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</si>
  <si>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</si>
  <si>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</si>
  <si>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</si>
  <si>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</si>
  <si>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</si>
  <si>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</si>
  <si>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</si>
  <si>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</si>
  <si>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</si>
  <si>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</si>
  <si>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</si>
  <si>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</si>
  <si>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</si>
  <si>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</si>
  <si>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</si>
  <si>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</si>
  <si>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</si>
  <si>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</si>
  <si>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</si>
  <si>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</si>
  <si>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</si>
  <si>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</si>
  <si>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</si>
  <si>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</si>
  <si>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</si>
  <si>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</si>
  <si>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</si>
  <si>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</si>
  <si>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</si>
  <si>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</si>
  <si>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</si>
  <si>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</si>
  <si>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</si>
  <si>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</si>
  <si>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</si>
  <si>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</si>
  <si>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</si>
  <si>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</si>
  <si>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</si>
  <si>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</si>
  <si>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</si>
  <si>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</si>
  <si>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</si>
  <si>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</si>
  <si>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</si>
  <si>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</si>
  <si>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</si>
  <si>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</si>
  <si>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</si>
  <si>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</si>
  <si>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</si>
  <si>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</si>
  <si>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</si>
  <si>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</si>
  <si>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</si>
  <si>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</si>
  <si>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</si>
  <si>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</si>
  <si>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</si>
  <si>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</si>
  <si>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</si>
  <si>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</si>
  <si>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</si>
  <si>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</si>
  <si>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</si>
  <si>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</si>
  <si>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</si>
  <si>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</si>
  <si>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</si>
  <si>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</si>
  <si>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</si>
  <si>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</si>
  <si>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</si>
  <si>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</si>
  <si>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</si>
  <si>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</si>
  <si>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</si>
  <si>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</si>
  <si>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</si>
  <si>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</si>
  <si>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</si>
  <si>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</si>
  <si>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</si>
  <si>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</si>
  <si>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</si>
  <si>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</si>
  <si>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</si>
  <si>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</si>
  <si>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</si>
  <si>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</si>
  <si>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</si>
  <si>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</si>
  <si>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</si>
  <si>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</si>
  <si>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</si>
  <si>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</si>
  <si>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</si>
  <si>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</si>
  <si>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</si>
  <si>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</si>
  <si>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</si>
  <si>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</si>
  <si>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</si>
  <si>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</si>
  <si>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</si>
  <si>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</si>
  <si>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</si>
  <si>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</si>
  <si>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</si>
  <si>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</si>
  <si>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</si>
  <si>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</si>
  <si>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</si>
  <si>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</si>
  <si>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</si>
  <si>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</si>
  <si>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</si>
  <si>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</si>
  <si>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</si>
  <si>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</si>
  <si>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</si>
  <si>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</si>
  <si>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</si>
  <si>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</si>
  <si>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</si>
  <si>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</si>
  <si>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</si>
  <si>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</si>
  <si>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</si>
  <si>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</si>
  <si>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</si>
  <si>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</si>
  <si>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</si>
  <si>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</si>
  <si>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</si>
  <si>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</si>
  <si>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</si>
  <si>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</si>
  <si>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</si>
  <si>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</si>
  <si>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</si>
  <si>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</si>
  <si>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</si>
  <si>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</si>
  <si>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</si>
  <si>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</si>
  <si>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</si>
  <si>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</si>
  <si>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</si>
  <si>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</si>
  <si>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</si>
  <si>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</si>
  <si>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</si>
  <si>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</si>
  <si>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</si>
  <si>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</si>
  <si>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</si>
  <si>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</si>
  <si>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</si>
  <si>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</si>
  <si>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</si>
  <si>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</si>
  <si>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</si>
  <si>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</si>
  <si>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</si>
  <si>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</si>
  <si>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</si>
  <si>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</si>
  <si>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</si>
  <si>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</si>
  <si>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</si>
  <si>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</si>
  <si>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</si>
  <si>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</si>
  <si>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</si>
  <si>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</si>
  <si>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</si>
  <si>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</si>
  <si>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</si>
  <si>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</si>
  <si>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</si>
  <si>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</si>
  <si>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</si>
  <si>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</si>
  <si>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</si>
  <si>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</si>
  <si>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</si>
  <si>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</si>
  <si>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</si>
  <si>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</si>
  <si>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</si>
  <si>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</si>
  <si>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</si>
  <si>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</si>
  <si>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</si>
  <si>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</si>
  <si>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</si>
  <si>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</si>
  <si>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</si>
  <si>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</si>
  <si>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</si>
  <si>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</si>
  <si>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</si>
  <si>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</si>
  <si>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</si>
  <si>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</si>
  <si>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</si>
  <si>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</si>
  <si>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</si>
  <si>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</si>
  <si>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</si>
  <si>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</si>
  <si>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</si>
  <si>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</si>
  <si>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</si>
  <si>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</si>
  <si>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</si>
  <si>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</si>
  <si>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</si>
  <si>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</si>
  <si>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</si>
  <si>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</si>
  <si>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</si>
  <si>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</si>
  <si>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</si>
  <si>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</si>
  <si>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</si>
  <si>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</si>
  <si>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</si>
  <si>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</si>
  <si>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</si>
  <si>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</si>
  <si>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</si>
  <si>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</si>
  <si>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</si>
  <si>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</si>
  <si>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</si>
  <si>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</si>
  <si>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</si>
  <si>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</si>
  <si>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</si>
  <si>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</si>
  <si>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</si>
  <si>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</si>
  <si>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</si>
  <si>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</si>
  <si>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</si>
  <si>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</si>
  <si>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</si>
  <si>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</si>
  <si>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</si>
  <si>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</si>
  <si>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</si>
  <si>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</si>
  <si>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</si>
  <si>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</si>
  <si>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</si>
  <si>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</si>
  <si>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</si>
  <si>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</si>
  <si>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</si>
  <si>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</si>
  <si>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</si>
  <si>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</si>
  <si>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</si>
  <si>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</si>
  <si>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</si>
  <si>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</si>
  <si>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</si>
  <si>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</si>
  <si>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</si>
  <si>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</si>
  <si>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</si>
  <si>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</si>
  <si>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</si>
  <si>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</si>
  <si>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</si>
  <si>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</si>
  <si>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</si>
  <si>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</si>
  <si>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</si>
  <si>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</si>
  <si>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</si>
  <si>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</si>
  <si>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</si>
  <si>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</si>
  <si>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</si>
  <si>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</si>
  <si>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</si>
  <si>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</si>
  <si>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</si>
  <si>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</si>
  <si>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</si>
  <si>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</si>
  <si>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</si>
  <si>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</si>
  <si>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</si>
  <si>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</si>
  <si>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</si>
  <si>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</si>
  <si>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</si>
  <si>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</si>
  <si>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</si>
  <si>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</si>
  <si>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</si>
  <si>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</si>
  <si>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</si>
  <si>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</si>
  <si>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</si>
  <si>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</si>
  <si>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</si>
  <si>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</si>
  <si>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</si>
  <si>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</si>
  <si>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</si>
  <si>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</si>
  <si>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</si>
  <si>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</si>
  <si>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</si>
  <si>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</si>
  <si>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</si>
  <si>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</si>
  <si>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</si>
  <si>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</si>
  <si>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</si>
  <si>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</si>
  <si>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</si>
  <si>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</si>
  <si>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</si>
  <si>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</si>
  <si>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</si>
  <si>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</si>
  <si>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</si>
  <si>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</si>
  <si>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</si>
  <si>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</si>
  <si>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</si>
  <si>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</si>
  <si>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</si>
  <si>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</si>
  <si>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</si>
  <si>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</si>
  <si>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</si>
  <si>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</si>
  <si>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</si>
  <si>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</si>
  <si>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</si>
  <si>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</si>
  <si>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</si>
  <si>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</si>
  <si>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</si>
  <si>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</si>
  <si>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</si>
  <si>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</si>
  <si>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</si>
  <si>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</si>
  <si>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</si>
  <si>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</si>
  <si>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</si>
  <si>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</si>
  <si>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</si>
  <si>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</si>
  <si>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</si>
  <si>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</si>
  <si>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</si>
  <si>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</si>
  <si>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</si>
  <si>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</si>
  <si>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</si>
  <si>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</si>
  <si>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</si>
  <si>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</si>
  <si>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</si>
  <si>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</si>
  <si>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</si>
  <si>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</si>
  <si>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</si>
  <si>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</si>
  <si>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</si>
  <si>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</si>
  <si>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</si>
  <si>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</si>
  <si>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</si>
  <si>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</si>
  <si>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</si>
  <si>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</si>
  <si>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</si>
  <si>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</si>
  <si>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</si>
  <si>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</si>
  <si>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</si>
  <si>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</si>
  <si>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</si>
  <si>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</si>
  <si>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</si>
  <si>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</si>
  <si>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</si>
  <si>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</si>
  <si>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</si>
  <si>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</si>
  <si>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</si>
  <si>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</si>
  <si>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</si>
  <si>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</si>
  <si>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</si>
  <si>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</si>
  <si>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</si>
  <si>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</si>
  <si>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</si>
  <si>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</si>
  <si>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</si>
  <si>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</si>
  <si>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</si>
  <si>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</si>
  <si>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</si>
  <si>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</si>
  <si>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</si>
  <si>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</si>
  <si>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</si>
  <si>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</si>
  <si>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</si>
  <si>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</si>
  <si>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</si>
  <si>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</si>
  <si>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</si>
  <si>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</si>
  <si>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</si>
  <si>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</si>
  <si>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</si>
  <si>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</si>
  <si>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</si>
  <si>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</si>
  <si>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</si>
  <si>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</si>
  <si>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</si>
  <si>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</si>
  <si>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</si>
  <si>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</si>
  <si>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</si>
  <si>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</si>
  <si>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</si>
  <si>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</si>
  <si>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</si>
  <si>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</si>
  <si>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</si>
  <si>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</si>
  <si>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</si>
  <si>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</si>
  <si>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</si>
  <si>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</si>
  <si>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</si>
  <si>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</si>
  <si>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</si>
  <si>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</si>
  <si>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</si>
  <si>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</si>
  <si>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</si>
  <si>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</si>
  <si>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</si>
  <si>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</si>
  <si>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</si>
  <si>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</si>
  <si>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</si>
  <si>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</si>
  <si>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</si>
  <si>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</si>
  <si>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</si>
  <si>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</si>
  <si>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</si>
  <si>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</si>
  <si>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</si>
  <si>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</si>
  <si>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</si>
  <si>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</si>
  <si>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</si>
  <si>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</si>
  <si>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</si>
  <si>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</si>
  <si>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</si>
  <si>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</si>
  <si>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</si>
  <si>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</si>
  <si>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</si>
  <si>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</si>
  <si>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</si>
  <si>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</si>
  <si>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</si>
  <si>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</si>
  <si>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</si>
  <si>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</si>
  <si>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</si>
  <si>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</si>
  <si>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</si>
  <si>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</si>
  <si>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</si>
  <si>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</si>
  <si>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</si>
  <si>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</si>
  <si>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</si>
  <si>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</si>
  <si>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</si>
  <si>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</si>
  <si>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</si>
  <si>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</si>
  <si>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</si>
  <si>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</si>
  <si>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</si>
  <si>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</si>
  <si>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</si>
  <si>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</si>
  <si>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</si>
  <si>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</si>
  <si>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</si>
  <si>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</si>
  <si>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</si>
  <si>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</si>
  <si>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</si>
  <si>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</si>
  <si>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</si>
  <si>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</si>
  <si>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</si>
  <si>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</si>
  <si>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</si>
  <si>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</si>
  <si>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</si>
  <si>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</si>
  <si>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</si>
  <si>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</si>
  <si>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</si>
  <si>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</si>
  <si>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</si>
  <si>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</si>
  <si>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</si>
  <si>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</si>
  <si>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</si>
  <si>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</si>
  <si>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</si>
  <si>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</si>
  <si>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</si>
  <si>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</si>
  <si>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</si>
  <si>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</si>
  <si>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</si>
  <si>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</si>
  <si>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</si>
  <si>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</si>
  <si>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</si>
  <si>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</si>
  <si>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</si>
  <si>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</si>
  <si>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</si>
  <si>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</si>
  <si>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</si>
  <si>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</si>
  <si>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</si>
  <si>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</si>
  <si>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</si>
  <si>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</si>
  <si>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</si>
  <si>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</si>
  <si>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</si>
  <si>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</si>
  <si>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</si>
  <si>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</si>
  <si>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</si>
  <si>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</si>
  <si>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</si>
  <si>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</si>
  <si>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</si>
  <si>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</si>
  <si>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</si>
  <si>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</si>
  <si>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</si>
  <si>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</si>
  <si>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</si>
  <si>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</si>
  <si>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</si>
  <si>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</si>
  <si>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</si>
  <si>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</si>
  <si>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</si>
  <si>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</si>
  <si>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</si>
  <si>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</si>
  <si>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</si>
  <si>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</si>
  <si>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</si>
  <si>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</si>
  <si>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</si>
  <si>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</si>
  <si>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</si>
  <si>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</si>
  <si>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</si>
  <si>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</si>
  <si>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</si>
  <si>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</si>
  <si>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</si>
  <si>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</si>
  <si>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</si>
  <si>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</si>
  <si>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</si>
  <si>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</si>
  <si>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</si>
  <si>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</si>
  <si>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</si>
  <si>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</si>
  <si>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</si>
  <si>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</si>
  <si>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</si>
  <si>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</si>
  <si>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</si>
  <si>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</si>
  <si>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</si>
  <si>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</si>
  <si>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</si>
  <si>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</si>
  <si>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</si>
  <si>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</si>
  <si>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</si>
  <si>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</si>
  <si>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</si>
  <si>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</si>
  <si>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</si>
  <si>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</si>
  <si>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</si>
  <si>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</si>
  <si>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</si>
  <si>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</si>
  <si>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</si>
  <si>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</si>
  <si>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</si>
  <si>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</si>
  <si>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</si>
  <si>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</si>
  <si>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</si>
  <si>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</si>
  <si>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</si>
  <si>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</si>
  <si>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</si>
  <si>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</si>
  <si>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</si>
  <si>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</si>
  <si>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</si>
  <si>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</si>
  <si>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</si>
  <si>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</si>
  <si>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</si>
  <si>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</si>
  <si>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</si>
  <si>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</si>
  <si>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</si>
  <si>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</si>
  <si>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</si>
  <si>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</si>
  <si>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</si>
  <si>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</si>
  <si>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</si>
  <si>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</si>
  <si>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</si>
  <si>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</si>
  <si>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</si>
  <si>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</si>
  <si>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</si>
  <si>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</si>
  <si>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</si>
  <si>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</si>
  <si>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</si>
  <si>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</si>
  <si>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</si>
  <si>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</si>
  <si>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</si>
  <si>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</si>
  <si>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</si>
  <si>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</si>
  <si>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</si>
  <si>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</si>
  <si>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</si>
  <si>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</si>
  <si>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</si>
  <si>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</si>
  <si>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</si>
  <si>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</si>
  <si>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</si>
  <si>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</si>
  <si>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</si>
  <si>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</si>
  <si>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</si>
  <si>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</si>
  <si>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</si>
  <si>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</si>
  <si>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</si>
  <si>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</si>
  <si>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</si>
  <si>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</si>
  <si>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</si>
  <si>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</si>
  <si>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</si>
  <si>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</si>
  <si>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</si>
  <si>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</si>
  <si>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</si>
  <si>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</si>
  <si>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</si>
  <si>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</si>
  <si>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</si>
  <si>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</si>
  <si>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</si>
  <si>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</si>
  <si>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</si>
  <si>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</si>
  <si>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</si>
  <si>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</si>
  <si>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</si>
  <si>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</si>
  <si>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</si>
  <si>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</si>
  <si>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</si>
  <si>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</si>
  <si>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</si>
  <si>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</si>
  <si>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</si>
  <si>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</si>
  <si>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</si>
  <si>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</si>
  <si>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</si>
  <si>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</si>
  <si>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</si>
  <si>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</si>
  <si>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</si>
  <si>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</si>
  <si>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</si>
  <si>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</si>
  <si>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</si>
  <si>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</si>
  <si>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</si>
  <si>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</si>
  <si>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</si>
  <si>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</si>
  <si>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</si>
  <si>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</si>
  <si>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</si>
  <si>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</si>
  <si>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</si>
  <si>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</si>
  <si>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</si>
  <si>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</si>
  <si>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</si>
  <si>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</si>
  <si>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</si>
  <si>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</si>
  <si>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</si>
  <si>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</si>
  <si>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</si>
  <si>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</si>
  <si>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</si>
  <si>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</si>
  <si>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</si>
  <si>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</si>
  <si>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</si>
  <si>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</si>
  <si>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</si>
  <si>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</si>
  <si>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</si>
  <si>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</si>
  <si>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</si>
  <si>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</si>
  <si>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</si>
  <si>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</si>
  <si>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</si>
  <si>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</si>
  <si>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</si>
  <si>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</si>
  <si>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</si>
  <si>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</si>
  <si>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</si>
  <si>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</si>
  <si>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</si>
  <si>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</si>
  <si>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</si>
  <si>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</si>
  <si>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</si>
  <si>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</si>
  <si>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</si>
  <si>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</si>
  <si>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</si>
  <si>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</si>
  <si>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</si>
  <si>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</si>
  <si>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</si>
  <si>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</si>
  <si>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</si>
  <si>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</si>
  <si>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</si>
  <si>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</si>
  <si>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</si>
  <si>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</si>
  <si>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</si>
  <si>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</si>
  <si>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</si>
  <si>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</si>
  <si>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</si>
  <si>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</si>
  <si>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</si>
  <si>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</si>
  <si>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</si>
  <si>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</si>
  <si>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</si>
  <si>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</si>
  <si>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</si>
  <si>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</si>
  <si>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</si>
  <si>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</si>
  <si>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</si>
  <si>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</si>
  <si>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</si>
  <si>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</si>
  <si>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</si>
  <si>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</si>
  <si>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</si>
  <si>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</si>
  <si>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</si>
  <si>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</si>
  <si>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</si>
  <si>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</si>
  <si>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</si>
  <si>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</si>
  <si>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</si>
  <si>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</si>
  <si>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</si>
  <si>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</si>
  <si>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</si>
  <si>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</si>
  <si>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</si>
  <si>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</si>
  <si>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</si>
  <si>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</si>
  <si>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</si>
  <si>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</si>
  <si>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</si>
  <si>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</si>
  <si>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</si>
  <si>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</si>
  <si>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</si>
  <si>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</si>
  <si>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</si>
  <si>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</si>
  <si>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</si>
  <si>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</si>
  <si>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</si>
  <si>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</si>
  <si>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</si>
  <si>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</si>
  <si>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</si>
  <si>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</si>
  <si>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</si>
  <si>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</si>
  <si>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</si>
  <si>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</si>
  <si>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</si>
  <si>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</si>
  <si>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</si>
  <si>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</si>
  <si>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</si>
  <si>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</si>
  <si>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</si>
  <si>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</si>
  <si>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</si>
  <si>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</si>
  <si>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</si>
  <si>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</si>
  <si>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</si>
  <si>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</si>
  <si>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</si>
  <si>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</si>
  <si>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</si>
  <si>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</si>
  <si>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</si>
  <si>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</si>
  <si>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</si>
  <si>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</si>
  <si>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</si>
  <si>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</si>
  <si>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</si>
  <si>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</si>
  <si>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</si>
  <si>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</si>
  <si>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</si>
  <si>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</si>
  <si>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</si>
  <si>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</si>
  <si>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</si>
  <si>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</si>
  <si>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</si>
  <si>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</si>
  <si>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</si>
  <si>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</si>
  <si>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</si>
  <si>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</si>
  <si>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</si>
  <si>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</si>
  <si>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</si>
  <si>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</si>
  <si>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</si>
  <si>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</si>
  <si>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</si>
  <si>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</si>
  <si>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</si>
  <si>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</si>
  <si>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</si>
  <si>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</si>
  <si>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</si>
  <si>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</si>
  <si>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</si>
  <si>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</si>
  <si>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</si>
  <si>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</si>
  <si>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</si>
  <si>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</si>
  <si>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</si>
  <si>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</si>
  <si>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</si>
  <si>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</si>
  <si>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</si>
  <si>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</si>
  <si>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</si>
  <si>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</si>
  <si>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</si>
  <si>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</si>
  <si>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</si>
  <si>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</si>
  <si>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</si>
  <si>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</si>
  <si>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</si>
  <si>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</si>
  <si>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</si>
  <si>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</si>
  <si>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</si>
  <si>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</si>
  <si>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</si>
  <si>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</si>
  <si>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</si>
  <si>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</si>
  <si>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</si>
  <si>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</si>
  <si>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</si>
  <si>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</si>
  <si>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</si>
  <si>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</si>
  <si>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</si>
  <si>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</si>
  <si>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</si>
  <si>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</si>
  <si>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</si>
  <si>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</si>
  <si>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</si>
  <si>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</si>
  <si>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</si>
  <si>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</si>
  <si>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</si>
  <si>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</si>
  <si>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</si>
  <si>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</si>
  <si>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</si>
  <si>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</si>
  <si>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</si>
  <si>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</si>
  <si>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</si>
  <si>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</si>
  <si>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</si>
  <si>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</si>
  <si>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</si>
  <si>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</si>
  <si>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</si>
  <si>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</si>
  <si>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</si>
  <si>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</si>
  <si>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</si>
  <si>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</si>
  <si>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</si>
  <si>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</si>
  <si>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</si>
  <si>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</si>
  <si>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</si>
  <si>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</si>
  <si>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</si>
  <si>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</si>
  <si>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</si>
  <si>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</si>
  <si>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</si>
  <si>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</si>
  <si>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</si>
  <si>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</si>
  <si>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</si>
  <si>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</si>
  <si>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</si>
  <si>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</si>
  <si>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</si>
  <si>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</si>
  <si>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</si>
  <si>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</si>
  <si>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</si>
  <si>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</si>
  <si>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</si>
  <si>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</si>
  <si>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</si>
  <si>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</si>
  <si>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</si>
  <si>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</si>
  <si>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</si>
  <si>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</si>
  <si>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</si>
  <si>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</si>
  <si>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</si>
  <si>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</si>
  <si>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</si>
  <si>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</si>
  <si>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</si>
  <si>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</si>
  <si>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</si>
  <si>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</si>
  <si>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</si>
  <si>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</si>
  <si>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</si>
  <si>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</si>
  <si>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</si>
  <si>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</si>
  <si>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</si>
  <si>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</si>
  <si>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</si>
  <si>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</si>
  <si>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</si>
  <si>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</si>
  <si>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</si>
  <si>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</si>
  <si>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</si>
  <si>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</si>
  <si>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</si>
  <si>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</si>
  <si>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</si>
  <si>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</si>
  <si>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</si>
  <si>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</si>
  <si>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</si>
  <si>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</si>
  <si>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</si>
  <si>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</si>
  <si>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</si>
  <si>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</si>
  <si>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</si>
  <si>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</si>
  <si>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</si>
  <si>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</si>
  <si>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</si>
  <si>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</si>
  <si>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</si>
  <si>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</si>
  <si>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</si>
  <si>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</si>
  <si>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</si>
  <si>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</si>
  <si>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</si>
  <si>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</si>
  <si>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</si>
  <si>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</si>
  <si>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</si>
  <si>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</si>
  <si>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</si>
  <si>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</si>
  <si>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</si>
  <si>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</si>
  <si>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</si>
  <si>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</si>
  <si>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</si>
  <si>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</si>
  <si>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</si>
  <si>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</si>
  <si>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</si>
  <si>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</si>
  <si>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</si>
  <si>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</si>
  <si>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</si>
  <si>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</si>
  <si>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</si>
  <si>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</si>
  <si>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</si>
  <si>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</si>
  <si>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</si>
  <si>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</si>
  <si>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</si>
  <si>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</si>
  <si>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</si>
  <si>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</si>
  <si>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</si>
  <si>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</si>
  <si>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</si>
  <si>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</si>
  <si>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</si>
  <si>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</si>
  <si>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</si>
  <si>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</si>
  <si>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</si>
  <si>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</si>
  <si>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</si>
  <si>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</si>
  <si>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</si>
  <si>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</si>
  <si>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</si>
  <si>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</si>
  <si>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</si>
  <si>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</si>
  <si>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</si>
  <si>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</si>
  <si>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</si>
  <si>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</si>
  <si>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</si>
  <si>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</si>
  <si>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</si>
  <si>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</si>
  <si>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</si>
  <si>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</si>
  <si>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</si>
  <si>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</si>
  <si>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</si>
  <si>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</si>
  <si>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</si>
  <si>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</si>
  <si>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</si>
  <si>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</si>
  <si>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</si>
  <si>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</si>
  <si>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</si>
  <si>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</si>
  <si>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</si>
  <si>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</si>
  <si>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</si>
  <si>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</si>
  <si>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</si>
  <si>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</si>
  <si>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</si>
  <si>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</si>
  <si>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</si>
  <si>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</si>
  <si>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</si>
  <si>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</si>
  <si>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</si>
  <si>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</si>
  <si>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</si>
  <si>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</si>
  <si>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</si>
  <si>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</si>
  <si>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</si>
  <si>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</si>
  <si>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</si>
  <si>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</si>
  <si>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</si>
  <si>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</si>
  <si>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</si>
  <si>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</si>
  <si>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</si>
  <si>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</si>
  <si>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</si>
  <si>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</si>
  <si>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</si>
  <si>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</si>
  <si>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</si>
  <si>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</si>
  <si>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</si>
  <si>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</si>
  <si>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</si>
  <si>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</si>
  <si>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</si>
  <si>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</si>
  <si>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</si>
  <si>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</si>
  <si>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</si>
  <si>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</si>
  <si>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</si>
  <si>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</si>
  <si>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</si>
  <si>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</si>
  <si>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</si>
  <si>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</si>
  <si>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</si>
  <si>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</si>
  <si>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</si>
  <si>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</si>
  <si>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</si>
  <si>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</si>
  <si>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</si>
  <si>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</si>
  <si>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</si>
  <si>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</si>
  <si>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</si>
  <si>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</si>
  <si>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</si>
  <si>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</si>
  <si>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</si>
  <si>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</si>
  <si>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</si>
  <si>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</si>
  <si>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</si>
  <si>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</si>
  <si>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</si>
  <si>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</si>
  <si>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</si>
  <si>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</si>
  <si>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</si>
  <si>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</si>
  <si>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</si>
  <si>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</si>
  <si>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</si>
  <si>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</si>
  <si>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</si>
  <si>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</si>
  <si>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</si>
  <si>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</si>
  <si>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</si>
  <si>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</si>
  <si>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</si>
  <si>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</si>
  <si>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</si>
  <si>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</si>
  <si>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</si>
  <si>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</si>
  <si>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</si>
  <si>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</si>
  <si>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</si>
  <si>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</si>
  <si>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</si>
  <si>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</si>
  <si>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</si>
  <si>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</si>
  <si>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</si>
  <si>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</si>
  <si>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</si>
  <si>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</si>
  <si>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</si>
  <si>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</si>
  <si>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</si>
  <si>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</si>
  <si>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</si>
  <si>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</si>
  <si>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</si>
  <si>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</si>
  <si>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</si>
  <si>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</si>
  <si>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</si>
  <si>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</si>
  <si>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</si>
  <si>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</si>
  <si>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</si>
  <si>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</si>
  <si>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</si>
  <si>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</si>
  <si>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</si>
  <si>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</si>
  <si>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</si>
  <si>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</si>
  <si>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</si>
  <si>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</si>
  <si>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</si>
  <si>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</si>
  <si>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</si>
  <si>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</si>
  <si>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</si>
  <si>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</si>
  <si>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</si>
  <si>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</si>
  <si>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</si>
  <si>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</si>
  <si>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</si>
  <si>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</si>
  <si>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</si>
  <si>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</si>
  <si>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</si>
  <si>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</si>
  <si>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</si>
  <si>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</si>
  <si>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</si>
  <si>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</si>
  <si>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</si>
  <si>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</si>
  <si>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</si>
  <si>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</si>
  <si>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</si>
  <si>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</si>
  <si>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</si>
  <si>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</si>
  <si>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</si>
  <si>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</si>
  <si>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</si>
  <si>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</si>
  <si>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</si>
  <si>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</si>
  <si>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</si>
  <si>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</si>
  <si>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</si>
  <si>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</si>
  <si>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</si>
  <si>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</si>
  <si>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</si>
  <si>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</si>
  <si>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</si>
  <si>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</si>
  <si>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</si>
  <si>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</si>
  <si>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</si>
  <si>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</si>
  <si>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</si>
  <si>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</si>
  <si>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</si>
  <si>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</si>
  <si>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</si>
  <si>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</si>
  <si>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</si>
  <si>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</si>
  <si>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</si>
  <si>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</si>
  <si>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</si>
  <si>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</si>
  <si>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</si>
  <si>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</si>
  <si>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</si>
  <si>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</si>
  <si>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</si>
  <si>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</si>
  <si>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</si>
  <si>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</si>
  <si>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</si>
  <si>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</si>
  <si>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</si>
  <si>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</si>
  <si>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</si>
  <si>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</si>
  <si>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</si>
  <si>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</si>
  <si>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</si>
  <si>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</si>
  <si>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</si>
  <si>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</si>
  <si>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</si>
  <si>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</si>
  <si>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</si>
  <si>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</si>
  <si>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</si>
  <si>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</si>
  <si>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</si>
  <si>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</si>
  <si>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</si>
  <si>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</si>
  <si>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</si>
  <si>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</si>
  <si>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</si>
  <si>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</si>
  <si>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</si>
  <si>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</si>
  <si>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</si>
  <si>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</si>
  <si>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</si>
  <si>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</si>
  <si>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</si>
  <si>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</si>
  <si>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</si>
  <si>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</si>
  <si>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</si>
  <si>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</si>
  <si>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</si>
  <si>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</si>
  <si>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</si>
  <si>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</si>
  <si>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</si>
  <si>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</si>
  <si>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</si>
  <si>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</si>
  <si>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</si>
  <si>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</si>
  <si>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</si>
  <si>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</si>
  <si>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</si>
  <si>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</si>
  <si>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</si>
  <si>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</si>
  <si>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</si>
  <si>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</si>
  <si>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</si>
  <si>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</si>
  <si>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</si>
  <si>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</si>
  <si>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</si>
  <si>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</si>
  <si>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</si>
  <si>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</si>
  <si>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</si>
  <si>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</si>
  <si>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</si>
  <si>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</si>
  <si>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</si>
  <si>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</si>
  <si>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</si>
  <si>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</si>
  <si>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</si>
  <si>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</si>
  <si>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</si>
  <si>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</si>
  <si>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</si>
  <si>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</si>
  <si>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</si>
  <si>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</si>
  <si>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</si>
  <si>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</si>
  <si>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</si>
  <si>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</si>
  <si>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</si>
  <si>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</si>
  <si>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</si>
  <si>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</si>
  <si>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</si>
  <si>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</si>
  <si>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</si>
  <si>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</si>
  <si>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</si>
  <si>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</si>
  <si>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</si>
  <si>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</si>
  <si>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</si>
  <si>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</si>
  <si>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</si>
  <si>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</si>
  <si>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</si>
  <si>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</si>
  <si>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</si>
  <si>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</si>
  <si>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</si>
  <si>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</si>
  <si>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</si>
  <si>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</si>
  <si>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</si>
  <si>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</si>
  <si>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</si>
  <si>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</si>
  <si>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</si>
  <si>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</si>
  <si>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</si>
  <si>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</si>
  <si>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</si>
  <si>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</si>
  <si>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</si>
  <si>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</si>
  <si>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</si>
  <si>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</si>
  <si>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</si>
  <si>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</si>
  <si>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</si>
  <si>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</si>
  <si>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</si>
  <si>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</si>
  <si>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</si>
  <si>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</si>
  <si>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</si>
  <si>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</si>
  <si>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</si>
  <si>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</si>
  <si>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</si>
  <si>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</si>
  <si>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</si>
  <si>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</si>
  <si>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</si>
  <si>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</si>
  <si>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</si>
  <si>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</si>
  <si>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</si>
  <si>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</si>
  <si>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</si>
  <si>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</si>
  <si>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</si>
  <si>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</si>
  <si>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</si>
  <si>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</si>
  <si>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</si>
  <si>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</si>
  <si>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</si>
  <si>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</si>
  <si>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</si>
  <si>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</si>
  <si>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</si>
  <si>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</si>
  <si>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</si>
  <si>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</si>
  <si>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</si>
  <si>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</si>
  <si>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</si>
  <si>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</si>
  <si>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</si>
  <si>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</si>
  <si>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</si>
  <si>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</si>
  <si>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</si>
  <si>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</si>
  <si>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</si>
  <si>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</si>
  <si>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</si>
  <si>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</si>
  <si>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</si>
  <si>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</si>
  <si>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</si>
  <si>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</si>
  <si>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</si>
  <si>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</si>
  <si>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</si>
  <si>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</si>
  <si>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</si>
  <si>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</si>
  <si>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</si>
  <si>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</si>
  <si>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</si>
  <si>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</si>
  <si>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</si>
  <si>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</si>
  <si>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</si>
  <si>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</si>
  <si>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</si>
  <si>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</si>
  <si>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</si>
  <si>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</si>
  <si>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</si>
  <si>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</si>
  <si>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</si>
  <si>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</si>
  <si>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</si>
  <si>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</si>
  <si>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</si>
  <si>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</si>
  <si>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</si>
  <si>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</si>
  <si>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</si>
  <si>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</si>
  <si>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</si>
  <si>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</si>
  <si>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</si>
  <si>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</si>
  <si>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</si>
  <si>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</si>
  <si>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</si>
  <si>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</si>
  <si>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</si>
  <si>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</si>
  <si>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</si>
  <si>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</si>
  <si>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</si>
  <si>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</si>
  <si>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</si>
  <si>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</si>
  <si>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</si>
  <si>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</si>
  <si>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</si>
  <si>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</si>
  <si>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</si>
  <si>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</si>
  <si>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</si>
  <si>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</si>
  <si>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</si>
  <si>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</si>
  <si>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</si>
  <si>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</si>
  <si>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</si>
  <si>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</si>
  <si>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</si>
  <si>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</si>
  <si>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</si>
  <si>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</si>
  <si>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</si>
  <si>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</si>
  <si>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</si>
  <si>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</si>
  <si>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</si>
  <si>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</si>
  <si>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</si>
  <si>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</si>
  <si>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</si>
  <si>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</si>
  <si>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</si>
  <si>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</si>
  <si>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</si>
  <si>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</si>
  <si>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</si>
  <si>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</si>
  <si>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</si>
  <si>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</si>
  <si>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</si>
  <si>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</si>
  <si>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</si>
  <si>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</si>
  <si>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</si>
  <si>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</si>
  <si>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</si>
  <si>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</si>
  <si>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</si>
  <si>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</si>
  <si>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</si>
  <si>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</si>
  <si>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</si>
  <si>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</si>
  <si>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</si>
  <si>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</si>
  <si>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</si>
  <si>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</si>
  <si>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</si>
  <si>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</si>
  <si>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</si>
  <si>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</si>
  <si>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</si>
  <si>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</si>
  <si>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</si>
  <si>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</si>
  <si>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</si>
  <si>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</si>
  <si>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</si>
  <si>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</si>
  <si>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</si>
  <si>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</si>
  <si>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</si>
  <si>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</si>
  <si>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</si>
  <si>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</si>
  <si>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</si>
  <si>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</si>
  <si>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</si>
  <si>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</si>
  <si>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</si>
  <si>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</si>
  <si>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</si>
  <si>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</si>
  <si>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</si>
  <si>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</si>
  <si>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</si>
  <si>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</si>
  <si>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</si>
  <si>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</si>
  <si>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</si>
  <si>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</si>
  <si>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</si>
  <si>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</si>
  <si>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</si>
  <si>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</si>
  <si>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</si>
  <si>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</si>
  <si>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</si>
  <si>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</si>
  <si>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</si>
  <si>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</si>
  <si>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</si>
  <si>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</si>
  <si>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</si>
  <si>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</si>
  <si>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</si>
  <si>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</si>
  <si>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</si>
  <si>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</si>
  <si>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</si>
  <si>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</si>
  <si>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</si>
  <si>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</si>
  <si>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</si>
  <si>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</si>
  <si>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</si>
  <si>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</si>
  <si>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</si>
  <si>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</si>
  <si>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</si>
  <si>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</si>
  <si>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</si>
  <si>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</si>
  <si>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</si>
  <si>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</si>
  <si>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</si>
  <si>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</si>
  <si>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</si>
  <si>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</si>
  <si>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</si>
  <si>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</si>
  <si>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</si>
  <si>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</si>
  <si>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</si>
  <si>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</si>
  <si>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</si>
  <si>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</si>
  <si>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</si>
  <si>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</si>
  <si>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</si>
  <si>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</si>
  <si>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</si>
  <si>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</si>
  <si>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</si>
  <si>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</si>
  <si>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</si>
  <si>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</si>
  <si>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</si>
  <si>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</si>
  <si>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</si>
  <si>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</si>
  <si>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</si>
  <si>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</si>
  <si>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</si>
  <si>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</si>
  <si>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</si>
  <si>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</si>
  <si>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</si>
  <si>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</si>
  <si>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</si>
  <si>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</si>
  <si>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</si>
  <si>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</si>
  <si>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</si>
  <si>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</si>
  <si>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</si>
  <si>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</si>
  <si>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</si>
  <si>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</si>
  <si>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</si>
  <si>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</si>
  <si>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</si>
  <si>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</si>
  <si>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</si>
  <si>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</si>
  <si>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</si>
  <si>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</si>
  <si>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</si>
  <si>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</si>
  <si>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</si>
  <si>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</si>
  <si>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</si>
  <si>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</si>
  <si>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</si>
  <si>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</si>
  <si>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</si>
  <si>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</si>
  <si>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</si>
  <si>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</si>
  <si>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</si>
  <si>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</si>
  <si>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</si>
  <si>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</si>
  <si>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</si>
  <si>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</si>
  <si>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</si>
  <si>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</si>
  <si>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</si>
  <si>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</si>
  <si>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</si>
  <si>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</si>
  <si>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</si>
  <si>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</si>
  <si>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</si>
  <si>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</si>
  <si>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</si>
  <si>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</si>
  <si>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</si>
  <si>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</si>
  <si>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</si>
  <si>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</si>
  <si>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</si>
  <si>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</si>
  <si>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</si>
  <si>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</si>
  <si>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</si>
  <si>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</si>
  <si>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</si>
  <si>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</si>
  <si>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</si>
  <si>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</si>
  <si>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</si>
  <si>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</si>
  <si>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</si>
  <si>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</si>
  <si>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</si>
  <si>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</si>
  <si>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</si>
  <si>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</si>
  <si>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</si>
  <si>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</si>
  <si>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</si>
  <si>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</si>
  <si>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</si>
  <si>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</si>
  <si>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</si>
  <si>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</si>
  <si>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</si>
  <si>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</si>
  <si>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</si>
  <si>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</si>
  <si>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</si>
  <si>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</si>
  <si>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</si>
  <si>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</si>
  <si>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</si>
  <si>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</si>
  <si>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</si>
  <si>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</si>
  <si>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</si>
  <si>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</si>
  <si>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</si>
  <si>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</si>
  <si>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</si>
  <si>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</si>
  <si>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</si>
  <si>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</si>
  <si>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</si>
  <si>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</si>
  <si>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</si>
  <si>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</si>
  <si>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</si>
  <si>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</si>
  <si>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</si>
  <si>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</si>
  <si>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</si>
  <si>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</si>
  <si>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</si>
  <si>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</si>
  <si>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</si>
  <si>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</si>
  <si>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</si>
  <si>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</si>
  <si>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</si>
  <si>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</si>
  <si>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</si>
  <si>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</si>
  <si>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</si>
  <si>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</si>
  <si>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</si>
  <si>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</si>
  <si>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</si>
  <si>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</si>
  <si>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</si>
  <si>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</si>
  <si>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</si>
  <si>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</si>
  <si>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</si>
  <si>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</si>
  <si>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</si>
  <si>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</si>
  <si>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</si>
  <si>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</si>
  <si>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</si>
  <si>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</si>
  <si>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</si>
  <si>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</si>
  <si>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</si>
  <si>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</si>
  <si>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</si>
  <si>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</si>
  <si>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</si>
  <si>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</si>
  <si>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</si>
  <si>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</si>
  <si>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</si>
  <si>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</si>
  <si>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</si>
  <si>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</si>
  <si>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</si>
  <si>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</si>
  <si>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</si>
  <si>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</si>
  <si>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</si>
  <si>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</si>
  <si>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</si>
  <si>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</si>
  <si>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</si>
  <si>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</si>
  <si>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</si>
  <si>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</si>
  <si>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</si>
  <si>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</si>
  <si>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</si>
  <si>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</si>
  <si>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</si>
  <si>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</si>
  <si>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</si>
  <si>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</si>
  <si>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</si>
  <si>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</si>
  <si>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</si>
  <si>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</si>
  <si>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</si>
  <si>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</si>
  <si>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</si>
  <si>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</si>
  <si>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</si>
  <si>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</si>
  <si>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</si>
  <si>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</si>
  <si>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</si>
  <si>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</si>
  <si>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</si>
  <si>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</si>
  <si>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</si>
  <si>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</si>
  <si>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</si>
  <si>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</si>
  <si>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</si>
  <si>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</si>
  <si>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</si>
  <si>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</si>
  <si>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</si>
  <si>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</si>
  <si>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</si>
  <si>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</si>
  <si>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</si>
  <si>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</si>
  <si>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</si>
  <si>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</si>
  <si>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</si>
  <si>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</si>
  <si>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</si>
  <si>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</si>
  <si>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</si>
  <si>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</si>
  <si>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</si>
  <si>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</si>
  <si>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</si>
  <si>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</si>
  <si>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</si>
  <si>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</si>
  <si>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</si>
  <si>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</si>
  <si>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</si>
  <si>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</si>
  <si>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</si>
  <si>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</si>
  <si>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</si>
  <si>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</si>
  <si>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</si>
  <si>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</si>
  <si>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</si>
  <si>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</si>
  <si>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</si>
  <si>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</si>
  <si>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</si>
  <si>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</si>
  <si>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</si>
  <si>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</si>
  <si>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</si>
  <si>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</si>
  <si>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</si>
  <si>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</si>
  <si>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</si>
  <si>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</si>
  <si>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</si>
  <si>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</si>
  <si>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</si>
  <si>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</si>
  <si>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</si>
  <si>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</si>
  <si>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</si>
  <si>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</si>
  <si>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</si>
  <si>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</si>
  <si>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</si>
  <si>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</si>
  <si>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</si>
  <si>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</si>
  <si>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</si>
  <si>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</si>
  <si>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</si>
  <si>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</si>
  <si>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</si>
  <si>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</si>
  <si>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</si>
  <si>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</si>
  <si>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</si>
  <si>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</si>
  <si>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</si>
  <si>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</si>
  <si>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</si>
  <si>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</si>
  <si>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</si>
  <si>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</si>
  <si>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</si>
  <si>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</si>
  <si>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</si>
  <si>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</si>
  <si>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</si>
  <si>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</si>
  <si>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</si>
  <si>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</si>
  <si>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</si>
  <si>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</si>
  <si>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</si>
  <si>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</si>
  <si>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</si>
  <si>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</si>
  <si>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</si>
  <si>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</si>
  <si>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</si>
  <si>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</si>
  <si>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</si>
  <si>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</si>
  <si>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</si>
  <si>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</si>
  <si>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</si>
  <si>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</si>
  <si>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</si>
  <si>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</si>
  <si>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</si>
  <si>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</si>
  <si>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</si>
  <si>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</si>
  <si>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</si>
  <si>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</si>
  <si>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</si>
  <si>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</si>
  <si>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</si>
  <si>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</si>
  <si>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</si>
  <si>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</si>
  <si>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</si>
  <si>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</si>
  <si>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</si>
  <si>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</si>
  <si>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</si>
  <si>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</si>
  <si>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</si>
  <si>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</si>
  <si>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</si>
  <si>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</si>
  <si>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</si>
  <si>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</si>
  <si>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</si>
  <si>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</si>
  <si>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</si>
  <si>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</si>
  <si>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</si>
  <si>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</si>
  <si>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</si>
  <si>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</si>
  <si>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</si>
  <si>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</si>
  <si>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</si>
  <si>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</si>
  <si>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</si>
  <si>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</si>
  <si>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</si>
  <si>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</si>
  <si>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</si>
  <si>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</si>
  <si>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</si>
  <si>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</si>
  <si>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</si>
  <si>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</si>
  <si>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</si>
  <si>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</si>
  <si>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</si>
  <si>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</si>
  <si>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</si>
  <si>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</si>
  <si>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</si>
  <si>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</si>
  <si>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</si>
  <si>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</si>
  <si>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</si>
  <si>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</si>
  <si>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</si>
  <si>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</si>
  <si>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</si>
  <si>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</si>
  <si>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</si>
  <si>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</si>
  <si>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</si>
  <si>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</si>
  <si>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</si>
  <si>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</si>
  <si>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</si>
  <si>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</si>
  <si>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</si>
  <si>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</si>
  <si>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</si>
  <si>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</si>
  <si>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</si>
  <si>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</si>
  <si>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</si>
  <si>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</si>
  <si>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</si>
  <si>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</si>
  <si>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</si>
  <si>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</si>
  <si>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</si>
  <si>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</si>
  <si>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</si>
  <si>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</si>
  <si>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</si>
  <si>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</si>
  <si>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</si>
  <si>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</si>
  <si>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</si>
  <si>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</si>
  <si>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</si>
  <si>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</si>
  <si>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</si>
  <si>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</si>
  <si>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</si>
  <si>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</si>
  <si>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</si>
  <si>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</si>
  <si>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</si>
  <si>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</si>
  <si>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</si>
  <si>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</si>
  <si>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</si>
  <si>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</si>
  <si>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</si>
  <si>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</si>
  <si>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</si>
  <si>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</si>
  <si>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</si>
  <si>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</si>
  <si>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</si>
  <si>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</si>
  <si>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</si>
  <si>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</si>
  <si>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</si>
  <si>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</si>
  <si>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</si>
  <si>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</si>
  <si>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</si>
  <si>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</si>
  <si>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</si>
  <si>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</si>
  <si>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</si>
  <si>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</si>
  <si>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</si>
  <si>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</si>
  <si>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</si>
  <si>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</si>
  <si>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</si>
  <si>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</si>
  <si>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</si>
  <si>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</si>
  <si>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</si>
  <si>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</si>
  <si>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</si>
  <si>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</si>
  <si>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</si>
  <si>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</si>
  <si>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</si>
  <si>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</si>
  <si>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</si>
  <si>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</si>
  <si>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</si>
  <si>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</si>
  <si>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</si>
  <si>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</si>
  <si>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</si>
  <si>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</si>
  <si>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</si>
  <si>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</si>
  <si>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</si>
  <si>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</si>
  <si>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</si>
  <si>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</si>
  <si>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</si>
  <si>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</si>
  <si>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</si>
  <si>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</si>
  <si>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</si>
  <si>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</si>
  <si>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</si>
  <si>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</si>
  <si>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</si>
  <si>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</si>
  <si>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</si>
  <si>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</si>
  <si>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</si>
  <si>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</si>
  <si>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</si>
  <si>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</si>
  <si>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</si>
  <si>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</si>
  <si>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</si>
  <si>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</si>
  <si>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</si>
  <si>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</si>
  <si>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</si>
  <si>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</si>
  <si>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</si>
  <si>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</si>
  <si>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</si>
  <si>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</si>
  <si>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</si>
  <si>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</si>
  <si>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</si>
  <si>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</si>
  <si>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</si>
  <si>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</si>
  <si>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</si>
  <si>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</si>
  <si>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</si>
  <si>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</si>
  <si>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</si>
  <si>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</si>
  <si>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</si>
  <si>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</si>
  <si>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</si>
  <si>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</si>
  <si>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</si>
  <si>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</si>
  <si>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</si>
  <si>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</si>
  <si>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</si>
  <si>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</si>
  <si>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</si>
  <si>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</si>
  <si>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</si>
  <si>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</si>
  <si>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</si>
  <si>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</si>
  <si>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</si>
  <si>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</si>
  <si>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</si>
  <si>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</si>
  <si>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</si>
  <si>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</si>
  <si>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</si>
  <si>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</si>
  <si>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</si>
  <si>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</si>
  <si>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</si>
  <si>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</si>
  <si>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</si>
  <si>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</si>
  <si>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</si>
  <si>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</si>
  <si>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</si>
  <si>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</si>
  <si>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</si>
  <si>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</si>
  <si>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</si>
  <si>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</si>
  <si>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</si>
  <si>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</si>
  <si>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</si>
  <si>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</si>
  <si>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</si>
  <si>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</si>
  <si>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</si>
  <si>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</si>
  <si>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</si>
  <si>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</si>
  <si>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</si>
  <si>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</si>
  <si>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</si>
  <si>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</si>
  <si>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</si>
  <si>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</si>
  <si>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</si>
  <si>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</si>
  <si>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</si>
  <si>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</si>
  <si>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</si>
  <si>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</si>
  <si>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</si>
  <si>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</si>
  <si>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</si>
  <si>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</si>
  <si>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</si>
  <si>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</si>
  <si>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</si>
  <si>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</si>
  <si>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</si>
  <si>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</si>
  <si>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</si>
  <si>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</si>
  <si>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</si>
  <si>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</si>
  <si>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</si>
  <si>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</si>
  <si>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</si>
  <si>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</si>
  <si>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</si>
  <si>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</si>
  <si>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</si>
  <si>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</si>
  <si>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</si>
  <si>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</si>
  <si>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</si>
  <si>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</si>
  <si>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</si>
  <si>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</si>
  <si>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</si>
  <si>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</si>
  <si>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</si>
  <si>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</si>
  <si>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</si>
  <si>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</si>
  <si>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</si>
  <si>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</si>
  <si>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</si>
  <si>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</si>
  <si>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</si>
  <si>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</si>
  <si>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</si>
  <si>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</si>
  <si>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</si>
  <si>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</si>
  <si>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</si>
  <si>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</si>
  <si>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</si>
  <si>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</si>
  <si>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</si>
  <si>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</si>
  <si>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</si>
  <si>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</si>
  <si>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</si>
  <si>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</si>
  <si>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</si>
  <si>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</si>
  <si>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</si>
  <si>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</si>
  <si>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</si>
  <si>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</si>
  <si>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</si>
  <si>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</si>
  <si>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</si>
  <si>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</si>
  <si>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</si>
  <si>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</si>
  <si>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</si>
  <si>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</si>
  <si>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</si>
  <si>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</si>
  <si>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</si>
  <si>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</si>
  <si>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</si>
  <si>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</si>
  <si>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</si>
  <si>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</si>
  <si>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</si>
  <si>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</si>
  <si>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</si>
  <si>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</si>
  <si>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</si>
  <si>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</si>
  <si>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</si>
  <si>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</si>
  <si>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</si>
  <si>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</si>
  <si>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</si>
  <si>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</si>
  <si>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</si>
  <si>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</si>
  <si>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</si>
  <si>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</si>
  <si>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</si>
  <si>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</si>
  <si>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</si>
  <si>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</si>
  <si>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</si>
  <si>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</si>
  <si>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</si>
  <si>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</si>
  <si>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</si>
  <si>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</si>
  <si>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</si>
  <si>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</si>
  <si>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</si>
  <si>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</si>
  <si>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</si>
  <si>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</si>
  <si>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</si>
  <si>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</si>
  <si>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</si>
  <si>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</si>
  <si>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</si>
  <si>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</si>
  <si>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</si>
  <si>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</si>
  <si>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</si>
  <si>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</si>
  <si>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</si>
  <si>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</si>
  <si>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</si>
  <si>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</si>
  <si>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</si>
  <si>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</si>
  <si>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</si>
  <si>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</si>
  <si>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</si>
  <si>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</si>
  <si>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</si>
  <si>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</si>
  <si>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</si>
  <si>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</si>
  <si>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</si>
  <si>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</si>
  <si>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</si>
  <si>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</si>
  <si>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</si>
  <si>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</si>
  <si>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</si>
  <si>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</si>
  <si>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</si>
  <si>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</si>
  <si>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</si>
  <si>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</si>
  <si>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</si>
  <si>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</si>
  <si>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</si>
  <si>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</si>
  <si>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</si>
  <si>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</si>
  <si>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</si>
  <si>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</si>
  <si>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</si>
  <si>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</si>
  <si>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</si>
  <si>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</si>
  <si>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</si>
  <si>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</si>
  <si>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</si>
  <si>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</si>
  <si>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</si>
  <si>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</si>
  <si>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</si>
  <si>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</si>
  <si>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</si>
  <si>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</si>
  <si>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</si>
  <si>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</si>
  <si>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</si>
  <si>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</si>
  <si>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</si>
  <si>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</si>
  <si>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</si>
  <si>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</si>
  <si>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</si>
  <si>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</si>
  <si>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</si>
  <si>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</si>
  <si>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</si>
  <si>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</si>
  <si>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</si>
  <si>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</si>
  <si>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</si>
  <si>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</si>
  <si>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</si>
  <si>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</si>
  <si>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</si>
  <si>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</si>
  <si>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</si>
  <si>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</si>
  <si>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</si>
  <si>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</si>
  <si>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</si>
  <si>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</si>
  <si>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</si>
  <si>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</si>
  <si>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</si>
  <si>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</si>
  <si>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</si>
  <si>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</si>
  <si>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</si>
  <si>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</si>
  <si>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</si>
  <si>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</si>
  <si>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</si>
  <si>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</si>
  <si>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</si>
  <si>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</si>
  <si>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</si>
  <si>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</si>
  <si>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</si>
  <si>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</si>
  <si>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</si>
  <si>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</si>
  <si>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</si>
  <si>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</si>
  <si>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</si>
  <si>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</si>
  <si>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</si>
  <si>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</si>
  <si>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</si>
  <si>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</si>
  <si>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</si>
  <si>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</si>
  <si>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</si>
  <si>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</si>
  <si>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</si>
  <si>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</si>
  <si>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</si>
  <si>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</si>
  <si>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</si>
  <si>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</si>
  <si>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</si>
  <si>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</si>
  <si>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</si>
  <si>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</si>
  <si>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</si>
  <si>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</si>
  <si>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</si>
  <si>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</si>
  <si>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</si>
  <si>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</si>
  <si>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</si>
  <si>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</si>
  <si>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</si>
  <si>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</si>
  <si>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</si>
  <si>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</si>
  <si>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</si>
  <si>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</si>
  <si>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</si>
  <si>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</si>
  <si>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</si>
  <si>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</si>
  <si>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</si>
  <si>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</si>
  <si>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</si>
  <si>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</si>
  <si>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</si>
  <si>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</si>
  <si>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</si>
  <si>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</si>
  <si>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</si>
  <si>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</si>
  <si>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</si>
  <si>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</si>
  <si>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</si>
  <si>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</si>
  <si>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</si>
  <si>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</si>
  <si>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</si>
  <si>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</si>
  <si>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</si>
  <si>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</si>
  <si>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</si>
  <si>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</si>
  <si>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</si>
  <si>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</si>
  <si>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</si>
  <si>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</si>
  <si>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</si>
  <si>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</si>
  <si>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</si>
  <si>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</si>
  <si>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</si>
  <si>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</si>
  <si>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</si>
  <si>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</si>
  <si>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</si>
  <si>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</si>
  <si>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</si>
  <si>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</si>
  <si>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</si>
  <si>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</si>
  <si>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</si>
  <si>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</si>
  <si>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</si>
  <si>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</si>
  <si>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</si>
  <si>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</si>
  <si>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</si>
  <si>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</si>
  <si>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</si>
  <si>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</si>
  <si>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</si>
  <si>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</si>
  <si>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</si>
  <si>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</si>
  <si>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</si>
  <si>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</si>
  <si>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</si>
  <si>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</si>
  <si>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</si>
  <si>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</si>
  <si>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</si>
  <si>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</si>
  <si>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</si>
  <si>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</si>
  <si>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</si>
  <si>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</si>
  <si>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</si>
  <si>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</si>
  <si>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</si>
  <si>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</si>
  <si>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</si>
  <si>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</si>
  <si>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</si>
  <si>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</si>
  <si>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</si>
  <si>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</si>
  <si>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</si>
  <si>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</si>
  <si>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</si>
  <si>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</si>
  <si>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</si>
  <si>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</si>
  <si>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</si>
  <si>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</si>
  <si>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</si>
  <si>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</si>
  <si>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</si>
  <si>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</si>
  <si>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</si>
  <si>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</si>
  <si>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</si>
  <si>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</si>
  <si>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</si>
  <si>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</si>
  <si>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</si>
  <si>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</si>
  <si>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</si>
  <si>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</si>
  <si>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</si>
  <si>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</si>
  <si>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</si>
  <si>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</si>
  <si>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</si>
  <si>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</si>
  <si>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</si>
  <si>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</si>
  <si>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</si>
  <si>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</si>
  <si>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</si>
  <si>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</si>
  <si>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</si>
  <si>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</si>
  <si>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</si>
  <si>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</si>
  <si>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</si>
  <si>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</si>
  <si>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</si>
  <si>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</si>
  <si>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</si>
  <si>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</si>
  <si>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</si>
  <si>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</si>
  <si>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</si>
  <si>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</si>
  <si>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</si>
  <si>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</si>
  <si>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</si>
  <si>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</si>
  <si>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</si>
  <si>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</si>
  <si>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</si>
  <si>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</si>
  <si>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(All)</t>
  </si>
  <si>
    <t>Column Labels</t>
  </si>
  <si>
    <t>Count of state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</si>
  <si>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</si>
  <si>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</si>
  <si>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</si>
  <si>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</si>
  <si>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</si>
  <si>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</si>
  <si>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</si>
  <si>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</si>
  <si>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</si>
  <si>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</si>
  <si>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</si>
  <si>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</si>
  <si>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</si>
  <si>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</si>
  <si>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</si>
  <si>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</si>
  <si>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</si>
  <si>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</si>
  <si>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</si>
  <si>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</si>
  <si>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</si>
  <si>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</si>
  <si>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</si>
  <si>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</si>
  <si>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</si>
  <si>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</si>
  <si>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</si>
  <si>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</si>
  <si>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</si>
  <si>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</si>
  <si>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</si>
  <si>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</si>
  <si>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</si>
  <si>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</si>
  <si>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</si>
  <si>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</si>
  <si>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</si>
  <si>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</si>
  <si>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</si>
  <si>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</si>
  <si>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</si>
  <si>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</si>
  <si>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Data Created Conversion</t>
  </si>
  <si>
    <t xml:space="preserve">Date Ended Conversion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</si>
  <si>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</si>
  <si>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</si>
  <si>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</si>
  <si>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</si>
  <si>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</si>
  <si>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</si>
  <si>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</si>
  <si>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</si>
  <si>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</si>
  <si>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</si>
  <si>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</si>
  <si>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</si>
  <si>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</si>
  <si>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</si>
  <si>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</si>
  <si>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</si>
  <si>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</si>
  <si>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</si>
  <si>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</si>
  <si>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</si>
  <si>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(Data Created Conversion)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</si>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</sst>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[Snyder Excell HW.xlsx]Table1!PivotTable8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0-7147-B730-2A6EE531594B}"/>
            </c:ext>
          </c:extLst>
        </c:ser>
        <c:ser>
          <c:idx val="1"/>
          <c:order val="1"/>
          <c:tx>
            <c:strRef>
              <c:f>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0-7147-B730-2A6EE531594B}"/>
            </c:ext>
          </c:extLst>
        </c:ser>
        <c:ser>
          <c:idx val="2"/>
          <c:order val="2"/>
          <c:tx>
            <c:strRef>
              <c:f>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0-7147-B730-2A6EE531594B}"/>
            </c:ext>
          </c:extLst>
        </c:ser>
        <c:ser>
          <c:idx val="3"/>
          <c:order val="3"/>
          <c:tx>
            <c:strRef>
              <c:f>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10-7147-B730-2A6EE5315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529744"/>
        <c:axId val="162531424"/>
      </c:barChart>
      <c:catAx>
        <c:axId val="16252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31424"/>
        <c:crosses val="autoZero"/>
        <c:auto val="1"/>
        <c:lblAlgn val="ctr"/>
        <c:lblOffset val="100"/>
        <c:noMultiLvlLbl val="0"/>
      </c:catAx>
      <c:valAx>
        <c:axId val="1625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2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[Snyder Excell HW.xlsx]Table2!PivotTable9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3278171478565179"/>
          <c:y val="0.19486111111111112"/>
          <c:w val="0.76112270341207344"/>
          <c:h val="0.47171988918051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1B-A24B-BF93-8D4CE6471FC6}"/>
            </c:ext>
          </c:extLst>
        </c:ser>
        <c:ser>
          <c:idx val="1"/>
          <c:order val="1"/>
          <c:tx>
            <c:strRef>
              <c:f>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4-B146-9BA1-97513ECA6669}"/>
            </c:ext>
          </c:extLst>
        </c:ser>
        <c:ser>
          <c:idx val="2"/>
          <c:order val="2"/>
          <c:tx>
            <c:strRef>
              <c:f>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4-B146-9BA1-97513ECA6669}"/>
            </c:ext>
          </c:extLst>
        </c:ser>
        <c:ser>
          <c:idx val="3"/>
          <c:order val="3"/>
          <c:tx>
            <c:strRef>
              <c:f>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4-B146-9BA1-97513ECA6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2758368"/>
        <c:axId val="962729376"/>
      </c:barChart>
      <c:catAx>
        <c:axId val="96275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729376"/>
        <c:crosses val="autoZero"/>
        <c:auto val="1"/>
        <c:lblAlgn val="ctr"/>
        <c:lblOffset val="100"/>
        <c:noMultiLvlLbl val="0"/>
      </c:catAx>
      <c:valAx>
        <c:axId val="96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75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96170313717948"/>
          <c:y val="0.33154552598733378"/>
          <c:w val="7.7914910923078659E-2"/>
          <c:h val="0.13356256837758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[Snyder Excell HW.xlsx]Table3!PivotTable1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Date Created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9491381144924442E-2"/>
          <c:y val="0.12658703071672356"/>
          <c:w val="0.69559835425977157"/>
          <c:h val="0.72186584612077076"/>
        </c:manualLayout>
      </c:layout>
      <c:lineChart>
        <c:grouping val="standard"/>
        <c:varyColors val="0"/>
        <c:ser>
          <c:idx val="0"/>
          <c:order val="0"/>
          <c:tx>
            <c:strRef>
              <c:f>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E-3543-B088-08F83A9A3071}"/>
            </c:ext>
          </c:extLst>
        </c:ser>
        <c:ser>
          <c:idx val="1"/>
          <c:order val="1"/>
          <c:tx>
            <c:strRef>
              <c:f>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E-3543-B088-08F83A9A3071}"/>
            </c:ext>
          </c:extLst>
        </c:ser>
        <c:ser>
          <c:idx val="2"/>
          <c:order val="2"/>
          <c:tx>
            <c:strRef>
              <c:f>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E-3543-B088-08F83A9A3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79312"/>
        <c:axId val="164094880"/>
      </c:lineChart>
      <c:catAx>
        <c:axId val="117079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4880"/>
        <c:crosses val="autoZero"/>
        <c:auto val="1"/>
        <c:lblAlgn val="ctr"/>
        <c:lblOffset val="100"/>
        <c:noMultiLvlLbl val="0"/>
      </c:catAx>
      <c:valAx>
        <c:axId val="1640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Number of Campaigns Started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F-1540-99AE-A1209066FAD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F-1540-99AE-A1209066FAD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F-1540-99AE-A1209066F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395744"/>
        <c:axId val="696814128"/>
      </c:lineChart>
      <c:catAx>
        <c:axId val="60539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14128"/>
        <c:crosses val="autoZero"/>
        <c:auto val="1"/>
        <c:lblAlgn val="ctr"/>
        <c:lblOffset val="100"/>
        <c:noMultiLvlLbl val="0"/>
      </c:catAx>
      <c:valAx>
        <c:axId val="6968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12700</xdr:rowOff>
    </xdr:from>
    <xdr:to>
      <xdr:col>13</xdr:col>
      <xdr:colOff>165100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873CE-495B-E14C-819D-B59AE8159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13</xdr:row>
      <xdr:rowOff>25400</xdr:rowOff>
    </xdr:from>
    <xdr:to>
      <xdr:col>17</xdr:col>
      <xdr:colOff>330200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A48CA-FBB3-1542-8B23-DFD0C7EAA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1</xdr:row>
      <xdr:rowOff>152400</xdr:rowOff>
    </xdr:from>
    <xdr:to>
      <xdr:col>13</xdr:col>
      <xdr:colOff>596900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EB43D-9AA1-DF4E-9EC2-E748DBA1F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6350</xdr:rowOff>
    </xdr:from>
    <xdr:to>
      <xdr:col>11</xdr:col>
      <xdr:colOff>584200</xdr:colOff>
      <xdr:row>53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6FB912-9400-FB42-83BD-C1A1D199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921254976849" createdVersion="6" refreshedVersion="6" minRefreshableVersion="3" recordCount="4114" xr:uid="{6DC45089-ECBC-FE43-8E7E-16B7EA71E51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4:26:00" maxDate="2017-05-03T14:12:00"/>
    </cacheField>
    <cacheField name="Quarters (Data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a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921257060189" createdVersion="6" refreshedVersion="6" minRefreshableVersion="3" recordCount="4114" xr:uid="{883B5910-9F23-C24E-9811-66290BC5CEF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921259027775" createdVersion="6" refreshedVersion="6" minRefreshableVersion="3" recordCount="4114" xr:uid="{75832EA7-EA7F-0641-A604-DD3B4D8867C9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9"/>
    <n v="63.92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"/>
    <n v="185.48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8"/>
    <n v="93.4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5"/>
    <n v="146.88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"/>
    <n v="159.82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3"/>
    <n v="59.96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"/>
    <n v="147.71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"/>
    <n v="171.84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7"/>
    <n v="41.94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"/>
    <n v="93.26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30000000000001"/>
    <n v="56.14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"/>
    <n v="199.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"/>
    <n v="66.349999999999994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0000000000001"/>
    <n v="57.14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"/>
    <n v="148.9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4"/>
    <n v="169.61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"/>
    <n v="31.62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"/>
    <n v="320.45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5"/>
    <n v="49.88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9999999999999"/>
    <n v="193.84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"/>
    <n v="159.51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4"/>
    <n v="126.69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9"/>
    <n v="117.51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7"/>
    <n v="117.36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2"/>
    <n v="194.44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"/>
    <n v="76.87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"/>
    <n v="223.48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"/>
    <n v="28.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3"/>
    <n v="49.32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"/>
    <n v="137.21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"/>
    <n v="606.82000000000005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69999999999999"/>
    <n v="96.71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"/>
    <n v="35.47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"/>
    <n v="86.67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"/>
    <n v="132.05000000000001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3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2"/>
    <n v="21.19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"/>
    <n v="62.33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"/>
    <n v="69.72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"/>
    <n v="58.17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"/>
    <n v="19.47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"/>
    <n v="85.96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0000000000001"/>
    <n v="30.67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3"/>
    <n v="273.83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5"/>
    <n v="375.76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9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1"/>
    <n v="123.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"/>
    <n v="21.9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7"/>
    <n v="50.59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3"/>
    <n v="53.13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3"/>
    <n v="56.67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8"/>
    <n v="117.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2"/>
    <n v="27.9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"/>
    <n v="39.38000000000000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5"/>
    <n v="111.38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7"/>
    <n v="78.72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80000000000001"/>
    <n v="65.38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6"/>
    <n v="102.08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"/>
    <n v="88.57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"/>
    <n v="28.73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7"/>
    <n v="69.790000000000006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5"/>
    <n v="167.49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6"/>
    <n v="91.84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3"/>
    <n v="25.17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"/>
    <n v="106.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"/>
    <n v="311.17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"/>
    <n v="94.51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"/>
    <n v="81.239999999999995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8"/>
    <n v="46.18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"/>
    <n v="37.56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6"/>
    <n v="38.33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1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"/>
    <n v="15.33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2"/>
    <n v="449.43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1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"/>
    <n v="13.33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"/>
    <n v="91.43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999999999999996"/>
    <n v="108.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"/>
    <n v="49.88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"/>
    <n v="30.85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1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.1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9"/>
    <n v="77.11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5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00000000000000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"/>
    <n v="87.31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5"/>
    <n v="54.29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"/>
    <n v="117.68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3"/>
    <n v="76.47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"/>
    <n v="163.85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3"/>
    <n v="91.82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"/>
    <n v="314.2900000000000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00000000000001"/>
    <n v="115.99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9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"/>
    <n v="15.71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"/>
    <n v="117.85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"/>
    <n v="109.04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5"/>
    <n v="73.02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6"/>
    <n v="78.2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8"/>
    <n v="47.4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"/>
    <n v="54.02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5"/>
    <n v="68.489999999999995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"/>
    <n v="589.95000000000005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"/>
    <n v="48.05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6"/>
    <n v="72.48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6"/>
    <n v="57.08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6"/>
    <n v="85.44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"/>
    <n v="215.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"/>
    <n v="89.39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"/>
    <n v="45.42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"/>
    <n v="66.7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"/>
    <n v="83.35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"/>
    <n v="105.05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1"/>
    <n v="30.65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"/>
    <n v="78.5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19999999999999"/>
    <n v="92.25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"/>
    <n v="57.54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7"/>
    <n v="109.42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"/>
    <n v="81.89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8"/>
    <n v="45.67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4"/>
    <n v="75.44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0000000000001"/>
    <n v="97.8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0000000000001"/>
    <n v="87.69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"/>
    <n v="54.75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6"/>
    <n v="83.95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2"/>
    <n v="254.3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3"/>
    <n v="101.83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"/>
    <n v="55.07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"/>
    <n v="56.9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2"/>
    <n v="121.2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"/>
    <n v="115.45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"/>
    <n v="67.77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7"/>
    <n v="28.58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"/>
    <n v="154.41999999999999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4"/>
    <n v="201.22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"/>
    <n v="100.08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"/>
    <n v="230.09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"/>
    <n v="141.75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"/>
    <n v="56.34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"/>
    <n v="85.34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"/>
    <n v="61.5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5"/>
    <n v="93.02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5"/>
    <n v="50.29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"/>
    <n v="106.43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0000000000001"/>
    <n v="51.7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"/>
    <n v="42.52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6"/>
    <n v="62.71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"/>
    <n v="89.96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"/>
    <n v="28.9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9"/>
    <n v="61.3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"/>
    <n v="80.2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2"/>
    <n v="32.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"/>
    <n v="200.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8"/>
    <n v="108.0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"/>
    <n v="49.8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7"/>
    <n v="110.47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6"/>
    <n v="134.91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7"/>
    <n v="106.62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"/>
    <n v="145.04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1"/>
    <n v="114.59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"/>
    <n v="147.16999999999999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"/>
    <n v="156.05000000000001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"/>
    <n v="104.82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"/>
    <n v="97.36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"/>
    <n v="188.31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2"/>
    <n v="146.65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8"/>
    <n v="109.19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"/>
    <n v="59.25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2"/>
    <n v="97.9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"/>
    <n v="70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1"/>
    <n v="72.87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"/>
    <n v="67.91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4"/>
    <n v="169.8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1"/>
    <n v="119.99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3"/>
    <n v="99.86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3"/>
    <n v="90.58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6"/>
    <n v="117.77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"/>
    <n v="71.900000000000006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8"/>
    <n v="129.82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"/>
    <n v="44.91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6"/>
    <n v="40.76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"/>
    <n v="103.52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"/>
    <n v="125.45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3"/>
    <n v="246.61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7"/>
    <n v="79.40000000000000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1"/>
    <n v="193.05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9"/>
    <n v="84.02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4"/>
    <n v="139.83000000000001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1"/>
    <n v="109.8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2"/>
    <n v="139.53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"/>
    <n v="347.85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2"/>
    <n v="68.239999999999995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"/>
    <n v="287.31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4"/>
    <n v="86.85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"/>
    <n v="81.849999999999994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2"/>
    <n v="42.87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2"/>
    <n v="161.26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"/>
    <n v="41.78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7"/>
    <n v="89.8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9999999999999"/>
    <n v="45.05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8"/>
    <n v="40.4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1"/>
    <n v="116.8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"/>
    <n v="104.31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"/>
    <n v="69.77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"/>
    <n v="43.02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"/>
    <n v="58.54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2"/>
    <n v="46.23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2"/>
    <n v="88.8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"/>
    <n v="81.75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"/>
    <n v="104.26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"/>
    <n v="157.33000000000001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9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7"/>
    <n v="81.63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2"/>
    <n v="140.1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"/>
    <n v="224.85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"/>
    <n v="711.04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9999999999999"/>
    <n v="65.88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3"/>
    <n v="75.19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1"/>
    <n v="133.1399999999999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7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6"/>
    <n v="92.32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"/>
    <n v="160.16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1"/>
    <n v="125.7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"/>
    <n v="57.65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1"/>
    <n v="78.66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9"/>
    <n v="91.48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"/>
    <n v="68.09999999999999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"/>
    <n v="48.09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"/>
    <n v="202.42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"/>
    <n v="110.07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"/>
    <n v="4.8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1000000000000001"/>
    <n v="35.83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8"/>
    <n v="11.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"/>
    <n v="16.63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"/>
    <n v="51.88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"/>
    <n v="170.55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4"/>
    <n v="393.59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"/>
    <n v="20.5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999999999999998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8"/>
    <n v="56.57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.1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7"/>
    <n v="20.329999999999998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1999999999999993"/>
    <n v="16.760000000000002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1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999999999999998"/>
    <n v="113.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8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6"/>
    <n v="110.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9"/>
    <n v="38.479999999999997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00000000000001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000000000000002"/>
    <n v="39.57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399999999999999"/>
    <n v="55.4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2"/>
    <n v="13.5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"/>
    <n v="66.52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3"/>
    <n v="71.67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2"/>
    <n v="10.33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7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"/>
    <n v="73.459999999999994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8"/>
    <n v="12.67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"/>
    <n v="3.71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"/>
    <n v="102.38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"/>
    <n v="16.670000000000002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"/>
    <n v="725.03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"/>
    <n v="68.33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9"/>
    <n v="39.229999999999997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"/>
    <n v="93.43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7"/>
    <n v="110.9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7"/>
    <n v="29.26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9"/>
    <n v="63.83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7"/>
    <n v="44.33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"/>
    <n v="86.94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8"/>
    <n v="126.55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3"/>
    <n v="71.239999999999995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7"/>
    <n v="327.08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3"/>
    <n v="100.06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39999999999998"/>
    <n v="252.02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"/>
    <n v="25.16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6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4"/>
    <n v="402.71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1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1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5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6"/>
    <n v="64.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1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2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4"/>
    <n v="38.44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5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6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1"/>
    <n v="389.29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5"/>
    <n v="24.78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1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1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"/>
    <n v="45.39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"/>
    <n v="16.38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4"/>
    <n v="105.93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"/>
    <n v="37.89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99999999999999"/>
    <n v="111.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2"/>
    <n v="116.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1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"/>
    <n v="76.67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30000000000001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2"/>
    <n v="151.32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5"/>
    <n v="134.36000000000001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"/>
    <n v="174.03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0000000000002"/>
    <n v="73.48999999999999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9"/>
    <n v="39.07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1"/>
    <n v="125.94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"/>
    <n v="239.35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5"/>
    <n v="107.6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"/>
    <n v="95.83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3"/>
    <n v="31.66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9"/>
    <n v="42.89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6"/>
    <n v="122.74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5"/>
    <n v="109.34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6"/>
    <n v="143.66999999999999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"/>
    <n v="84.94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4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"/>
    <n v="31.17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00000000000001"/>
    <n v="155.33000000000001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6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3"/>
    <n v="85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"/>
    <n v="788.5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"/>
    <n v="50.3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"/>
    <n v="68.33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9"/>
    <n v="34.270000000000003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5"/>
    <n v="61.29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6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"/>
    <n v="65.180000000000007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5"/>
    <n v="93.9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"/>
    <n v="150.65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9"/>
    <n v="99.33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5"/>
    <n v="177.3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7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6"/>
    <n v="591.66999999999996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"/>
    <n v="343.15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"/>
    <n v="72.59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299999999999997"/>
    <n v="119.39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4"/>
    <n v="84.29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1000000000000001"/>
    <n v="90.86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4"/>
    <n v="20.3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4"/>
    <n v="530.69000000000005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"/>
    <n v="120.39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"/>
    <n v="124.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"/>
    <n v="119.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9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00000000000006"/>
    <n v="117.7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1"/>
    <n v="23.95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9999999999997"/>
    <n v="99.97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6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199999999999999"/>
    <n v="44.69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8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3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"/>
    <n v="66.709999999999994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"/>
    <n v="84.14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4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5"/>
    <n v="51.63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4"/>
    <n v="143.36000000000001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"/>
    <n v="36.53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6"/>
    <n v="60.9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9999999999999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999999999999"/>
    <n v="99.77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5"/>
    <n v="17.82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"/>
    <n v="187.19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"/>
    <n v="234.81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0000000000002"/>
    <n v="105.05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"/>
    <n v="39.049999999999997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0000000000001"/>
    <n v="68.349999999999994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3"/>
    <n v="141.41999999999999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"/>
    <n v="67.39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"/>
    <n v="82.52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1"/>
    <n v="34.21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3"/>
    <n v="45.57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6"/>
    <n v="95.96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6"/>
    <n v="77.27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8"/>
    <n v="42.35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"/>
    <n v="37.47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"/>
    <n v="37.45000000000000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"/>
    <n v="51.47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"/>
    <n v="66.67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9999999999999"/>
    <n v="42.6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"/>
    <n v="63.49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"/>
    <n v="31.14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2"/>
    <n v="80.59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"/>
    <n v="59.85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"/>
    <n v="132.86000000000001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4"/>
    <n v="92.55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9"/>
    <n v="60.86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"/>
    <n v="41.85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8"/>
    <n v="88.33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"/>
    <n v="158.96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8"/>
    <n v="85.05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4"/>
    <n v="112.6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"/>
    <n v="45.44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"/>
    <n v="46.22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"/>
    <n v="43.73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"/>
    <n v="81.06999999999999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3"/>
    <n v="74.61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"/>
    <n v="117.6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"/>
    <n v="73.7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8"/>
    <n v="79.83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0000000000001"/>
    <n v="27.61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"/>
    <n v="89.42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69999999999999"/>
    <n v="28.68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8"/>
    <n v="31.07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1"/>
    <n v="70.55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2"/>
    <n v="51.81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4"/>
    <n v="39.82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"/>
    <n v="126.81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5"/>
    <n v="113.88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"/>
    <n v="28.18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"/>
    <n v="60.66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"/>
    <n v="97.99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7"/>
    <n v="148.78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3"/>
    <n v="58.63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"/>
    <n v="109.71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"/>
    <n v="60.74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"/>
    <n v="63.38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"/>
    <n v="53.89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"/>
    <n v="66.87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0000000000002"/>
    <n v="63.1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"/>
    <n v="36.630000000000003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4"/>
    <n v="34.01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9999999999999"/>
    <n v="46.67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5"/>
    <n v="37.270000000000003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"/>
    <n v="65.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"/>
    <n v="31.91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7"/>
    <n v="42.72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00000000000001"/>
    <n v="52.92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00000000000000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"/>
    <n v="34.18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3"/>
    <n v="58.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"/>
    <n v="346.67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"/>
    <n v="27.08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3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"/>
    <n v="34.76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99999999999994"/>
    <n v="46.59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7"/>
    <n v="21.47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00000000000001"/>
    <n v="21.57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"/>
    <n v="28.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99999999999997"/>
    <n v="143.82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200000000000003"/>
    <n v="147.81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"/>
    <n v="27.86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299999999999997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4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9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"/>
    <n v="82.58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"/>
    <n v="41.67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9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299999999999997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"/>
    <n v="18.71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"/>
    <n v="46.03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000000000000001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4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5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2"/>
    <n v="110.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2999999999999998"/>
    <n v="37.450000000000003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"/>
    <n v="24.08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"/>
    <n v="69.41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4"/>
    <n v="158.63999999999999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"/>
    <n v="99.86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"/>
    <n v="89.19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"/>
    <n v="182.62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"/>
    <n v="50.65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"/>
    <n v="33.29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"/>
    <n v="51.82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9"/>
    <n v="113.63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2"/>
    <n v="364.35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5"/>
    <n v="19.239999999999998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1000000000000001"/>
    <n v="41.89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"/>
    <n v="49.67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"/>
    <n v="43.98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7"/>
    <n v="1272.73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"/>
    <n v="153.8899999999999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"/>
    <n v="51.38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6"/>
    <n v="93.33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"/>
    <n v="108.63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700000000000003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3"/>
    <n v="790.84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"/>
    <n v="301.94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9"/>
    <n v="47.9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"/>
    <n v="171.79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1000000000000001"/>
    <n v="35.33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"/>
    <n v="82.09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8"/>
    <n v="110.87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"/>
    <n v="161.22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8"/>
    <n v="52.41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"/>
    <n v="30.29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5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1"/>
    <n v="89.6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2999999999999998"/>
    <n v="424.45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3"/>
    <n v="80.67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6"/>
    <n v="153.43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"/>
    <n v="292.08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00000000000000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100000000000001"/>
    <n v="214.07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"/>
    <n v="216.3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99999999999994"/>
    <n v="932.31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9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"/>
    <n v="174.95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2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4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"/>
    <n v="95.9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"/>
    <n v="74.790000000000006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9"/>
    <n v="161.1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"/>
    <n v="88.71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2"/>
    <n v="36.21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"/>
    <n v="388.98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"/>
    <n v="71.849999999999994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1"/>
    <n v="69.67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3"/>
    <n v="45.99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8"/>
    <n v="79.260000000000005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9"/>
    <n v="50.59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7"/>
    <n v="65.16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4"/>
    <n v="23.96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0000000000001"/>
    <n v="35.74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"/>
    <n v="29.2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1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1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5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"/>
    <n v="34.130000000000003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2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"/>
    <n v="40.479999999999997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.1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"/>
    <n v="113.57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8"/>
    <n v="48.28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4"/>
    <n v="43.98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"/>
    <n v="37.67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"/>
    <n v="18.579999999999998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6"/>
    <n v="18.670000000000002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1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2"/>
    <n v="43.42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"/>
    <n v="23.9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1000000000000001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1"/>
    <n v="10.56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899999999999999"/>
    <n v="74.209999999999994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"/>
    <n v="81.95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"/>
    <n v="17.71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2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3"/>
    <n v="23.57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"/>
    <n v="34.880000000000003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5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"/>
    <n v="23.18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"/>
    <n v="100.23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2"/>
    <n v="3.33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"/>
    <n v="36.33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"/>
    <n v="3.67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5"/>
    <n v="60.71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"/>
    <n v="25.43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"/>
    <n v="3.67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4"/>
    <n v="110.62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7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4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1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000000000000007"/>
    <n v="44.17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5"/>
    <n v="24.33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2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1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"/>
    <n v="60.73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8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"/>
    <n v="50.33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5"/>
    <n v="11.67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"/>
    <n v="60.79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1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00000000000001"/>
    <n v="358.88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"/>
    <n v="61.19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2"/>
    <n v="5.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"/>
    <n v="46.63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8"/>
    <n v="69.12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"/>
    <n v="61.56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"/>
    <n v="118.74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"/>
    <n v="65.08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"/>
    <n v="130.16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6"/>
    <n v="37.78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8"/>
    <n v="112.79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1"/>
    <n v="89.24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"/>
    <n v="56.4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89999999999998"/>
    <n v="76.44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"/>
    <n v="299.2200000000000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"/>
    <n v="55.37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"/>
    <n v="183.8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5"/>
    <n v="165.35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"/>
    <n v="234.79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9"/>
    <n v="211.48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2"/>
    <n v="123.38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"/>
    <n v="493.82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"/>
    <n v="61.53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1"/>
    <n v="71.59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3"/>
    <n v="174.21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9999999999999"/>
    <n v="102.86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8"/>
    <n v="111.18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"/>
    <n v="23.8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9999999999998"/>
    <n v="81.27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"/>
    <n v="116.21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1"/>
    <n v="58.89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"/>
    <n v="48.43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"/>
    <n v="74.62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1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3"/>
    <n v="141.47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"/>
    <n v="64.25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"/>
    <n v="64.47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2"/>
    <n v="118.2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9999999999999"/>
    <n v="34.17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9"/>
    <n v="94.49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4"/>
    <n v="55.7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"/>
    <n v="92.1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"/>
    <n v="38.18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"/>
    <n v="27.15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7"/>
    <n v="50.69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3"/>
    <n v="38.94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"/>
    <n v="77.64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5"/>
    <n v="31.82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"/>
    <n v="63.18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5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7"/>
    <n v="76.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"/>
    <n v="99.16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"/>
    <n v="67.88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"/>
    <n v="62.52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"/>
    <n v="46.07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"/>
    <n v="38.54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"/>
    <n v="53.01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8"/>
    <n v="73.36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"/>
    <n v="127.98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"/>
    <n v="104.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"/>
    <n v="67.67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1"/>
    <n v="95.93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7"/>
    <n v="32.270000000000003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5"/>
    <n v="65.87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1"/>
    <n v="36.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6"/>
    <n v="44.19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"/>
    <n v="127.79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9999999999999"/>
    <n v="52.17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"/>
    <n v="92.04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7"/>
    <n v="63.4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8"/>
    <n v="70.86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30000000000001"/>
    <n v="42.2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"/>
    <n v="152.41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"/>
    <n v="201.6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"/>
    <n v="127.93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4"/>
    <n v="29.89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"/>
    <n v="102.02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000000000000001"/>
    <n v="184.36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"/>
    <n v="603.53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"/>
    <n v="45.41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9"/>
    <n v="30.27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7"/>
    <n v="54.67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000000000000001"/>
    <n v="102.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6"/>
    <n v="41.59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2999999999999998"/>
    <n v="116.5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"/>
    <n v="45.33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5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8"/>
    <n v="51.82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"/>
    <n v="379.23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4"/>
    <n v="176.36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"/>
    <n v="89.65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400000000000006"/>
    <n v="382.39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"/>
    <n v="40.76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0000000000001"/>
    <n v="48.45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9"/>
    <n v="230.19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1"/>
    <n v="66.7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3"/>
    <n v="168.78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"/>
    <n v="59.9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30000000000001"/>
    <n v="24.42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7"/>
    <n v="25.35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"/>
    <n v="71.44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7"/>
    <n v="68.37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8"/>
    <n v="40.21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"/>
    <n v="346.04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3"/>
    <n v="81.739999999999995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5"/>
    <n v="64.54000000000000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3"/>
    <n v="63.48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"/>
    <n v="83.97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7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1"/>
    <n v="107.0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5"/>
    <n v="43.06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"/>
    <n v="62.87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5"/>
    <n v="55.61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2"/>
    <n v="48.71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4"/>
    <n v="30.58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4"/>
    <n v="56.4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"/>
    <n v="50.25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1"/>
    <n v="68.94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"/>
    <n v="65.91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8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"/>
    <n v="70.06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000000000001"/>
    <n v="60.1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"/>
    <n v="160.79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"/>
    <n v="27.32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4"/>
    <n v="196.83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"/>
    <n v="53.88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9"/>
    <n v="47.76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"/>
    <n v="72.06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7"/>
    <n v="74.2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"/>
    <n v="61.7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"/>
    <n v="17.23999999999999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"/>
    <n v="51.72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2"/>
    <n v="24.1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6"/>
    <n v="62.17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"/>
    <n v="6.18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"/>
    <n v="2.33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6"/>
    <n v="24.62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2"/>
    <n v="88.89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1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99999999999999"/>
    <n v="109.0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"/>
    <n v="115.55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8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000000000000001"/>
    <n v="673.33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9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"/>
    <n v="44.67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"/>
    <n v="28.94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9999999999999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"/>
    <n v="52.62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9"/>
    <n v="69.59999999999999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1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4"/>
    <n v="33.19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"/>
    <n v="149.46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"/>
    <n v="23.17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"/>
    <n v="96.88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"/>
    <n v="38.46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3"/>
    <n v="44.3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7"/>
    <n v="64.17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6"/>
    <n v="43.33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"/>
    <n v="90.5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5999999999999"/>
    <n v="29.19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4"/>
    <n v="30.96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00000000000000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9"/>
    <n v="47.11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7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8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"/>
    <n v="97.73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"/>
    <n v="67.84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9"/>
    <n v="56.98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89999999999998"/>
    <n v="67.16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6"/>
    <n v="48.04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8"/>
    <n v="97.11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"/>
    <n v="110.39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8"/>
    <n v="75.98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9999999999995"/>
    <n v="58.38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5"/>
    <n v="151.24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999999999999"/>
    <n v="849.67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7"/>
    <n v="159.24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4"/>
    <n v="130.53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4"/>
    <n v="64.16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5"/>
    <n v="111.5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"/>
    <n v="170.45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"/>
    <n v="95.83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"/>
    <n v="98.84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"/>
    <n v="55.22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60000000000002"/>
    <n v="52.79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7"/>
    <n v="135.66999999999999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0000000000001"/>
    <n v="53.99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"/>
    <n v="88.26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"/>
    <n v="84.9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"/>
    <n v="48.15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"/>
    <n v="66.02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"/>
    <n v="156.16999999999999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9"/>
    <n v="180.4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6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5"/>
    <n v="14.43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2"/>
    <n v="132.19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"/>
    <n v="56.42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"/>
    <n v="11.67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8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3"/>
    <n v="108.05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0999999999999996"/>
    <n v="26.92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7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"/>
    <n v="74.33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6"/>
    <n v="84.33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"/>
    <n v="65.459999999999994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6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1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"/>
    <n v="44.48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2999999999999998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"/>
    <n v="40.78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"/>
    <n v="48.33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2"/>
    <n v="46.9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"/>
    <n v="48.84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7"/>
    <n v="137.3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"/>
    <n v="70.790000000000006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3"/>
    <n v="52.83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9999999999998"/>
    <n v="48.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"/>
    <n v="37.07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"/>
    <n v="67.13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9"/>
    <n v="64.62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1"/>
    <n v="58.37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0000000000001"/>
    <n v="86.96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"/>
    <n v="107.9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1"/>
    <n v="42.11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0000000000001"/>
    <n v="112.02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2"/>
    <n v="74.95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"/>
    <n v="45.88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7"/>
    <n v="75.849999999999994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3"/>
    <n v="84.21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"/>
    <n v="117.23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"/>
    <n v="86.49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6"/>
    <n v="53.5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9"/>
    <n v="39.97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"/>
    <n v="113.8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3"/>
    <n v="32.01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6"/>
    <n v="47.1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6"/>
    <n v="88.47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8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7"/>
    <n v="64.709999999999994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"/>
    <n v="51.85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"/>
    <n v="38.79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9"/>
    <n v="44.65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"/>
    <n v="156.77000000000001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"/>
    <n v="118.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19999999999999"/>
    <n v="74.150000000000006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8"/>
    <n v="27.86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"/>
    <n v="80.180000000000007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"/>
    <n v="132.4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"/>
    <n v="34.380000000000003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5"/>
    <n v="44.96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9"/>
    <n v="41.04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9"/>
    <n v="52.6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"/>
    <n v="70.78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80000000000001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7"/>
    <n v="26.15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"/>
    <n v="39.18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"/>
    <n v="40.42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"/>
    <n v="82.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7"/>
    <n v="159.52000000000001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"/>
    <n v="74.58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"/>
    <n v="86.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9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4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3"/>
    <n v="80.13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5"/>
    <n v="264.26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000000000000007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1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"/>
    <n v="61.09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"/>
    <n v="114.82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1"/>
    <n v="65.97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6999999999999993"/>
    <n v="54.11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4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7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"/>
    <n v="115.71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"/>
    <n v="34.020000000000003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9"/>
    <n v="11.67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"/>
    <n v="28.13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6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99999999999999"/>
    <n v="62.22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99999999999997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3"/>
    <n v="56.67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"/>
    <n v="25.58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8"/>
    <n v="63.97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"/>
    <n v="89.9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5"/>
    <n v="93.07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"/>
    <n v="358.97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5"/>
    <n v="94.74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"/>
    <n v="80.65000000000000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2"/>
    <n v="34.6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"/>
    <n v="104.3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"/>
    <n v="81.099999999999994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"/>
    <n v="103.64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5"/>
    <n v="72.1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"/>
    <n v="58.62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"/>
    <n v="12.4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"/>
    <n v="98.79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"/>
    <n v="88.31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6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00000000000003"/>
    <n v="104.89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00000000000003"/>
    <n v="78.44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8"/>
    <n v="59.0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5"/>
    <n v="71.34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7"/>
    <n v="51.23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99999999999997"/>
    <n v="60.24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"/>
    <n v="44.94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"/>
    <n v="31.21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"/>
    <n v="63.88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6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"/>
    <n v="109.94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1"/>
    <n v="55.39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00000000000003"/>
    <n v="133.9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1"/>
    <n v="48.72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99999999999994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"/>
    <n v="58.97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"/>
    <n v="11.6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399999999999999"/>
    <n v="83.7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9"/>
    <n v="63.65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5"/>
    <n v="94.28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200000000000003"/>
    <n v="104.85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1"/>
    <n v="69.13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"/>
    <n v="120.77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9"/>
    <n v="42.22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1"/>
    <n v="1.54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"/>
    <n v="37.61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2"/>
    <n v="42.16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"/>
    <n v="213.38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9"/>
    <n v="59.16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"/>
    <n v="24.58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1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1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7"/>
    <n v="83.89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2"/>
    <n v="417.33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7"/>
    <n v="75.77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"/>
    <n v="67.39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9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1"/>
    <n v="131.16999999999999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"/>
    <n v="182.1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"/>
    <n v="61.3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"/>
    <n v="35.770000000000003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9"/>
    <n v="75.38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8"/>
    <n v="50.88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3"/>
    <n v="119.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"/>
    <n v="98.9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9"/>
    <n v="79.53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4"/>
    <n v="134.21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"/>
    <n v="37.630000000000003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"/>
    <n v="51.04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1"/>
    <n v="50.0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9"/>
    <n v="58.21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"/>
    <n v="88.04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1"/>
    <n v="70.58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3"/>
    <n v="53.29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"/>
    <n v="40.549999999999997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0000000000001"/>
    <n v="70.63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5"/>
    <n v="52.6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"/>
    <n v="90.94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9"/>
    <n v="58.08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1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4"/>
    <n v="71.59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"/>
    <n v="32.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8"/>
    <n v="49.12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1000000000000001"/>
    <n v="16.309999999999999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5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100000000000001"/>
    <n v="41.83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7"/>
    <n v="49.34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"/>
    <n v="50.69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1"/>
    <n v="42.24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2"/>
    <n v="416.88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1"/>
    <n v="46.6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6"/>
    <n v="70.53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6"/>
    <n v="87.96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"/>
    <n v="196.34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5"/>
    <n v="35.549999999999997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0000000000001"/>
    <n v="28.57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4"/>
    <n v="50.63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2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8"/>
    <n v="215.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"/>
    <n v="129.97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6"/>
    <n v="2928.93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6"/>
    <n v="36.11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"/>
    <n v="31.83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4"/>
    <n v="27.39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"/>
    <n v="56.36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"/>
    <n v="77.3499999999999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"/>
    <n v="94.05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"/>
    <n v="80.27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"/>
    <n v="60.27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"/>
    <n v="38.74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"/>
    <n v="152.54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"/>
    <n v="35.840000000000003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"/>
    <n v="64.569999999999993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"/>
    <n v="87.44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3"/>
    <n v="68.819999999999993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1"/>
    <n v="176.2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69999999999999"/>
    <n v="160.44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"/>
    <n v="35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"/>
    <n v="188.51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"/>
    <n v="51.31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"/>
    <n v="127.36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5"/>
    <n v="101.8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"/>
    <n v="230.56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"/>
    <n v="842.11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6"/>
    <n v="74.11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69999999999999"/>
    <n v="36.97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4000000000001"/>
    <n v="67.6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"/>
    <n v="63.05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9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60000000000002"/>
    <n v="180.75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3"/>
    <n v="127.32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"/>
    <n v="136.63999999999999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"/>
    <n v="182.78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1"/>
    <n v="61.3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5"/>
    <n v="70.849999999999994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"/>
    <n v="247.94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"/>
    <n v="131.99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"/>
    <n v="245.02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"/>
    <n v="1323.25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"/>
    <n v="91.21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6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"/>
    <n v="453.14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1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5"/>
    <n v="83.43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8"/>
    <n v="33.71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"/>
    <n v="128.38999999999999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8"/>
    <n v="78.83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"/>
    <n v="331.1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7"/>
    <n v="194.26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"/>
    <n v="408.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"/>
    <n v="84.46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1"/>
    <n v="44.85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2"/>
    <n v="383.36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10000000000002"/>
    <n v="55.28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6"/>
    <n v="422.02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"/>
    <n v="173.58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8"/>
    <n v="88.6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"/>
    <n v="192.39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"/>
    <n v="147.68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"/>
    <n v="108.97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"/>
    <n v="23.65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"/>
    <n v="385.04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5"/>
    <n v="457.39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4"/>
    <n v="222.9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2"/>
    <n v="220.74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5"/>
    <n v="73.5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"/>
    <n v="223.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2"/>
    <n v="47.91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"/>
    <n v="118.61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4"/>
    <n v="118.45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2"/>
    <n v="143.21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7"/>
    <n v="282.7200000000000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"/>
    <n v="593.94000000000005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9999999999999"/>
    <n v="46.58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5"/>
    <n v="70.040000000000006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"/>
    <n v="164.91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19999999999999"/>
    <n v="449.2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2"/>
    <n v="27.47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9"/>
    <n v="143.979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"/>
    <n v="88.24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"/>
    <n v="36.33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"/>
    <n v="90.18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2"/>
    <n v="152.62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0000000000001"/>
    <n v="91.83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2"/>
    <n v="80.989999999999995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3"/>
    <n v="278.39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4"/>
    <n v="43.1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6"/>
    <n v="64.0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"/>
    <n v="99.46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5"/>
    <n v="138.49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"/>
    <n v="45.55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3"/>
    <n v="10.51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5"/>
    <n v="114.77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"/>
    <n v="154.16999999999999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1"/>
    <n v="120.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2"/>
    <n v="86.16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"/>
    <n v="51.21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9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"/>
    <n v="346.1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"/>
    <n v="244.12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"/>
    <n v="259.25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"/>
    <n v="201.96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"/>
    <n v="226.21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4"/>
    <n v="20.47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29999999999995"/>
    <n v="116.35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"/>
    <n v="307.2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19999999999999"/>
    <n v="546.6900000000000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2"/>
    <n v="47.47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6"/>
    <n v="72.91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"/>
    <n v="43.71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"/>
    <n v="70.650000000000006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"/>
    <n v="89.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"/>
    <n v="46.2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5"/>
    <n v="88.15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3"/>
    <n v="110.49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5"/>
    <n v="66.83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"/>
    <n v="58.6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7"/>
    <n v="43.57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"/>
    <n v="188.13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4"/>
    <n v="63.03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9999999999999"/>
    <n v="30.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3"/>
    <n v="51.48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"/>
    <n v="98.8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"/>
    <n v="37.15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"/>
    <n v="89.9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"/>
    <n v="106.53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4"/>
    <n v="52.8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9"/>
    <n v="68.599999999999994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7"/>
    <n v="94.03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80000000000001"/>
    <n v="50.66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"/>
    <n v="79.180000000000007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8"/>
    <n v="91.59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9"/>
    <n v="116.96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4"/>
    <n v="103.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5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"/>
    <n v="31.56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1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"/>
    <n v="34.22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2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"/>
    <n v="21.34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"/>
    <n v="34.67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"/>
    <n v="21.73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1"/>
    <n v="11.92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"/>
    <n v="26.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"/>
    <n v="29.04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"/>
    <n v="50.91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"/>
    <n v="50.08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3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"/>
    <n v="25.29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"/>
    <n v="51.29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3"/>
    <n v="19.670000000000002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2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"/>
    <n v="17.989999999999998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2"/>
    <n v="370.95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"/>
    <n v="63.57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9"/>
    <n v="5.31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8"/>
    <n v="35.619999999999997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3"/>
    <n v="87.1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"/>
    <n v="68.010000000000005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"/>
    <n v="29.62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6"/>
    <n v="64.37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9"/>
    <n v="33.3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1"/>
    <n v="90.28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"/>
    <n v="59.23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"/>
    <n v="65.87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"/>
    <n v="40.35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2"/>
    <n v="68.709999999999994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20000000000005"/>
    <n v="44.17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3"/>
    <n v="31.5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"/>
    <n v="107.05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7"/>
    <n v="55.96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"/>
    <n v="56.97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2"/>
    <n v="44.06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3"/>
    <n v="68.63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"/>
    <n v="65.319999999999993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"/>
    <n v="40.07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4"/>
    <n v="75.650000000000006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4"/>
    <n v="61.2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"/>
    <n v="48.13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"/>
    <n v="68.1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9"/>
    <n v="81.650000000000006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20000000000005"/>
    <n v="41.23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"/>
    <n v="15.04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2"/>
    <n v="39.07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6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9"/>
    <n v="27.3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"/>
    <n v="33.24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"/>
    <n v="61.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4"/>
    <n v="55.8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4"/>
    <n v="26.06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7"/>
    <n v="22.64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2"/>
    <n v="47.22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"/>
    <n v="32.32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"/>
    <n v="51.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"/>
    <n v="37.200000000000003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2"/>
    <n v="82.15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"/>
    <n v="164.8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5"/>
    <n v="60.82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4"/>
    <n v="67.97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5"/>
    <n v="81.56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0999999999999"/>
    <n v="27.2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0000000000001"/>
    <n v="135.59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"/>
    <n v="22.12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"/>
    <n v="64.63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7"/>
    <n v="140.97999999999999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"/>
    <n v="43.91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5"/>
    <n v="50.85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"/>
    <n v="58.63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8"/>
    <n v="32.82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"/>
    <n v="426.93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"/>
    <n v="23.81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3"/>
    <n v="98.41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7"/>
    <n v="107.32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7"/>
    <n v="41.78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"/>
    <n v="94.1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89999999999998"/>
    <n v="97.3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9999999999999"/>
    <n v="28.1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"/>
    <n v="144.43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3"/>
    <n v="24.76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"/>
    <n v="188.38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"/>
    <n v="49.93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"/>
    <n v="107.82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10000000000002"/>
    <n v="42.63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4"/>
    <n v="37.479999999999997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8"/>
    <n v="33.549999999999997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"/>
    <n v="64.75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1"/>
    <n v="57.93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6"/>
    <n v="82.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"/>
    <n v="115.8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9"/>
    <n v="63.0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"/>
    <n v="108.0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4"/>
    <n v="46.09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1"/>
    <n v="107.2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1"/>
    <n v="53.83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3"/>
    <n v="46.63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"/>
    <n v="34.07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1"/>
    <n v="65.209999999999994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3"/>
    <n v="44.21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1"/>
    <n v="71.9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1"/>
    <n v="109.45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2"/>
    <n v="75.040000000000006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3"/>
    <n v="115.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7"/>
    <n v="46.18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4"/>
    <n v="68.48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"/>
    <n v="109.11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8"/>
    <n v="51.19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7"/>
    <n v="27.94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"/>
    <n v="82.5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7"/>
    <n v="59.82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"/>
    <n v="64.819999999999993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"/>
    <n v="90.1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9"/>
    <n v="40.96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"/>
    <n v="56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1"/>
    <n v="37.130000000000003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7"/>
    <n v="61.04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"/>
    <n v="64.53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"/>
    <n v="25.49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1"/>
    <n v="54.88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5"/>
    <n v="47.38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"/>
    <n v="219.93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0000000000001"/>
    <n v="40.799999999999997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"/>
    <n v="75.5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2"/>
    <n v="13.54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3"/>
    <n v="115.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0000000000005"/>
    <n v="48.1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7"/>
    <n v="74.180000000000007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"/>
    <n v="123.3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"/>
    <n v="66.62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8"/>
    <n v="104.99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.1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4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6"/>
    <n v="15.43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1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7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7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6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"/>
    <n v="97.41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"/>
    <n v="47.86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9"/>
    <n v="81.58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4"/>
    <n v="18.329999999999998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"/>
    <n v="224.43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4000000000000004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"/>
    <n v="112.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7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3"/>
    <n v="57.88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2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1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1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"/>
    <n v="22.33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"/>
    <n v="16.829999999999998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4"/>
    <n v="84.06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3"/>
    <n v="168.39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"/>
    <n v="76.67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"/>
    <n v="8.33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"/>
    <n v="35.380000000000003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6"/>
    <n v="55.83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"/>
    <n v="69.47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"/>
    <n v="34.44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5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9"/>
    <n v="74.23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"/>
    <n v="81.25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"/>
    <n v="130.22999999999999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"/>
    <n v="149.31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5"/>
    <n v="62.07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"/>
    <n v="271.5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9"/>
    <n v="40.49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2"/>
    <n v="68.86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3"/>
    <n v="108.78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8"/>
    <n v="125.99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"/>
    <n v="28.88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3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"/>
    <n v="26.27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"/>
    <n v="36.97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7"/>
    <n v="29.02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2"/>
    <n v="28.66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80000000000001"/>
    <n v="97.9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"/>
    <n v="32.32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"/>
    <n v="31.34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"/>
    <n v="25.02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"/>
    <n v="47.54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"/>
    <n v="65.84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"/>
    <n v="46.4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3"/>
    <n v="50.3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7"/>
    <n v="26.57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1"/>
    <n v="39.49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9999999999999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"/>
    <n v="45.55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8"/>
    <n v="80.55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"/>
    <n v="47.68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"/>
    <n v="23.45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6"/>
    <n v="40.14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1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1000000000000001"/>
    <n v="35.71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2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8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7"/>
    <n v="53.55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5"/>
    <n v="103.68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"/>
    <n v="54.15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"/>
    <n v="100.33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"/>
    <n v="57.54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"/>
    <n v="52.96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3"/>
    <n v="82.33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"/>
    <n v="84.08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7"/>
    <n v="61.03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8"/>
    <n v="266.08999999999997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3"/>
    <n v="169.92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6"/>
    <n v="55.77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"/>
    <n v="88.44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"/>
    <n v="60.15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9"/>
    <n v="49.1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9"/>
    <n v="165.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"/>
    <n v="67.42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"/>
    <n v="38.88000000000000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4"/>
    <n v="61.34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"/>
    <n v="29.6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9"/>
    <n v="75.61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3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8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00000000000000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"/>
    <n v="23.08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2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2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"/>
    <n v="202.83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"/>
    <n v="29.13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2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2"/>
    <n v="96.05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6"/>
    <n v="305.7799999999999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"/>
    <n v="12.14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"/>
    <n v="115.5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10000000000002"/>
    <n v="80.02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5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"/>
    <n v="64.930000000000007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"/>
    <n v="60.97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1"/>
    <n v="31.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"/>
    <n v="58.93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0000000000001"/>
    <n v="55.76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"/>
    <n v="83.8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8"/>
    <n v="58.42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8"/>
    <n v="47.18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"/>
    <n v="120.31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4"/>
    <n v="205.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9999999999999"/>
    <n v="74.64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9"/>
    <n v="47.06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999999999999"/>
    <n v="26.59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"/>
    <n v="31.82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70000000000005"/>
    <n v="21.56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4"/>
    <n v="44.1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7"/>
    <n v="80.19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"/>
    <n v="89.1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"/>
    <n v="25.21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7"/>
    <n v="45.94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6"/>
    <n v="223.58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"/>
    <n v="39.479999999999997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"/>
    <n v="78.6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9"/>
    <n v="17.670000000000002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"/>
    <n v="307.82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9"/>
    <n v="80.45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"/>
    <n v="83.94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1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"/>
    <n v="112.8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"/>
    <n v="95.28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1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"/>
    <n v="174.04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"/>
    <n v="93.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7"/>
    <n v="92.22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"/>
    <n v="41.58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"/>
    <n v="33.76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200000000000003"/>
    <n v="70.62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6"/>
    <n v="167.15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"/>
    <n v="128.62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6"/>
    <n v="65.41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4"/>
    <n v="117.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"/>
    <n v="126.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9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7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000000000000001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"/>
    <n v="5.29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"/>
    <n v="72.760000000000005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1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5"/>
    <n v="23.67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"/>
    <n v="89.21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4"/>
    <n v="116.56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"/>
    <n v="13.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2"/>
    <n v="34.130000000000003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"/>
    <n v="132.35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8"/>
    <n v="922.22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"/>
    <n v="217.38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"/>
    <n v="71.239999999999995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"/>
    <n v="44.46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"/>
    <n v="164.94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"/>
    <n v="53.95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4"/>
    <n v="50.5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"/>
    <n v="108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4"/>
    <n v="95.37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0000000000002"/>
    <n v="57.63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6"/>
    <n v="125.98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"/>
    <n v="94.64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"/>
    <n v="170.7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"/>
    <n v="68.25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1"/>
    <n v="95.49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9999999999998"/>
    <n v="7.19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"/>
    <n v="511.6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"/>
    <n v="261.75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"/>
    <n v="69.760000000000005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"/>
    <n v="77.23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"/>
    <n v="340.5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3"/>
    <n v="67.42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3"/>
    <n v="97.19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"/>
    <n v="451.84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"/>
    <n v="21.64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1"/>
    <n v="161.88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"/>
    <n v="493.1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1"/>
    <n v="22.12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"/>
    <n v="18.23999999999999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"/>
    <n v="40.61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"/>
    <n v="37.95000000000000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9"/>
    <n v="35.729999999999997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1000000000000001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5"/>
    <n v="39.29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5"/>
    <n v="31.76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7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8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000000000000001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9"/>
    <n v="11.33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"/>
    <n v="29.47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"/>
    <n v="63.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2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3"/>
    <n v="43.85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"/>
    <n v="45.97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"/>
    <n v="93.67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3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7"/>
    <n v="36.86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"/>
    <n v="39.81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2"/>
    <n v="126.46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"/>
    <n v="47.88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6"/>
    <n v="151.46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3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"/>
    <n v="87.36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"/>
    <n v="44.86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"/>
    <n v="33.94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"/>
    <n v="65.38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3"/>
    <n v="92.84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6"/>
    <n v="37.21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6"/>
    <n v="25.13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"/>
    <n v="50.67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"/>
    <n v="60.78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8"/>
    <n v="113.42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3"/>
    <n v="104.57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4"/>
    <n v="98.31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"/>
    <n v="35.04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7"/>
    <n v="63.85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"/>
    <n v="30.19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3"/>
    <n v="83.51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8"/>
    <n v="44.09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3"/>
    <n v="44.54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"/>
    <n v="125.81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"/>
    <n v="60.67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"/>
    <n v="23.92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4"/>
    <n v="24.33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8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"/>
    <n v="29.56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"/>
    <n v="18.329999999999998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2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9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"/>
    <n v="35.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"/>
    <n v="119.13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"/>
    <n v="90.33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"/>
    <n v="108.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"/>
    <n v="96.55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100000000000001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2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1"/>
    <n v="81.569999999999993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1000000000000001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1"/>
    <n v="29.4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"/>
    <n v="52.08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6"/>
    <n v="183.33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"/>
    <n v="26.33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"/>
    <n v="486.43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8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8"/>
    <n v="36.590000000000003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"/>
    <n v="80.709999999999994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1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1"/>
    <n v="78.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"/>
    <n v="20.71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9"/>
    <n v="48.56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"/>
    <n v="51.62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"/>
    <n v="231.66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0000000000001"/>
    <n v="112.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1"/>
    <n v="255.17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"/>
    <n v="162.7700000000000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8"/>
    <n v="47.57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9"/>
    <n v="90.54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0000000000001"/>
    <n v="36.36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4"/>
    <n v="126.72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9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"/>
    <n v="81.239999999999995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399999999999999"/>
    <n v="202.23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3"/>
    <n v="82.46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2000000000000002"/>
    <n v="18.899999999999999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2"/>
    <n v="201.67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"/>
    <n v="93.33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9"/>
    <n v="109.03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"/>
    <n v="25.69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"/>
    <n v="88.77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"/>
    <n v="80.2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2"/>
    <n v="74.53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4"/>
    <n v="123.94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"/>
    <n v="70.88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"/>
    <n v="8.57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6"/>
    <n v="113.57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5"/>
    <n v="60.69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2"/>
    <n v="136.46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"/>
    <n v="53.16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1"/>
    <n v="86.49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"/>
    <n v="155.2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4"/>
    <n v="115.08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7"/>
    <n v="109.59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"/>
    <n v="97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3"/>
    <n v="94.41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"/>
    <n v="23.28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"/>
    <n v="153.52000000000001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"/>
    <n v="73.03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2"/>
    <n v="178.53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"/>
    <n v="162.91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8"/>
    <n v="88.87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2"/>
    <n v="116.7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8"/>
    <n v="233.9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7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"/>
    <n v="85.18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2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"/>
    <n v="242.28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"/>
    <n v="146.44999999999999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"/>
    <n v="103.1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"/>
    <n v="80.459999999999994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6"/>
    <n v="234.67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9"/>
    <n v="162.71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"/>
    <n v="67.7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0000000000001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7"/>
    <n v="94.5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7"/>
    <n v="45.54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"/>
    <n v="191.13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"/>
    <n v="89.31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8"/>
    <n v="88.59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"/>
    <n v="96.3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"/>
    <n v="92.13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5"/>
    <n v="96.53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"/>
    <n v="84.11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69999999999999"/>
    <n v="82.94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"/>
    <n v="259.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7"/>
    <n v="74.069999999999993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"/>
    <n v="23.6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2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2"/>
    <n v="55.83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"/>
    <n v="99.76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600000000000001"/>
    <n v="25.52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3"/>
    <n v="117.65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.1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"/>
    <n v="20.88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8"/>
    <n v="61.31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1"/>
    <n v="7.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5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"/>
    <n v="23.67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"/>
    <n v="415.78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3"/>
    <n v="18.670000000000002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6"/>
    <n v="78.33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"/>
    <n v="67.78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3"/>
    <n v="16.670000000000002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2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"/>
    <n v="130.0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6"/>
    <n v="1270.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"/>
    <n v="88.44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"/>
    <n v="56.34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8"/>
    <n v="53.53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2"/>
    <n v="40.83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"/>
    <n v="65.11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"/>
    <n v="140.54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"/>
    <n v="69.53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4"/>
    <n v="79.87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8"/>
    <n v="272.58999999999997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1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"/>
    <n v="70.11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"/>
    <n v="57.89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"/>
    <n v="125.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1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7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3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2"/>
    <n v="244.8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"/>
    <n v="61.18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"/>
    <n v="139.24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8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"/>
    <n v="23.14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"/>
    <n v="110.35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9999999999999"/>
    <n v="41.42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6"/>
    <n v="41.77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"/>
    <n v="64.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"/>
    <n v="62.92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5"/>
    <n v="38.5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"/>
    <n v="80.16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2"/>
    <n v="80.73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2"/>
    <n v="200.69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8"/>
    <n v="37.590000000000003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9999999999999"/>
    <n v="58.1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19999999999999"/>
    <n v="60.3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2"/>
    <n v="63.36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3"/>
    <n v="31.62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"/>
    <n v="65.099999999999994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"/>
    <n v="131.91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6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"/>
    <n v="39.67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"/>
    <n v="33.03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2"/>
    <n v="77.34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8"/>
    <n v="31.93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9"/>
    <n v="46.77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"/>
    <n v="100.22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2"/>
    <n v="46.71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3"/>
    <n v="71.489999999999995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"/>
    <n v="356.84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"/>
    <n v="24.46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"/>
    <n v="53.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1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4"/>
    <n v="36.67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2"/>
    <n v="49.21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3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4"/>
    <n v="70.83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"/>
    <n v="50.16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8"/>
    <n v="62.88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"/>
    <n v="85.53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3"/>
    <n v="53.72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"/>
    <n v="127.81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"/>
    <n v="106.57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4"/>
    <n v="262.11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1"/>
    <n v="57.17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"/>
    <n v="168.25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"/>
    <n v="256.37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"/>
    <n v="36.61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"/>
    <n v="45.88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4"/>
    <n v="52.4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2"/>
    <n v="59.52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"/>
    <n v="193.62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9"/>
    <n v="106.8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9"/>
    <n v="77.22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4"/>
    <n v="34.92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"/>
    <n v="85.53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8"/>
    <n v="131.13999999999999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"/>
    <n v="39.81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"/>
    <n v="59.7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6"/>
    <n v="88.74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"/>
    <n v="58.69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"/>
    <n v="115.87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"/>
    <n v="23.87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"/>
    <n v="57.63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9"/>
    <n v="46.43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8"/>
    <n v="60.48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"/>
    <n v="65.58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6"/>
    <n v="119.19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"/>
    <n v="177.09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3"/>
    <n v="70.77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1"/>
    <n v="72.760000000000005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2"/>
    <n v="251.74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"/>
    <n v="74.81999999999999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5"/>
    <n v="67.650000000000006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2"/>
    <n v="41.24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30000000000001"/>
    <n v="48.33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7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"/>
    <n v="106.5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"/>
    <n v="54.91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3"/>
    <n v="150.41999999999999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3"/>
    <n v="105.21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"/>
    <n v="134.26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8"/>
    <n v="17.829999999999998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8"/>
    <n v="125.12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3"/>
    <n v="48.44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0000000000002"/>
    <n v="19.27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"/>
    <n v="84.29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"/>
    <n v="29.58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9"/>
    <n v="26.6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1"/>
    <n v="45.98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1"/>
    <n v="125.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"/>
    <n v="141.29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9999999999999"/>
    <n v="46.42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5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4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"/>
    <n v="89.5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"/>
    <n v="48.7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7"/>
    <n v="53.34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3"/>
    <n v="75.09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1"/>
    <n v="209.84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"/>
    <n v="61.02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1"/>
    <n v="80.0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8"/>
    <n v="29.07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1"/>
    <n v="93.98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2"/>
    <n v="61.94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"/>
    <n v="145.65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7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4"/>
    <n v="142.28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3"/>
    <n v="24.55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4"/>
    <n v="292.7799999999999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3"/>
    <n v="23.1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6"/>
    <n v="32.97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"/>
    <n v="116.65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"/>
    <n v="79.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2"/>
    <n v="136.85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4"/>
    <n v="177.62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9999999999999"/>
    <n v="109.08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7"/>
    <n v="78.20999999999999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"/>
    <n v="52.17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"/>
    <n v="114.13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5"/>
    <n v="108.5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3"/>
    <n v="69.819999999999993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"/>
    <n v="71.67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3"/>
    <n v="147.33000000000001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3"/>
    <n v="184.78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4"/>
    <n v="126.72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5"/>
    <n v="83.43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"/>
    <n v="302.31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"/>
    <n v="44.14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7"/>
    <n v="29.67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"/>
    <n v="67.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3"/>
    <n v="66.83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6"/>
    <n v="71.73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1"/>
    <n v="104.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"/>
    <n v="28.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7"/>
    <n v="54.55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"/>
    <n v="111.89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3"/>
    <n v="85.21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"/>
    <n v="76.650000000000006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"/>
    <n v="65.17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9"/>
    <n v="100.17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4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"/>
    <n v="55.89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1"/>
    <n v="68.349999999999994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8"/>
    <n v="27.07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"/>
    <n v="118.13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9"/>
    <n v="44.76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8"/>
    <n v="99.79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6"/>
    <n v="28.32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"/>
    <n v="110.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6"/>
    <n v="199.17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9"/>
    <n v="72.05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"/>
    <n v="63.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2"/>
    <n v="103.2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6"/>
    <n v="81.78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"/>
    <n v="46.61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8"/>
    <n v="40.29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"/>
    <n v="30.15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7"/>
    <n v="52.21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3"/>
    <n v="134.15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6"/>
    <n v="62.83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9999999999999"/>
    <n v="89.79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"/>
    <n v="64.16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8"/>
    <n v="51.22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"/>
    <n v="41.13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0000000000001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"/>
    <n v="33.57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7"/>
    <n v="145.87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"/>
    <n v="45.04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4"/>
    <n v="90.68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"/>
    <n v="55.01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"/>
    <n v="72.95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8"/>
    <n v="716.35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4"/>
    <n v="50.4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1"/>
    <n v="88.74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"/>
    <n v="53.23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"/>
    <n v="39.6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9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9999999999999"/>
    <n v="164.62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0000000000001"/>
    <n v="51.88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"/>
    <n v="40.29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"/>
    <n v="64.91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"/>
    <n v="55.33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8"/>
    <n v="38.7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3"/>
    <n v="114.2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9"/>
    <n v="74.209999999999994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"/>
    <n v="40.24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7"/>
    <n v="35.950000000000003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6"/>
    <n v="70.76000000000000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8"/>
    <n v="66.510000000000005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"/>
    <n v="96.67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6"/>
    <n v="60.33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4"/>
    <n v="75.34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7"/>
    <n v="66.959999999999994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4"/>
    <n v="72.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8"/>
    <n v="95.95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"/>
    <n v="45.62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7"/>
    <n v="56.8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6"/>
    <n v="137.24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"/>
    <n v="81.56999999999999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2"/>
    <n v="45.11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2"/>
    <n v="44.85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0000000000001"/>
    <n v="13.53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5"/>
    <n v="30.95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7"/>
    <n v="55.23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"/>
    <n v="66.150000000000006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7"/>
    <n v="54.14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3"/>
    <n v="59.21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"/>
    <n v="119.18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3"/>
    <n v="56.2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"/>
    <n v="107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5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"/>
    <n v="46.89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9"/>
    <n v="15.13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5"/>
    <n v="21.1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6"/>
    <n v="97.92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8"/>
    <n v="55.13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5"/>
    <n v="122.54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4"/>
    <n v="87.96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1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"/>
    <n v="136.78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"/>
    <n v="99.34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"/>
    <n v="37.96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"/>
    <n v="176.09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"/>
    <n v="151.97999999999999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1"/>
    <n v="68.53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3"/>
    <n v="72.709999999999994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"/>
    <n v="77.19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"/>
    <n v="55.97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4"/>
    <n v="39.380000000000003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1"/>
    <n v="81.67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7"/>
    <n v="44.91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"/>
    <n v="49.06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30000000000001"/>
    <n v="61.06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0000000000001"/>
    <n v="143.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"/>
    <n v="17.25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2"/>
    <n v="56.07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"/>
    <n v="47.03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"/>
    <n v="80.72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7"/>
    <n v="39.4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"/>
    <n v="84.85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00000000000003"/>
    <n v="56.84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"/>
    <n v="176.94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9"/>
    <n v="66.14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399999999999999"/>
    <n v="68.42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"/>
    <n v="60.13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4"/>
    <n v="550.04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7"/>
    <n v="44.24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3"/>
    <n v="73.58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"/>
    <n v="115.02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8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7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4"/>
    <n v="46.05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2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2"/>
    <n v="53.36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"/>
    <n v="20.079999999999998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9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"/>
    <n v="53.44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"/>
    <n v="39.869999999999997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80000000000001"/>
    <n v="64.38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8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9"/>
    <n v="58.7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1"/>
    <n v="45.35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"/>
    <n v="59.17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2"/>
    <n v="83.97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"/>
    <n v="57.26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"/>
    <n v="30.71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"/>
    <n v="62.67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"/>
    <n v="121.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"/>
    <n v="40.630000000000003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"/>
    <n v="38.590000000000003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2"/>
    <n v="155.94999999999999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0000000000001"/>
    <n v="15.15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5"/>
    <n v="83.57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3"/>
    <n v="30.93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9999999999999"/>
    <n v="67.959999999999994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69999999999999"/>
    <n v="110.87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4"/>
    <n v="105.52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6"/>
    <n v="132.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80000000000001"/>
    <n v="51.92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8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"/>
    <n v="86.23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"/>
    <n v="49.55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"/>
    <n v="62.59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8"/>
    <n v="61.06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00000000000007"/>
    <n v="60.0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3"/>
    <n v="51.67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5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7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00000000000001"/>
    <n v="100.63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"/>
    <n v="99.54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5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"/>
    <n v="172.23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"/>
    <n v="25.46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"/>
    <n v="267.64999999999998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"/>
    <n v="59.0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"/>
    <n v="50.11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"/>
    <n v="47.43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5"/>
    <n v="74.22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7"/>
    <n v="106.93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8"/>
    <n v="41.7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7"/>
    <n v="74.23999999999999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3"/>
    <n v="143.21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"/>
    <n v="90.82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7"/>
    <n v="94.9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8"/>
    <n v="75.3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"/>
    <n v="64.459999999999994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80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3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7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7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7"/>
    <n v="145.41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5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"/>
    <n v="47.33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7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.1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"/>
    <n v="50.56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3"/>
    <n v="53.29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"/>
    <n v="70.23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6"/>
    <n v="199.18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"/>
    <n v="61.82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"/>
    <n v="48.34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3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0000000000001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"/>
    <n v="79.540000000000006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"/>
    <n v="107.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2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9999999999999"/>
    <n v="70.459999999999994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7"/>
    <n v="139.56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3"/>
    <n v="63.28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3"/>
    <n v="25.65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"/>
    <n v="47.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"/>
    <n v="70.17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2"/>
    <n v="188.56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99999999999999"/>
    <n v="49.51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1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3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7"/>
    <n v="81.540000000000006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"/>
    <n v="46.43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6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6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"/>
    <n v="30.1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"/>
    <n v="13.33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8"/>
    <n v="44.76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1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1"/>
    <n v="57.65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8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5"/>
    <n v="13.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6"/>
    <n v="128.27000000000001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"/>
    <n v="47.27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6"/>
    <n v="50.88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3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"/>
    <n v="47.26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"/>
    <n v="24.71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"/>
    <n v="63.13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3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"/>
    <n v="61.67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"/>
    <n v="83.14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4"/>
    <n v="33.67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"/>
    <n v="10.17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3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999999999999998"/>
    <n v="32.36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"/>
    <n v="91.83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"/>
    <n v="57.17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"/>
    <n v="137.08000000000001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8"/>
    <n v="49.28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3"/>
    <n v="53.13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1"/>
    <n v="40.06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"/>
    <n v="24.33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3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"/>
    <n v="47.91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5"/>
    <n v="35.17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1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7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5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"/>
    <n v="18.329999999999998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999999999999996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1"/>
    <n v="33.74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7"/>
    <n v="37.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99999999999997"/>
    <n v="11.62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"/>
    <n v="60.11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600000000000001"/>
    <n v="29.24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"/>
    <n v="82.57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99999999999997"/>
    <n v="32.36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2"/>
    <n v="45.84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1000000000000001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3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7"/>
    <n v="33.33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99999999999994"/>
    <n v="63.5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3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2"/>
    <n v="30.71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1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5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1"/>
    <n v="166.06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3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1999999999999993"/>
    <n v="38.33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7"/>
    <n v="32.979999999999997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1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1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"/>
    <n v="86.62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00000000000001"/>
    <n v="41.95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"/>
    <n v="129.16999999999999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"/>
    <n v="163.33000000000001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3"/>
    <n v="64.17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7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2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1000000000000001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2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"/>
    <n v="29.17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8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000000000000001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4"/>
    <n v="45.79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7"/>
    <n v="14.33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"/>
    <n v="15.67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0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0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5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3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5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9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.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0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0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9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19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7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000000000000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0000000000001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5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0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6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3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8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2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2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2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8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9999999999999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3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10000000000000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8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4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999999999999998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.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7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199999999999999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999999999999998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8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0000000000000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0000000000000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39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2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2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9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3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39999999999998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1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000000000000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4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0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5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9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5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299999999999997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10000000000000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0000000000000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99999999999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5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0000000000002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0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3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9999999999999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2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8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0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8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2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000000000000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999999999999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7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0000000000000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0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99999999999994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200000000000003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29999999999999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29999999999999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0000000000000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29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4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10000000000000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6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7000000000000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3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10000000000000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299999999999999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0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10000000000000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99999999999994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4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2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.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4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6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10000000000000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3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2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5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00000000000000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5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5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0000000000000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2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8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6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9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3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9999999999999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3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7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7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3000000000000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0000000000000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0000000000000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299999999999999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4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40000000000000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3000000000000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7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8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3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5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2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6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8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0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9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59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4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0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8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8999999999999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9999999999995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5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9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4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5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6000000000000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2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8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3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0999999999999996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2999999999999998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9999999999998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0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0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9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3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6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19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5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8000000000000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5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00000000000000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6999999999999993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9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999999999999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3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8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5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2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00000000000003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0000000000000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8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9999999999999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6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00000000000003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99999999999994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9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5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20000000000000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2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3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9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4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3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10000000000000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7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5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0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69999999999999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40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60000000000002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1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8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1000000000000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7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5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19999999999999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3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5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2999999999999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199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2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6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9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8000000000000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4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8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2000000000000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3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2000000000000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2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6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4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09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000000000000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89999999999998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9999999999999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10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4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3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2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3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8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000000000000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.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40000000000000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3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2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4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6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2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9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8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10000000000000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8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3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8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0000000000000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6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100000000000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5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0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999999999999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9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70000000000005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9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20000000000000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6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6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0000000000000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5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4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4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4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000000000000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999999999999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1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10000000000000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8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0000000000000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2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3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7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3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3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3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4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8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10000000000000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10000000000000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0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20000000000000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5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7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69999999999999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2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2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.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6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2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9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8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9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19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2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2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3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4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3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3000000000000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3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9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8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3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3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3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3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7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8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999999999999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0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9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0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3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0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3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5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3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30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00000000000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00000000000003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399999999999999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4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2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80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2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000000000000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5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00000000000007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7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8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3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80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7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.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3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3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3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99999999999999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8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5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3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4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999999999999998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5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9999999999999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7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9999999999999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9999999999999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10000000000000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99999999999994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3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1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199999999999999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.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00000000000001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10000000000000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0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9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8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5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3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7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30000000000001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0000000000001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4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5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9999999999999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4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9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7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2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3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69999999999999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3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2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0000000000001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3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5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9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1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7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3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3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2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5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8000000000000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6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7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6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3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8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6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1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2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1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999999999999996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.1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9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5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00000000000000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5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3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3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00000000000001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9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5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8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6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1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19999999999999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7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4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0000000000001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0000000000001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6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2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3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2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4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5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5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0000000000001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9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2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8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7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6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7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1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2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8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2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1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4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1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3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8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6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3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1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9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4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2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2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4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2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2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9999999999999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8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1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2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2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2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9999999999999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3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7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6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1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9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100000000000000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8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4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999999999999998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.1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7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1999999999999993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1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999999999999998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8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6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00000000000001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00000000000000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39999999999999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2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3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2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7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8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9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7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7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9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7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7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3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39999999999998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6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4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1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1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6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1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2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4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5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6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1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5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1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1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4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99999999999999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2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1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30000000000001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2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5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0000000000002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9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1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5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9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6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5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6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4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00000000000001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6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3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9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5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9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5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7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6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299999999999997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100000000000000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4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4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9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00000000000006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6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199999999999999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8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4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4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9999999999999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999999999999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5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0000000000002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0000000000001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3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3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6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8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9999999999999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2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9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8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8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4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8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0000000000001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69999999999999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8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1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2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5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7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3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0000000000002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4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9999999999999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5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7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00000000000001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00000000000000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3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3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99999999999994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7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00000000000001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99999999999997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200000000000003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29999999999999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4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9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9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299999999999997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00000000000000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4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5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2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2999999999999998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4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5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100000000000000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6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700000000000003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3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9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100000000000000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8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8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5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1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2999999999999998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3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6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00000000000000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100000000000001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99999999999994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9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4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9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2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3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8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9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7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4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0000000000001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1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1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2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.1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8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4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6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1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2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100000000000000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1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899999999999999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2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3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5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2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5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7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4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1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000000000000007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5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2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1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8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5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1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00000000000001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2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8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6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1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89999999999998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5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9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2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1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3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999999999999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8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9999999999998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1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3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2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9999999999999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4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7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3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5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5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8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7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5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1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6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9999999999999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7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8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30000000000001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4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00000000000000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7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00000000000000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6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2999999999999998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8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4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400000000000006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0000000000001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9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1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3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30000000000001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7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7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8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3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5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3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7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1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5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5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2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4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1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8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000000000001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4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9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7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2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6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6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2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1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99999999999999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8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00000000000000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9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9999999999999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9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1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4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3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7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6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5999999999999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4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00000000000000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9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7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8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8999999999999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6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8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9999999999995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5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999999999999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7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4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4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5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6000000000000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7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0000000000001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9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6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5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2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8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3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0999999999999996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7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6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6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1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2999999999999998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2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3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9999999999998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9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1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0000000000001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0000000000001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2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7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3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6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9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3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6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6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8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7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9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19999999999999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8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5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9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9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80000000000001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7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7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9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4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3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5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000000000000007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1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1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6999999999999993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4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7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9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6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9999999999999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9999999999997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3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8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5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5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2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5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6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00000000000003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00000000000003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8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99999999999997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6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00000000000003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1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99999999999994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399999999999999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9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5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200000000000003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9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1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2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9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1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7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2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9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1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8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3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9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4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1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9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1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3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0000000000001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5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1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4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8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100000000000000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5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100000000000001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7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1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2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1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6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5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0000000000001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4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2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8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6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4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3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1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69999999999999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5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69999999999999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4000000000001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9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60000000000002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3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1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5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6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1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5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8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8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7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1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2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10000000000002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6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8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5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4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2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5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2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4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2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7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9999999999999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5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19999999999999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2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9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2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0000000000001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4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5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3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5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1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2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9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4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29999999999995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19999999999999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2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6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5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3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5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7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4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9999999999999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4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9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7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80000000000001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8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9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4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5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1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2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1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3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3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2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9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8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3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6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9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1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2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20000000000005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3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7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4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4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9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20000000000005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2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6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9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4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7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2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5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4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5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0999999999999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0000000000001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7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5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8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3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7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89999999999998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9999999999999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3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10000000000002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4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6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9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4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1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1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3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1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3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1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1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2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3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7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4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8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9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7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5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0000000000001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3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0000000000005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7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8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.1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4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6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1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7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7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6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9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4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400000000000000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7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3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2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1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1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4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3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6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5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9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9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2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3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8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3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7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2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80000000000001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7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1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9999999999999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8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6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1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100000000000000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2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8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7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5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3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7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8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3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6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9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9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4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3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8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00000000000000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2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2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2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6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10000000000002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5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1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000000000000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8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8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4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9999999999999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9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999999999999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70000000000005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4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7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7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6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9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9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1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1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7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20000000000000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6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6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4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9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7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00000000000000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1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5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4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2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8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4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4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0000000000002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6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1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9999999999998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3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3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1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1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9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100000000000000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5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5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7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8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00000000000000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9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2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3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3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7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2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6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3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3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6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6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3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4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7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3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3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4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8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2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9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100000000000001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2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1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100000000000000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6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8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1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1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9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000000000000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1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8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9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0000000000001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4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9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399999999999999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3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200000000000000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2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9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2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4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6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5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2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1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4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7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2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2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8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7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2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6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9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0000000000001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7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8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5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69999999999999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2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2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600000000000001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3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.1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8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1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5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3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6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3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6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8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2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4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8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1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1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7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3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2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8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9999999999999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5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2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2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8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9999999999999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19999999999999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2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3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6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2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8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9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1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4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3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4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8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3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4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1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4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2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9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9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8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6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9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6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3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1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2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5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3000000000000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7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3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3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8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8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3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0000000000002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9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1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1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9999999999999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5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3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1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1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8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1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7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4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3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4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3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6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9999999999999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7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5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3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3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4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5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7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3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6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7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3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9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4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8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9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8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6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6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9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2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6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8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7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3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9999999999999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8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0000000000001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7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4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8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1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9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9999999999999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0000000000001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3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9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7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6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8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6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7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4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8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7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6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2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2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0000000000001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5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7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7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3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3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5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6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8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5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1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1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3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1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7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30000000000001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0000000000001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7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00000000000003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9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399999999999999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4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7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3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8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7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4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2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2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9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80000000000001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8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9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1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2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2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0000000000001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5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3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9999999999999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69999999999999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4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6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80000000000001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8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8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00000000000007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3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5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7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00000000000001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5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5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7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8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7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3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7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8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80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3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7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7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7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5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7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.1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3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6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3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0000000000001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2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9999999999999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7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3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3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2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99999999999999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1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3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7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6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6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1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1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8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5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6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6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3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3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4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3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999999999999998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8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3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1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3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5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1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7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5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99999999999996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1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7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99999999999997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600000000000001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99999999999997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100000000000000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3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99999999999994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3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2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1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5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1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3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1999999999999993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7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1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.1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00000000000001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3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7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2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100000000000000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2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8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00000000000000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4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7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0F934-FDF0-D64B-A8EE-C81EB3C28CD8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0670C-4FA4-4B48-8677-3811BE96D6B4}" name="PivotTable9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42DA3-2E6D-5B4E-BC78-18B470D3E69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55" zoomScaleNormal="55" workbookViewId="0">
      <selection activeCell="I4096" sqref="I409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26.6640625" style="14" customWidth="1"/>
    <col min="17" max="17" width="19.5" customWidth="1"/>
    <col min="18" max="18" width="17.33203125" customWidth="1"/>
    <col min="19" max="19" width="24.6640625" customWidth="1"/>
    <col min="20" max="20" width="19.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13" t="s">
        <v>8307</v>
      </c>
      <c r="Q1" s="11" t="s">
        <v>8398</v>
      </c>
      <c r="R1" s="11" t="s">
        <v>8399</v>
      </c>
      <c r="S1" s="11" t="s">
        <v>8355</v>
      </c>
      <c r="T1" s="11" t="s">
        <v>8356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ROUND((E2/D2)*100, 1)</f>
        <v>136.9</v>
      </c>
      <c r="P2" s="14">
        <f>ROUND(E2/L2, 2)</f>
        <v>63.92</v>
      </c>
      <c r="Q2" t="str">
        <f>(LEFT(N2,FIND("/",N2)-1))</f>
        <v>film &amp; video</v>
      </c>
      <c r="R2" t="str">
        <f>RIGHT(N2,LEN(N2)-SEARCH("/",N2))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ROUND((E3/D3)*100, 1)</f>
        <v>142.6</v>
      </c>
      <c r="P3" s="14">
        <f t="shared" ref="P3:P66" si="1">ROUND(E3/L3, 2)</f>
        <v>185.48</v>
      </c>
      <c r="Q3" t="str">
        <f>(LEFT(N3,FIND("/",N3)-1))</f>
        <v>film &amp; video</v>
      </c>
      <c r="R3" t="str">
        <f>RIGHT(N3,LEN(N3)-SEARCH("/",N3))</f>
        <v>television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14">
        <f t="shared" si="1"/>
        <v>15</v>
      </c>
      <c r="Q4" t="str">
        <f>(LEFT(N4,FIND("/",N4)-1))</f>
        <v>film &amp; video</v>
      </c>
      <c r="R4" t="str">
        <f>RIGHT(N4,LEN(N4)-SEARCH("/",N4))</f>
        <v>television</v>
      </c>
      <c r="S4" s="9">
        <f t="shared" si="2"/>
        <v>42405.494016203702</v>
      </c>
      <c r="T4" s="9">
        <f t="shared" si="3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103.9</v>
      </c>
      <c r="P5" s="14">
        <f t="shared" si="1"/>
        <v>69.27</v>
      </c>
      <c r="Q5" t="str">
        <f>(LEFT(N5,FIND("/",N5)-1))</f>
        <v>film &amp; video</v>
      </c>
      <c r="R5" t="str">
        <f>RIGHT(N5,LEN(N5)-SEARCH("/",N5))</f>
        <v>television</v>
      </c>
      <c r="S5" s="9">
        <f t="shared" si="2"/>
        <v>41828.306793981479</v>
      </c>
      <c r="T5" s="9">
        <f t="shared" si="3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123</v>
      </c>
      <c r="P6" s="14">
        <f t="shared" si="1"/>
        <v>190.55</v>
      </c>
      <c r="Q6" t="str">
        <f>(LEFT(N6,FIND("/",N6)-1))</f>
        <v>film &amp; video</v>
      </c>
      <c r="R6" t="str">
        <f>RIGHT(N6,LEN(N6)-SEARCH("/",N6))</f>
        <v>television</v>
      </c>
      <c r="S6" s="9">
        <f t="shared" si="2"/>
        <v>42327.625914351847</v>
      </c>
      <c r="T6" s="9">
        <f t="shared" si="3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109.8</v>
      </c>
      <c r="P7" s="14">
        <f t="shared" si="1"/>
        <v>93.4</v>
      </c>
      <c r="Q7" t="str">
        <f>(LEFT(N7,FIND("/",N7)-1))</f>
        <v>film &amp; video</v>
      </c>
      <c r="R7" t="str">
        <f>RIGHT(N7,LEN(N7)-SEARCH("/",N7))</f>
        <v>television</v>
      </c>
      <c r="S7" s="9">
        <f t="shared" si="2"/>
        <v>42563.724618055552</v>
      </c>
      <c r="T7" s="9">
        <f t="shared" si="3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106.5</v>
      </c>
      <c r="P8" s="14">
        <f t="shared" si="1"/>
        <v>146.88</v>
      </c>
      <c r="Q8" t="str">
        <f>(LEFT(N8,FIND("/",N8)-1))</f>
        <v>film &amp; video</v>
      </c>
      <c r="R8" t="str">
        <f>RIGHT(N8,LEN(N8)-SEARCH("/",N8))</f>
        <v>television</v>
      </c>
      <c r="S8" s="9">
        <f t="shared" si="2"/>
        <v>41793.864004629628</v>
      </c>
      <c r="T8" s="9">
        <f t="shared" si="3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</v>
      </c>
      <c r="P9" s="14">
        <f t="shared" si="1"/>
        <v>159.82</v>
      </c>
      <c r="Q9" t="str">
        <f>(LEFT(N9,FIND("/",N9)-1))</f>
        <v>film &amp; video</v>
      </c>
      <c r="R9" t="str">
        <f>RIGHT(N9,LEN(N9)-SEARCH("/",N9))</f>
        <v>television</v>
      </c>
      <c r="S9" s="9">
        <f t="shared" si="2"/>
        <v>42515.838738425919</v>
      </c>
      <c r="T9" s="9">
        <f t="shared" si="3"/>
        <v>42555.838738425919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</v>
      </c>
      <c r="P10" s="14">
        <f t="shared" si="1"/>
        <v>291.79000000000002</v>
      </c>
      <c r="Q10" t="str">
        <f>(LEFT(N10,FIND("/",N10)-1))</f>
        <v>film &amp; video</v>
      </c>
      <c r="R10" t="str">
        <f>RIGHT(N10,LEN(N10)-SEARCH("/",N10))</f>
        <v>television</v>
      </c>
      <c r="S10" s="9">
        <f t="shared" si="2"/>
        <v>42468.736249999994</v>
      </c>
      <c r="T10" s="9">
        <f t="shared" si="3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126</v>
      </c>
      <c r="P11" s="14">
        <f t="shared" si="1"/>
        <v>31.5</v>
      </c>
      <c r="Q11" t="str">
        <f>(LEFT(N11,FIND("/",N11)-1))</f>
        <v>film &amp; video</v>
      </c>
      <c r="R11" t="str">
        <f>RIGHT(N11,LEN(N11)-SEARCH("/",N11))</f>
        <v>television</v>
      </c>
      <c r="S11" s="9">
        <f t="shared" si="2"/>
        <v>42446.895185185182</v>
      </c>
      <c r="T11" s="9">
        <f t="shared" si="3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100.5</v>
      </c>
      <c r="P12" s="14">
        <f t="shared" si="1"/>
        <v>158.68</v>
      </c>
      <c r="Q12" t="str">
        <f>(LEFT(N12,FIND("/",N12)-1))</f>
        <v>film &amp; video</v>
      </c>
      <c r="R12" t="str">
        <f>RIGHT(N12,LEN(N12)-SEARCH("/",N12))</f>
        <v>television</v>
      </c>
      <c r="S12" s="9">
        <f t="shared" si="2"/>
        <v>41779.859710648147</v>
      </c>
      <c r="T12" s="9">
        <f t="shared" si="3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14">
        <f t="shared" si="1"/>
        <v>80.33</v>
      </c>
      <c r="Q13" t="str">
        <f>(LEFT(N13,FIND("/",N13)-1))</f>
        <v>film &amp; video</v>
      </c>
      <c r="R13" t="str">
        <f>RIGHT(N13,LEN(N13)-SEARCH("/",N13))</f>
        <v>television</v>
      </c>
      <c r="S13" s="9">
        <f t="shared" si="2"/>
        <v>42572.570162037031</v>
      </c>
      <c r="T13" s="9">
        <f t="shared" si="3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165.3</v>
      </c>
      <c r="P14" s="14">
        <f t="shared" si="1"/>
        <v>59.96</v>
      </c>
      <c r="Q14" t="str">
        <f>(LEFT(N14,FIND("/",N14)-1))</f>
        <v>film &amp; video</v>
      </c>
      <c r="R14" t="str">
        <f>RIGHT(N14,LEN(N14)-SEARCH("/",N14))</f>
        <v>television</v>
      </c>
      <c r="S14" s="9">
        <f t="shared" si="2"/>
        <v>41791.504918981482</v>
      </c>
      <c r="T14" s="9">
        <f t="shared" si="3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160</v>
      </c>
      <c r="P15" s="14">
        <f t="shared" si="1"/>
        <v>109.78</v>
      </c>
      <c r="Q15" t="str">
        <f>(LEFT(N15,FIND("/",N15)-1))</f>
        <v>film &amp; video</v>
      </c>
      <c r="R15" t="str">
        <f>RIGHT(N15,LEN(N15)-SEARCH("/",N15))</f>
        <v>television</v>
      </c>
      <c r="S15" s="9">
        <f t="shared" si="2"/>
        <v>42508.468854166662</v>
      </c>
      <c r="T15" s="9">
        <f t="shared" si="3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</v>
      </c>
      <c r="P16" s="14">
        <f t="shared" si="1"/>
        <v>147.71</v>
      </c>
      <c r="Q16" t="str">
        <f>(LEFT(N16,FIND("/",N16)-1))</f>
        <v>film &amp; video</v>
      </c>
      <c r="R16" t="str">
        <f>RIGHT(N16,LEN(N16)-SEARCH("/",N16))</f>
        <v>television</v>
      </c>
      <c r="S16" s="9">
        <f t="shared" si="2"/>
        <v>41807.818148148144</v>
      </c>
      <c r="T16" s="9">
        <f t="shared" si="3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</v>
      </c>
      <c r="P17" s="14">
        <f t="shared" si="1"/>
        <v>21.76</v>
      </c>
      <c r="Q17" t="str">
        <f>(LEFT(N17,FIND("/",N17)-1))</f>
        <v>film &amp; video</v>
      </c>
      <c r="R17" t="str">
        <f>RIGHT(N17,LEN(N17)-SEARCH("/",N17))</f>
        <v>television</v>
      </c>
      <c r="S17" s="9">
        <f t="shared" si="2"/>
        <v>42256.183541666665</v>
      </c>
      <c r="T17" s="9">
        <f t="shared" si="3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</v>
      </c>
      <c r="P18" s="14">
        <f t="shared" si="1"/>
        <v>171.84</v>
      </c>
      <c r="Q18" t="str">
        <f>(LEFT(N18,FIND("/",N18)-1))</f>
        <v>film &amp; video</v>
      </c>
      <c r="R18" t="str">
        <f>RIGHT(N18,LEN(N18)-SEARCH("/",N18))</f>
        <v>television</v>
      </c>
      <c r="S18" s="9">
        <f t="shared" si="2"/>
        <v>41760.588090277779</v>
      </c>
      <c r="T18" s="9">
        <f t="shared" si="3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100.7</v>
      </c>
      <c r="P19" s="14">
        <f t="shared" si="1"/>
        <v>41.94</v>
      </c>
      <c r="Q19" t="str">
        <f>(LEFT(N19,FIND("/",N19)-1))</f>
        <v>film &amp; video</v>
      </c>
      <c r="R19" t="str">
        <f>RIGHT(N19,LEN(N19)-SEARCH("/",N19))</f>
        <v>television</v>
      </c>
      <c r="S19" s="9">
        <f t="shared" si="2"/>
        <v>41917.523402777777</v>
      </c>
      <c r="T19" s="9">
        <f t="shared" si="3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</v>
      </c>
      <c r="P20" s="14">
        <f t="shared" si="1"/>
        <v>93.26</v>
      </c>
      <c r="Q20" t="str">
        <f>(LEFT(N20,FIND("/",N20)-1))</f>
        <v>film &amp; video</v>
      </c>
      <c r="R20" t="str">
        <f>RIGHT(N20,LEN(N20)-SEARCH("/",N20))</f>
        <v>television</v>
      </c>
      <c r="S20" s="9">
        <f t="shared" si="2"/>
        <v>41869.333981481475</v>
      </c>
      <c r="T20" s="9">
        <f t="shared" si="3"/>
        <v>41899.333981481475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145.30000000000001</v>
      </c>
      <c r="P21" s="14">
        <f t="shared" si="1"/>
        <v>56.14</v>
      </c>
      <c r="Q21" t="str">
        <f>(LEFT(N21,FIND("/",N21)-1))</f>
        <v>film &amp; video</v>
      </c>
      <c r="R21" t="str">
        <f>RIGHT(N21,LEN(N21)-SEARCH("/",N21))</f>
        <v>television</v>
      </c>
      <c r="S21" s="9">
        <f t="shared" si="2"/>
        <v>42175.608032407406</v>
      </c>
      <c r="T21" s="9">
        <f t="shared" si="3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14">
        <f t="shared" si="1"/>
        <v>80.16</v>
      </c>
      <c r="Q22" t="str">
        <f>(LEFT(N22,FIND("/",N22)-1))</f>
        <v>film &amp; video</v>
      </c>
      <c r="R22" t="str">
        <f>RIGHT(N22,LEN(N22)-SEARCH("/",N22))</f>
        <v>television</v>
      </c>
      <c r="S22" s="9">
        <f t="shared" si="2"/>
        <v>42200.549907407403</v>
      </c>
      <c r="T22" s="9">
        <f t="shared" si="3"/>
        <v>42260.549907407403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</v>
      </c>
      <c r="P23" s="14">
        <f t="shared" si="1"/>
        <v>199.9</v>
      </c>
      <c r="Q23" t="str">
        <f>(LEFT(N23,FIND("/",N23)-1))</f>
        <v>film &amp; video</v>
      </c>
      <c r="R23" t="str">
        <f>RIGHT(N23,LEN(N23)-SEARCH("/",N23))</f>
        <v>television</v>
      </c>
      <c r="S23" s="9">
        <f t="shared" si="2"/>
        <v>41878.418854166666</v>
      </c>
      <c r="T23" s="9">
        <f t="shared" si="3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</v>
      </c>
      <c r="P24" s="14">
        <f t="shared" si="1"/>
        <v>51.25</v>
      </c>
      <c r="Q24" t="str">
        <f>(LEFT(N24,FIND("/",N24)-1))</f>
        <v>film &amp; video</v>
      </c>
      <c r="R24" t="str">
        <f>RIGHT(N24,LEN(N24)-SEARCH("/",N24))</f>
        <v>television</v>
      </c>
      <c r="S24" s="9">
        <f t="shared" si="2"/>
        <v>41989.703009259254</v>
      </c>
      <c r="T24" s="9">
        <f t="shared" si="3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14">
        <f t="shared" si="1"/>
        <v>103.04</v>
      </c>
      <c r="Q25" t="str">
        <f>(LEFT(N25,FIND("/",N25)-1))</f>
        <v>film &amp; video</v>
      </c>
      <c r="R25" t="str">
        <f>RIGHT(N25,LEN(N25)-SEARCH("/",N25))</f>
        <v>television</v>
      </c>
      <c r="S25" s="9">
        <f t="shared" si="2"/>
        <v>42097.570613425924</v>
      </c>
      <c r="T25" s="9">
        <f t="shared" si="3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</v>
      </c>
      <c r="P26" s="14">
        <f t="shared" si="1"/>
        <v>66.349999999999994</v>
      </c>
      <c r="Q26" t="str">
        <f>(LEFT(N26,FIND("/",N26)-1))</f>
        <v>film &amp; video</v>
      </c>
      <c r="R26" t="str">
        <f>RIGHT(N26,LEN(N26)-SEARCH("/",N26))</f>
        <v>television</v>
      </c>
      <c r="S26" s="9">
        <f t="shared" si="2"/>
        <v>42229.611840277772</v>
      </c>
      <c r="T26" s="9">
        <f t="shared" si="3"/>
        <v>42262.610416666663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133.30000000000001</v>
      </c>
      <c r="P27" s="14">
        <f t="shared" si="1"/>
        <v>57.14</v>
      </c>
      <c r="Q27" t="str">
        <f>(LEFT(N27,FIND("/",N27)-1))</f>
        <v>film &amp; video</v>
      </c>
      <c r="R27" t="str">
        <f>RIGHT(N27,LEN(N27)-SEARCH("/",N27))</f>
        <v>television</v>
      </c>
      <c r="S27" s="9">
        <f t="shared" si="2"/>
        <v>42317.816678240742</v>
      </c>
      <c r="T27" s="9">
        <f t="shared" si="3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155.19999999999999</v>
      </c>
      <c r="P28" s="14">
        <f t="shared" si="1"/>
        <v>102.11</v>
      </c>
      <c r="Q28" t="str">
        <f>(LEFT(N28,FIND("/",N28)-1))</f>
        <v>film &amp; video</v>
      </c>
      <c r="R28" t="str">
        <f>RIGHT(N28,LEN(N28)-SEARCH("/",N28))</f>
        <v>television</v>
      </c>
      <c r="S28" s="9">
        <f t="shared" si="2"/>
        <v>41828.307222222218</v>
      </c>
      <c r="T28" s="9">
        <f t="shared" si="3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</v>
      </c>
      <c r="P29" s="14">
        <f t="shared" si="1"/>
        <v>148.97</v>
      </c>
      <c r="Q29" t="str">
        <f>(LEFT(N29,FIND("/",N29)-1))</f>
        <v>film &amp; video</v>
      </c>
      <c r="R29" t="str">
        <f>RIGHT(N29,LEN(N29)-SEARCH("/",N29))</f>
        <v>television</v>
      </c>
      <c r="S29" s="9">
        <f t="shared" si="2"/>
        <v>41928.956400462957</v>
      </c>
      <c r="T29" s="9">
        <f t="shared" si="3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100.4</v>
      </c>
      <c r="P30" s="14">
        <f t="shared" si="1"/>
        <v>169.61</v>
      </c>
      <c r="Q30" t="str">
        <f>(LEFT(N30,FIND("/",N30)-1))</f>
        <v>film &amp; video</v>
      </c>
      <c r="R30" t="str">
        <f>RIGHT(N30,LEN(N30)-SEARCH("/",N30))</f>
        <v>television</v>
      </c>
      <c r="S30" s="9">
        <f t="shared" si="2"/>
        <v>42324.755601851844</v>
      </c>
      <c r="T30" s="9">
        <f t="shared" si="3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</v>
      </c>
      <c r="P31" s="14">
        <f t="shared" si="1"/>
        <v>31.62</v>
      </c>
      <c r="Q31" t="str">
        <f>(LEFT(N31,FIND("/",N31)-1))</f>
        <v>film &amp; video</v>
      </c>
      <c r="R31" t="str">
        <f>RIGHT(N31,LEN(N31)-SEARCH("/",N31))</f>
        <v>television</v>
      </c>
      <c r="S31" s="9">
        <f t="shared" si="2"/>
        <v>41812.464907407404</v>
      </c>
      <c r="T31" s="9">
        <f t="shared" si="3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101.3</v>
      </c>
      <c r="P32" s="14">
        <f t="shared" si="1"/>
        <v>76.45</v>
      </c>
      <c r="Q32" t="str">
        <f>(LEFT(N32,FIND("/",N32)-1))</f>
        <v>film &amp; video</v>
      </c>
      <c r="R32" t="str">
        <f>RIGHT(N32,LEN(N32)-SEARCH("/",N32))</f>
        <v>television</v>
      </c>
      <c r="S32" s="9">
        <f t="shared" si="2"/>
        <v>41842.084664351853</v>
      </c>
      <c r="T32" s="9">
        <f t="shared" si="3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14">
        <f t="shared" si="1"/>
        <v>13</v>
      </c>
      <c r="Q33" t="str">
        <f>(LEFT(N33,FIND("/",N33)-1))</f>
        <v>film &amp; video</v>
      </c>
      <c r="R33" t="str">
        <f>RIGHT(N33,LEN(N33)-SEARCH("/",N33))</f>
        <v>television</v>
      </c>
      <c r="S33" s="9">
        <f t="shared" si="2"/>
        <v>42376.583726851844</v>
      </c>
      <c r="T33" s="9">
        <f t="shared" si="3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</v>
      </c>
      <c r="P34" s="14">
        <f t="shared" si="1"/>
        <v>320.45</v>
      </c>
      <c r="Q34" t="str">
        <f>(LEFT(N34,FIND("/",N34)-1))</f>
        <v>film &amp; video</v>
      </c>
      <c r="R34" t="str">
        <f>RIGHT(N34,LEN(N34)-SEARCH("/",N34))</f>
        <v>television</v>
      </c>
      <c r="S34" s="9">
        <f t="shared" si="2"/>
        <v>42461.419178240736</v>
      </c>
      <c r="T34" s="9">
        <f t="shared" si="3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102.1</v>
      </c>
      <c r="P35" s="14">
        <f t="shared" si="1"/>
        <v>83.75</v>
      </c>
      <c r="Q35" t="str">
        <f>(LEFT(N35,FIND("/",N35)-1))</f>
        <v>film &amp; video</v>
      </c>
      <c r="R35" t="str">
        <f>RIGHT(N35,LEN(N35)-SEARCH("/",N35))</f>
        <v>television</v>
      </c>
      <c r="S35" s="9">
        <f t="shared" si="2"/>
        <v>42286.452557870369</v>
      </c>
      <c r="T35" s="9">
        <f t="shared" si="3"/>
        <v>42316.494224537033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130.5</v>
      </c>
      <c r="P36" s="14">
        <f t="shared" si="1"/>
        <v>49.88</v>
      </c>
      <c r="Q36" t="str">
        <f>(LEFT(N36,FIND("/",N36)-1))</f>
        <v>film &amp; video</v>
      </c>
      <c r="R36" t="str">
        <f>RIGHT(N36,LEN(N36)-SEARCH("/",N36))</f>
        <v>television</v>
      </c>
      <c r="S36" s="9">
        <f t="shared" si="2"/>
        <v>41841.113437499997</v>
      </c>
      <c r="T36" s="9">
        <f t="shared" si="3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14">
        <f t="shared" si="1"/>
        <v>59.46</v>
      </c>
      <c r="Q37" t="str">
        <f>(LEFT(N37,FIND("/",N37)-1))</f>
        <v>film &amp; video</v>
      </c>
      <c r="R37" t="str">
        <f>RIGHT(N37,LEN(N37)-SEARCH("/",N37))</f>
        <v>television</v>
      </c>
      <c r="S37" s="9">
        <f t="shared" si="2"/>
        <v>42098.083495370367</v>
      </c>
      <c r="T37" s="9">
        <f t="shared" si="3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142.19999999999999</v>
      </c>
      <c r="P38" s="14">
        <f t="shared" si="1"/>
        <v>193.84</v>
      </c>
      <c r="Q38" t="str">
        <f>(LEFT(N38,FIND("/",N38)-1))</f>
        <v>film &amp; video</v>
      </c>
      <c r="R38" t="str">
        <f>RIGHT(N38,LEN(N38)-SEARCH("/",N38))</f>
        <v>television</v>
      </c>
      <c r="S38" s="9">
        <f t="shared" si="2"/>
        <v>42068.098668981482</v>
      </c>
      <c r="T38" s="9">
        <f t="shared" si="3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</v>
      </c>
      <c r="P39" s="14">
        <f t="shared" si="1"/>
        <v>159.51</v>
      </c>
      <c r="Q39" t="str">
        <f>(LEFT(N39,FIND("/",N39)-1))</f>
        <v>film &amp; video</v>
      </c>
      <c r="R39" t="str">
        <f>RIGHT(N39,LEN(N39)-SEARCH("/",N39))</f>
        <v>television</v>
      </c>
      <c r="S39" s="9">
        <f t="shared" si="2"/>
        <v>42032.484710648147</v>
      </c>
      <c r="T39" s="9">
        <f t="shared" si="3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</v>
      </c>
      <c r="P40" s="14">
        <f t="shared" si="1"/>
        <v>41.68</v>
      </c>
      <c r="Q40" t="str">
        <f>(LEFT(N40,FIND("/",N40)-1))</f>
        <v>film &amp; video</v>
      </c>
      <c r="R40" t="str">
        <f>RIGHT(N40,LEN(N40)-SEARCH("/",N40))</f>
        <v>television</v>
      </c>
      <c r="S40" s="9">
        <f t="shared" si="2"/>
        <v>41374.84888888889</v>
      </c>
      <c r="T40" s="9">
        <f t="shared" si="3"/>
        <v>41404.84888888889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131</v>
      </c>
      <c r="P41" s="14">
        <f t="shared" si="1"/>
        <v>150.9</v>
      </c>
      <c r="Q41" t="str">
        <f>(LEFT(N41,FIND("/",N41)-1))</f>
        <v>film &amp; video</v>
      </c>
      <c r="R41" t="str">
        <f>RIGHT(N41,LEN(N41)-SEARCH("/",N41))</f>
        <v>television</v>
      </c>
      <c r="S41" s="9">
        <f t="shared" si="2"/>
        <v>41753.838749999995</v>
      </c>
      <c r="T41" s="9">
        <f t="shared" si="3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101.4</v>
      </c>
      <c r="P42" s="14">
        <f t="shared" si="1"/>
        <v>126.69</v>
      </c>
      <c r="Q42" t="str">
        <f>(LEFT(N42,FIND("/",N42)-1))</f>
        <v>film &amp; video</v>
      </c>
      <c r="R42" t="str">
        <f>RIGHT(N42,LEN(N42)-SEARCH("/",N42))</f>
        <v>television</v>
      </c>
      <c r="S42" s="9">
        <f t="shared" si="2"/>
        <v>41789.005648148144</v>
      </c>
      <c r="T42" s="9">
        <f t="shared" si="3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14">
        <f t="shared" si="1"/>
        <v>105.26</v>
      </c>
      <c r="Q43" t="str">
        <f>(LEFT(N43,FIND("/",N43)-1))</f>
        <v>film &amp; video</v>
      </c>
      <c r="R43" t="str">
        <f>RIGHT(N43,LEN(N43)-SEARCH("/",N43))</f>
        <v>television</v>
      </c>
      <c r="S43" s="9">
        <f t="shared" si="2"/>
        <v>41887.360578703701</v>
      </c>
      <c r="T43" s="9">
        <f t="shared" si="3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141.9</v>
      </c>
      <c r="P44" s="14">
        <f t="shared" si="1"/>
        <v>117.51</v>
      </c>
      <c r="Q44" t="str">
        <f>(LEFT(N44,FIND("/",N44)-1))</f>
        <v>film &amp; video</v>
      </c>
      <c r="R44" t="str">
        <f>RIGHT(N44,LEN(N44)-SEARCH("/",N44))</f>
        <v>television</v>
      </c>
      <c r="S44" s="9">
        <f t="shared" si="2"/>
        <v>41971.430856481478</v>
      </c>
      <c r="T44" s="9">
        <f t="shared" si="3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308.7</v>
      </c>
      <c r="P45" s="14">
        <f t="shared" si="1"/>
        <v>117.36</v>
      </c>
      <c r="Q45" t="str">
        <f>(LEFT(N45,FIND("/",N45)-1))</f>
        <v>film &amp; video</v>
      </c>
      <c r="R45" t="str">
        <f>RIGHT(N45,LEN(N45)-SEARCH("/",N45))</f>
        <v>television</v>
      </c>
      <c r="S45" s="9">
        <f t="shared" si="2"/>
        <v>41802.582013888888</v>
      </c>
      <c r="T45" s="9">
        <f t="shared" si="3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14">
        <f t="shared" si="1"/>
        <v>133.33000000000001</v>
      </c>
      <c r="Q46" t="str">
        <f>(LEFT(N46,FIND("/",N46)-1))</f>
        <v>film &amp; video</v>
      </c>
      <c r="R46" t="str">
        <f>RIGHT(N46,LEN(N46)-SEARCH("/",N46))</f>
        <v>television</v>
      </c>
      <c r="S46" s="9">
        <f t="shared" si="2"/>
        <v>41873.890474537031</v>
      </c>
      <c r="T46" s="9">
        <f t="shared" si="3"/>
        <v>41918.890474537031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14">
        <f t="shared" si="1"/>
        <v>98.36</v>
      </c>
      <c r="Q47" t="str">
        <f>(LEFT(N47,FIND("/",N47)-1))</f>
        <v>film &amp; video</v>
      </c>
      <c r="R47" t="str">
        <f>RIGHT(N47,LEN(N47)-SEARCH("/",N47))</f>
        <v>television</v>
      </c>
      <c r="S47" s="9">
        <f t="shared" si="2"/>
        <v>42457.415590277778</v>
      </c>
      <c r="T47" s="9">
        <f t="shared" si="3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104.2</v>
      </c>
      <c r="P48" s="14">
        <f t="shared" si="1"/>
        <v>194.44</v>
      </c>
      <c r="Q48" t="str">
        <f>(LEFT(N48,FIND("/",N48)-1))</f>
        <v>film &amp; video</v>
      </c>
      <c r="R48" t="str">
        <f>RIGHT(N48,LEN(N48)-SEARCH("/",N48))</f>
        <v>television</v>
      </c>
      <c r="S48" s="9">
        <f t="shared" si="2"/>
        <v>42323.756643518514</v>
      </c>
      <c r="T48" s="9">
        <f t="shared" si="3"/>
        <v>42353.756643518514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</v>
      </c>
      <c r="P49" s="14">
        <f t="shared" si="1"/>
        <v>76.87</v>
      </c>
      <c r="Q49" t="str">
        <f>(LEFT(N49,FIND("/",N49)-1))</f>
        <v>film &amp; video</v>
      </c>
      <c r="R49" t="str">
        <f>RIGHT(N49,LEN(N49)-SEARCH("/",N49))</f>
        <v>television</v>
      </c>
      <c r="S49" s="9">
        <f t="shared" si="2"/>
        <v>41932.611192129625</v>
      </c>
      <c r="T49" s="9">
        <f t="shared" si="3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108</v>
      </c>
      <c r="P50" s="14">
        <f t="shared" si="1"/>
        <v>56.82</v>
      </c>
      <c r="Q50" t="str">
        <f>(LEFT(N50,FIND("/",N50)-1))</f>
        <v>film &amp; video</v>
      </c>
      <c r="R50" t="str">
        <f>RIGHT(N50,LEN(N50)-SEARCH("/",N50))</f>
        <v>television</v>
      </c>
      <c r="S50" s="9">
        <f t="shared" si="2"/>
        <v>42033.308564814812</v>
      </c>
      <c r="T50" s="9">
        <f t="shared" si="3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14">
        <f t="shared" si="1"/>
        <v>137.93</v>
      </c>
      <c r="Q51" t="str">
        <f>(LEFT(N51,FIND("/",N51)-1))</f>
        <v>film &amp; video</v>
      </c>
      <c r="R51" t="str">
        <f>RIGHT(N51,LEN(N51)-SEARCH("/",N51))</f>
        <v>television</v>
      </c>
      <c r="S51" s="9">
        <f t="shared" si="2"/>
        <v>42270.968113425923</v>
      </c>
      <c r="T51" s="9">
        <f t="shared" si="3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14">
        <f t="shared" si="1"/>
        <v>27.27</v>
      </c>
      <c r="Q52" t="str">
        <f>(LEFT(N52,FIND("/",N52)-1))</f>
        <v>film &amp; video</v>
      </c>
      <c r="R52" t="str">
        <f>RIGHT(N52,LEN(N52)-SEARCH("/",N52))</f>
        <v>television</v>
      </c>
      <c r="S52" s="9">
        <f t="shared" si="2"/>
        <v>41995.544652777775</v>
      </c>
      <c r="T52" s="9">
        <f t="shared" si="3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</v>
      </c>
      <c r="P53" s="14">
        <f t="shared" si="1"/>
        <v>118.34</v>
      </c>
      <c r="Q53" t="str">
        <f>(LEFT(N53,FIND("/",N53)-1))</f>
        <v>film &amp; video</v>
      </c>
      <c r="R53" t="str">
        <f>RIGHT(N53,LEN(N53)-SEARCH("/",N53))</f>
        <v>television</v>
      </c>
      <c r="S53" s="9">
        <f t="shared" si="2"/>
        <v>42196.72033564814</v>
      </c>
      <c r="T53" s="9">
        <f t="shared" si="3"/>
        <v>42226.72033564814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</v>
      </c>
      <c r="P54" s="14">
        <f t="shared" si="1"/>
        <v>223.48</v>
      </c>
      <c r="Q54" t="str">
        <f>(LEFT(N54,FIND("/",N54)-1))</f>
        <v>film &amp; video</v>
      </c>
      <c r="R54" t="str">
        <f>RIGHT(N54,LEN(N54)-SEARCH("/",N54))</f>
        <v>television</v>
      </c>
      <c r="S54" s="9">
        <f t="shared" si="2"/>
        <v>41807.493587962963</v>
      </c>
      <c r="T54" s="9">
        <f t="shared" si="3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</v>
      </c>
      <c r="P55" s="14">
        <f t="shared" si="1"/>
        <v>28.11</v>
      </c>
      <c r="Q55" t="str">
        <f>(LEFT(N55,FIND("/",N55)-1))</f>
        <v>film &amp; video</v>
      </c>
      <c r="R55" t="str">
        <f>RIGHT(N55,LEN(N55)-SEARCH("/",N55))</f>
        <v>television</v>
      </c>
      <c r="S55" s="9">
        <f t="shared" si="2"/>
        <v>41719.340798611105</v>
      </c>
      <c r="T55" s="9">
        <f t="shared" si="3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14">
        <f t="shared" si="1"/>
        <v>194.23</v>
      </c>
      <c r="Q56" t="str">
        <f>(LEFT(N56,FIND("/",N56)-1))</f>
        <v>film &amp; video</v>
      </c>
      <c r="R56" t="str">
        <f>RIGHT(N56,LEN(N56)-SEARCH("/",N56))</f>
        <v>television</v>
      </c>
      <c r="S56" s="9">
        <f t="shared" si="2"/>
        <v>42333.504872685182</v>
      </c>
      <c r="T56" s="9">
        <f t="shared" si="3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129</v>
      </c>
      <c r="P57" s="14">
        <f t="shared" si="1"/>
        <v>128.94999999999999</v>
      </c>
      <c r="Q57" t="str">
        <f>(LEFT(N57,FIND("/",N57)-1))</f>
        <v>film &amp; video</v>
      </c>
      <c r="R57" t="str">
        <f>RIGHT(N57,LEN(N57)-SEARCH("/",N57))</f>
        <v>television</v>
      </c>
      <c r="S57" s="9">
        <f t="shared" si="2"/>
        <v>42496.760601851849</v>
      </c>
      <c r="T57" s="9">
        <f t="shared" si="3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107.3</v>
      </c>
      <c r="P58" s="14">
        <f t="shared" si="1"/>
        <v>49.32</v>
      </c>
      <c r="Q58" t="str">
        <f>(LEFT(N58,FIND("/",N58)-1))</f>
        <v>film &amp; video</v>
      </c>
      <c r="R58" t="str">
        <f>RIGHT(N58,LEN(N58)-SEARCH("/",N58))</f>
        <v>television</v>
      </c>
      <c r="S58" s="9">
        <f t="shared" si="2"/>
        <v>42149.340555555558</v>
      </c>
      <c r="T58" s="9">
        <f t="shared" si="3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101.9</v>
      </c>
      <c r="P59" s="14">
        <f t="shared" si="1"/>
        <v>221.52</v>
      </c>
      <c r="Q59" t="str">
        <f>(LEFT(N59,FIND("/",N59)-1))</f>
        <v>film &amp; video</v>
      </c>
      <c r="R59" t="str">
        <f>RIGHT(N59,LEN(N59)-SEARCH("/",N59))</f>
        <v>television</v>
      </c>
      <c r="S59" s="9">
        <f t="shared" si="2"/>
        <v>42089.624560185184</v>
      </c>
      <c r="T59" s="9">
        <f t="shared" si="3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</v>
      </c>
      <c r="P60" s="14">
        <f t="shared" si="1"/>
        <v>137.21</v>
      </c>
      <c r="Q60" t="str">
        <f>(LEFT(N60,FIND("/",N60)-1))</f>
        <v>film &amp; video</v>
      </c>
      <c r="R60" t="str">
        <f>RIGHT(N60,LEN(N60)-SEARCH("/",N60))</f>
        <v>television</v>
      </c>
      <c r="S60" s="9">
        <f t="shared" si="2"/>
        <v>41932.536712962959</v>
      </c>
      <c r="T60" s="9">
        <f t="shared" si="3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</v>
      </c>
      <c r="P61" s="14">
        <f t="shared" si="1"/>
        <v>606.82000000000005</v>
      </c>
      <c r="Q61" t="str">
        <f>(LEFT(N61,FIND("/",N61)-1))</f>
        <v>film &amp; video</v>
      </c>
      <c r="R61" t="str">
        <f>RIGHT(N61,LEN(N61)-SEARCH("/",N61))</f>
        <v>television</v>
      </c>
      <c r="S61" s="9">
        <f t="shared" si="2"/>
        <v>42230.027499999997</v>
      </c>
      <c r="T61" s="9">
        <f t="shared" si="3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103.3</v>
      </c>
      <c r="P62" s="14">
        <f t="shared" si="1"/>
        <v>43.04</v>
      </c>
      <c r="Q62" t="str">
        <f>(LEFT(N62,FIND("/",N62)-1))</f>
        <v>film &amp; video</v>
      </c>
      <c r="R62" t="str">
        <f>RIGHT(N62,LEN(N62)-SEARCH("/",N62))</f>
        <v>shorts</v>
      </c>
      <c r="S62" s="9">
        <f t="shared" si="2"/>
        <v>41701.693483796298</v>
      </c>
      <c r="T62" s="9">
        <f t="shared" si="3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14">
        <f t="shared" si="1"/>
        <v>322.39</v>
      </c>
      <c r="Q63" t="str">
        <f>(LEFT(N63,FIND("/",N63)-1))</f>
        <v>film &amp; video</v>
      </c>
      <c r="R63" t="str">
        <f>RIGHT(N63,LEN(N63)-SEARCH("/",N63))</f>
        <v>shorts</v>
      </c>
      <c r="S63" s="9">
        <f t="shared" si="2"/>
        <v>41409.605983796289</v>
      </c>
      <c r="T63" s="9">
        <f t="shared" si="3"/>
        <v>41431.605983796289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154.69999999999999</v>
      </c>
      <c r="P64" s="14">
        <f t="shared" si="1"/>
        <v>96.71</v>
      </c>
      <c r="Q64" t="str">
        <f>(LEFT(N64,FIND("/",N64)-1))</f>
        <v>film &amp; video</v>
      </c>
      <c r="R64" t="str">
        <f>RIGHT(N64,LEN(N64)-SEARCH("/",N64))</f>
        <v>shorts</v>
      </c>
      <c r="S64" s="9">
        <f t="shared" si="2"/>
        <v>41311.591180555552</v>
      </c>
      <c r="T64" s="9">
        <f t="shared" si="3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</v>
      </c>
      <c r="P65" s="14">
        <f t="shared" si="1"/>
        <v>35.47</v>
      </c>
      <c r="Q65" t="str">
        <f>(LEFT(N65,FIND("/",N65)-1))</f>
        <v>film &amp; video</v>
      </c>
      <c r="R65" t="str">
        <f>RIGHT(N65,LEN(N65)-SEARCH("/",N65))</f>
        <v>shorts</v>
      </c>
      <c r="S65" s="9">
        <f t="shared" si="2"/>
        <v>41612.703854166662</v>
      </c>
      <c r="T65" s="9">
        <f t="shared" si="3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</v>
      </c>
      <c r="P66" s="14">
        <f t="shared" si="1"/>
        <v>86.67</v>
      </c>
      <c r="Q66" t="str">
        <f>(LEFT(N66,FIND("/",N66)-1))</f>
        <v>film &amp; video</v>
      </c>
      <c r="R66" t="str">
        <f>RIGHT(N66,LEN(N66)-SEARCH("/",N66))</f>
        <v>shorts</v>
      </c>
      <c r="S66" s="9">
        <f t="shared" si="2"/>
        <v>41432.809965277775</v>
      </c>
      <c r="T66" s="9">
        <f t="shared" si="3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ROUND((E67/D67)*100, 1)</f>
        <v>107.5</v>
      </c>
      <c r="P67" s="14">
        <f t="shared" ref="P67:P130" si="5">ROUND(E67/L67, 2)</f>
        <v>132.05000000000001</v>
      </c>
      <c r="Q67" t="str">
        <f>(LEFT(N67,FIND("/",N67)-1))</f>
        <v>film &amp; video</v>
      </c>
      <c r="R67" t="str">
        <f>RIGHT(N67,LEN(N67)-SEARCH("/",N67))</f>
        <v>shorts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118.6</v>
      </c>
      <c r="P68" s="14">
        <f t="shared" si="5"/>
        <v>91.23</v>
      </c>
      <c r="Q68" t="str">
        <f>(LEFT(N68,FIND("/",N68)-1))</f>
        <v>film &amp; video</v>
      </c>
      <c r="R68" t="str">
        <f>RIGHT(N68,LEN(N68)-SEARCH("/",N68))</f>
        <v>shorts</v>
      </c>
      <c r="S68" s="9">
        <f t="shared" si="6"/>
        <v>42539.641435185178</v>
      </c>
      <c r="T68" s="9">
        <f t="shared" si="7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116.3</v>
      </c>
      <c r="P69" s="14">
        <f t="shared" si="5"/>
        <v>116.25</v>
      </c>
      <c r="Q69" t="str">
        <f>(LEFT(N69,FIND("/",N69)-1))</f>
        <v>film &amp; video</v>
      </c>
      <c r="R69" t="str">
        <f>RIGHT(N69,LEN(N69)-SEARCH("/",N69))</f>
        <v>shorts</v>
      </c>
      <c r="S69" s="9">
        <f t="shared" si="6"/>
        <v>41075.375046296293</v>
      </c>
      <c r="T69" s="9">
        <f t="shared" si="7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127.2</v>
      </c>
      <c r="P70" s="14">
        <f t="shared" si="5"/>
        <v>21.19</v>
      </c>
      <c r="Q70" t="str">
        <f>(LEFT(N70,FIND("/",N70)-1))</f>
        <v>film &amp; video</v>
      </c>
      <c r="R70" t="str">
        <f>RIGHT(N70,LEN(N70)-SEARCH("/",N70))</f>
        <v>shorts</v>
      </c>
      <c r="S70" s="9">
        <f t="shared" si="6"/>
        <v>41663.36100694444</v>
      </c>
      <c r="T70" s="9">
        <f t="shared" si="7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110.9</v>
      </c>
      <c r="P71" s="14">
        <f t="shared" si="5"/>
        <v>62.33</v>
      </c>
      <c r="Q71" t="str">
        <f>(LEFT(N71,FIND("/",N71)-1))</f>
        <v>film &amp; video</v>
      </c>
      <c r="R71" t="str">
        <f>RIGHT(N71,LEN(N71)-SEARCH("/",N71))</f>
        <v>shorts</v>
      </c>
      <c r="S71" s="9">
        <f t="shared" si="6"/>
        <v>40785.979456018518</v>
      </c>
      <c r="T71" s="9">
        <f t="shared" si="7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127.2</v>
      </c>
      <c r="P72" s="14">
        <f t="shared" si="5"/>
        <v>37.409999999999997</v>
      </c>
      <c r="Q72" t="str">
        <f>(LEFT(N72,FIND("/",N72)-1))</f>
        <v>film &amp; video</v>
      </c>
      <c r="R72" t="str">
        <f>RIGHT(N72,LEN(N72)-SEARCH("/",N72))</f>
        <v>shorts</v>
      </c>
      <c r="S72" s="9">
        <f t="shared" si="6"/>
        <v>40730.688020833331</v>
      </c>
      <c r="T72" s="9">
        <f t="shared" si="7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123.9</v>
      </c>
      <c r="P73" s="14">
        <f t="shared" si="5"/>
        <v>69.72</v>
      </c>
      <c r="Q73" t="str">
        <f>(LEFT(N73,FIND("/",N73)-1))</f>
        <v>film &amp; video</v>
      </c>
      <c r="R73" t="str">
        <f>RIGHT(N73,LEN(N73)-SEARCH("/",N73))</f>
        <v>shorts</v>
      </c>
      <c r="S73" s="9">
        <f t="shared" si="6"/>
        <v>40997.063159722216</v>
      </c>
      <c r="T73" s="9">
        <f t="shared" si="7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108.4</v>
      </c>
      <c r="P74" s="14">
        <f t="shared" si="5"/>
        <v>58.17</v>
      </c>
      <c r="Q74" t="str">
        <f>(LEFT(N74,FIND("/",N74)-1))</f>
        <v>film &amp; video</v>
      </c>
      <c r="R74" t="str">
        <f>RIGHT(N74,LEN(N74)-SEARCH("/",N74))</f>
        <v>shorts</v>
      </c>
      <c r="S74" s="9">
        <f t="shared" si="6"/>
        <v>41207.801863425928</v>
      </c>
      <c r="T74" s="9">
        <f t="shared" si="7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100</v>
      </c>
      <c r="P75" s="14">
        <f t="shared" si="5"/>
        <v>50</v>
      </c>
      <c r="Q75" t="str">
        <f>(LEFT(N75,FIND("/",N75)-1))</f>
        <v>film &amp; video</v>
      </c>
      <c r="R75" t="str">
        <f>RIGHT(N75,LEN(N75)-SEARCH("/",N75))</f>
        <v>shorts</v>
      </c>
      <c r="S75" s="9">
        <f t="shared" si="6"/>
        <v>40587.548425925925</v>
      </c>
      <c r="T75" s="9">
        <f t="shared" si="7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112.9</v>
      </c>
      <c r="P76" s="14">
        <f t="shared" si="5"/>
        <v>19.47</v>
      </c>
      <c r="Q76" t="str">
        <f>(LEFT(N76,FIND("/",N76)-1))</f>
        <v>film &amp; video</v>
      </c>
      <c r="R76" t="str">
        <f>RIGHT(N76,LEN(N76)-SEARCH("/",N76))</f>
        <v>shorts</v>
      </c>
      <c r="S76" s="9">
        <f t="shared" si="6"/>
        <v>42360.278877314813</v>
      </c>
      <c r="T76" s="9">
        <f t="shared" si="7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115.4</v>
      </c>
      <c r="P77" s="14">
        <f t="shared" si="5"/>
        <v>85.96</v>
      </c>
      <c r="Q77" t="str">
        <f>(LEFT(N77,FIND("/",N77)-1))</f>
        <v>film &amp; video</v>
      </c>
      <c r="R77" t="str">
        <f>RIGHT(N77,LEN(N77)-SEARCH("/",N77))</f>
        <v>shorts</v>
      </c>
      <c r="S77" s="9">
        <f t="shared" si="6"/>
        <v>41357.000833333332</v>
      </c>
      <c r="T77" s="9">
        <f t="shared" si="7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153.30000000000001</v>
      </c>
      <c r="P78" s="14">
        <f t="shared" si="5"/>
        <v>30.67</v>
      </c>
      <c r="Q78" t="str">
        <f>(LEFT(N78,FIND("/",N78)-1))</f>
        <v>film &amp; video</v>
      </c>
      <c r="R78" t="str">
        <f>RIGHT(N78,LEN(N78)-SEARCH("/",N78))</f>
        <v>shorts</v>
      </c>
      <c r="S78" s="9">
        <f t="shared" si="6"/>
        <v>40844.483310185184</v>
      </c>
      <c r="T78" s="9">
        <f t="shared" si="7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392.5</v>
      </c>
      <c r="P79" s="14">
        <f t="shared" si="5"/>
        <v>60.38</v>
      </c>
      <c r="Q79" t="str">
        <f>(LEFT(N79,FIND("/",N79)-1))</f>
        <v>film &amp; video</v>
      </c>
      <c r="R79" t="str">
        <f>RIGHT(N79,LEN(N79)-SEARCH("/",N79))</f>
        <v>shorts</v>
      </c>
      <c r="S79" s="9">
        <f t="shared" si="6"/>
        <v>40996.936539351846</v>
      </c>
      <c r="T79" s="9">
        <f t="shared" si="7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2702</v>
      </c>
      <c r="P80" s="14">
        <f t="shared" si="5"/>
        <v>38.6</v>
      </c>
      <c r="Q80" t="str">
        <f>(LEFT(N80,FIND("/",N80)-1))</f>
        <v>film &amp; video</v>
      </c>
      <c r="R80" t="str">
        <f>RIGHT(N80,LEN(N80)-SEARCH("/",N80))</f>
        <v>shorts</v>
      </c>
      <c r="S80" s="9">
        <f t="shared" si="6"/>
        <v>42604.522233796299</v>
      </c>
      <c r="T80" s="9">
        <f t="shared" si="7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127</v>
      </c>
      <c r="P81" s="14">
        <f t="shared" si="5"/>
        <v>40.270000000000003</v>
      </c>
      <c r="Q81" t="str">
        <f>(LEFT(N81,FIND("/",N81)-1))</f>
        <v>film &amp; video</v>
      </c>
      <c r="R81" t="str">
        <f>RIGHT(N81,LEN(N81)-SEARCH("/",N81))</f>
        <v>shorts</v>
      </c>
      <c r="S81" s="9">
        <f t="shared" si="6"/>
        <v>41724.568206018514</v>
      </c>
      <c r="T81" s="9">
        <f t="shared" si="7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107.3</v>
      </c>
      <c r="P82" s="14">
        <f t="shared" si="5"/>
        <v>273.83</v>
      </c>
      <c r="Q82" t="str">
        <f>(LEFT(N82,FIND("/",N82)-1))</f>
        <v>film &amp; video</v>
      </c>
      <c r="R82" t="str">
        <f>RIGHT(N82,LEN(N82)-SEARCH("/",N82))</f>
        <v>shorts</v>
      </c>
      <c r="S82" s="9">
        <f t="shared" si="6"/>
        <v>41582.875648148147</v>
      </c>
      <c r="T82" s="9">
        <f t="shared" si="7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198</v>
      </c>
      <c r="P83" s="14">
        <f t="shared" si="5"/>
        <v>53.04</v>
      </c>
      <c r="Q83" t="str">
        <f>(LEFT(N83,FIND("/",N83)-1))</f>
        <v>film &amp; video</v>
      </c>
      <c r="R83" t="str">
        <f>RIGHT(N83,LEN(N83)-SEARCH("/",N83))</f>
        <v>shorts</v>
      </c>
      <c r="S83" s="9">
        <f t="shared" si="6"/>
        <v>41099.950543981475</v>
      </c>
      <c r="T83" s="9">
        <f t="shared" si="7"/>
        <v>41103.918055555558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100</v>
      </c>
      <c r="P84" s="14">
        <f t="shared" si="5"/>
        <v>40.01</v>
      </c>
      <c r="Q84" t="str">
        <f>(LEFT(N84,FIND("/",N84)-1))</f>
        <v>film &amp; video</v>
      </c>
      <c r="R84" t="str">
        <f>RIGHT(N84,LEN(N84)-SEARCH("/",N84))</f>
        <v>shorts</v>
      </c>
      <c r="S84" s="9">
        <f t="shared" si="6"/>
        <v>40795.611817129626</v>
      </c>
      <c r="T84" s="9">
        <f t="shared" si="7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102.5</v>
      </c>
      <c r="P85" s="14">
        <f t="shared" si="5"/>
        <v>15.77</v>
      </c>
      <c r="Q85" t="str">
        <f>(LEFT(N85,FIND("/",N85)-1))</f>
        <v>film &amp; video</v>
      </c>
      <c r="R85" t="str">
        <f>RIGHT(N85,LEN(N85)-SEARCH("/",N85))</f>
        <v>shorts</v>
      </c>
      <c r="S85" s="9">
        <f t="shared" si="6"/>
        <v>42042.407280092586</v>
      </c>
      <c r="T85" s="9">
        <f t="shared" si="7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100</v>
      </c>
      <c r="P86" s="14">
        <f t="shared" si="5"/>
        <v>71.430000000000007</v>
      </c>
      <c r="Q86" t="str">
        <f>(LEFT(N86,FIND("/",N86)-1))</f>
        <v>film &amp; video</v>
      </c>
      <c r="R86" t="str">
        <f>RIGHT(N86,LEN(N86)-SEARCH("/",N86))</f>
        <v>shorts</v>
      </c>
      <c r="S86" s="9">
        <f t="shared" si="6"/>
        <v>40648.54960648148</v>
      </c>
      <c r="T86" s="9">
        <f t="shared" si="7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125.5</v>
      </c>
      <c r="P87" s="14">
        <f t="shared" si="5"/>
        <v>71.709999999999994</v>
      </c>
      <c r="Q87" t="str">
        <f>(LEFT(N87,FIND("/",N87)-1))</f>
        <v>film &amp; video</v>
      </c>
      <c r="R87" t="str">
        <f>RIGHT(N87,LEN(N87)-SEARCH("/",N87))</f>
        <v>shorts</v>
      </c>
      <c r="S87" s="9">
        <f t="shared" si="6"/>
        <v>40778.917094907403</v>
      </c>
      <c r="T87" s="9">
        <f t="shared" si="7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106.5</v>
      </c>
      <c r="P88" s="14">
        <f t="shared" si="5"/>
        <v>375.76</v>
      </c>
      <c r="Q88" t="str">
        <f>(LEFT(N88,FIND("/",N88)-1))</f>
        <v>film &amp; video</v>
      </c>
      <c r="R88" t="str">
        <f>RIGHT(N88,LEN(N88)-SEARCH("/",N88))</f>
        <v>shorts</v>
      </c>
      <c r="S88" s="9">
        <f t="shared" si="6"/>
        <v>42291.347743055558</v>
      </c>
      <c r="T88" s="9">
        <f t="shared" si="7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104.6</v>
      </c>
      <c r="P89" s="14">
        <f t="shared" si="5"/>
        <v>104.6</v>
      </c>
      <c r="Q89" t="str">
        <f>(LEFT(N89,FIND("/",N89)-1))</f>
        <v>film &amp; video</v>
      </c>
      <c r="R89" t="str">
        <f>RIGHT(N89,LEN(N89)-SEARCH("/",N89))</f>
        <v>shorts</v>
      </c>
      <c r="S89" s="9">
        <f t="shared" si="6"/>
        <v>40322.331053240741</v>
      </c>
      <c r="T89" s="9">
        <f t="shared" si="7"/>
        <v>40331.861805555549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102.9</v>
      </c>
      <c r="P90" s="14">
        <f t="shared" si="5"/>
        <v>60</v>
      </c>
      <c r="Q90" t="str">
        <f>(LEFT(N90,FIND("/",N90)-1))</f>
        <v>film &amp; video</v>
      </c>
      <c r="R90" t="str">
        <f>RIGHT(N90,LEN(N90)-SEARCH("/",N90))</f>
        <v>shorts</v>
      </c>
      <c r="S90" s="9">
        <f t="shared" si="6"/>
        <v>41786.450590277775</v>
      </c>
      <c r="T90" s="9">
        <f t="shared" si="7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115.1</v>
      </c>
      <c r="P91" s="14">
        <f t="shared" si="5"/>
        <v>123.29</v>
      </c>
      <c r="Q91" t="str">
        <f>(LEFT(N91,FIND("/",N91)-1))</f>
        <v>film &amp; video</v>
      </c>
      <c r="R91" t="str">
        <f>RIGHT(N91,LEN(N91)-SEARCH("/",N91))</f>
        <v>shorts</v>
      </c>
      <c r="S91" s="9">
        <f t="shared" si="6"/>
        <v>41402.543888888882</v>
      </c>
      <c r="T91" s="9">
        <f t="shared" si="7"/>
        <v>41427.543888888882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100.4</v>
      </c>
      <c r="P92" s="14">
        <f t="shared" si="5"/>
        <v>31.38</v>
      </c>
      <c r="Q92" t="str">
        <f>(LEFT(N92,FIND("/",N92)-1))</f>
        <v>film &amp; video</v>
      </c>
      <c r="R92" t="str">
        <f>RIGHT(N92,LEN(N92)-SEARCH("/",N92))</f>
        <v>shorts</v>
      </c>
      <c r="S92" s="9">
        <f t="shared" si="6"/>
        <v>40706.089108796295</v>
      </c>
      <c r="T92" s="9">
        <f t="shared" si="7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120</v>
      </c>
      <c r="P93" s="14">
        <f t="shared" si="5"/>
        <v>78.260000000000005</v>
      </c>
      <c r="Q93" t="str">
        <f>(LEFT(N93,FIND("/",N93)-1))</f>
        <v>film &amp; video</v>
      </c>
      <c r="R93" t="str">
        <f>RIGHT(N93,LEN(N93)-SEARCH("/",N93))</f>
        <v>shorts</v>
      </c>
      <c r="S93" s="9">
        <f t="shared" si="6"/>
        <v>40619.194027777776</v>
      </c>
      <c r="T93" s="9">
        <f t="shared" si="7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105.2</v>
      </c>
      <c r="P94" s="14">
        <f t="shared" si="5"/>
        <v>122.33</v>
      </c>
      <c r="Q94" t="str">
        <f>(LEFT(N94,FIND("/",N94)-1))</f>
        <v>film &amp; video</v>
      </c>
      <c r="R94" t="str">
        <f>RIGHT(N94,LEN(N94)-SEARCH("/",N94))</f>
        <v>shorts</v>
      </c>
      <c r="S94" s="9">
        <f t="shared" si="6"/>
        <v>42720.990543981483</v>
      </c>
      <c r="T94" s="9">
        <f t="shared" si="7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110.6</v>
      </c>
      <c r="P95" s="14">
        <f t="shared" si="5"/>
        <v>73.73</v>
      </c>
      <c r="Q95" t="str">
        <f>(LEFT(N95,FIND("/",N95)-1))</f>
        <v>film &amp; video</v>
      </c>
      <c r="R95" t="str">
        <f>RIGHT(N95,LEN(N95)-SEARCH("/",N95))</f>
        <v>shorts</v>
      </c>
      <c r="S95" s="9">
        <f t="shared" si="6"/>
        <v>41065.649733796294</v>
      </c>
      <c r="T95" s="9">
        <f t="shared" si="7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104</v>
      </c>
      <c r="P96" s="14">
        <f t="shared" si="5"/>
        <v>21.67</v>
      </c>
      <c r="Q96" t="str">
        <f>(LEFT(N96,FIND("/",N96)-1))</f>
        <v>film &amp; video</v>
      </c>
      <c r="R96" t="str">
        <f>RIGHT(N96,LEN(N96)-SEARCH("/",N96))</f>
        <v>shorts</v>
      </c>
      <c r="S96" s="9">
        <f t="shared" si="6"/>
        <v>41716.509513888886</v>
      </c>
      <c r="T96" s="9">
        <f t="shared" si="7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131.4</v>
      </c>
      <c r="P97" s="14">
        <f t="shared" si="5"/>
        <v>21.9</v>
      </c>
      <c r="Q97" t="str">
        <f>(LEFT(N97,FIND("/",N97)-1))</f>
        <v>film &amp; video</v>
      </c>
      <c r="R97" t="str">
        <f>RIGHT(N97,LEN(N97)-SEARCH("/",N97))</f>
        <v>shorts</v>
      </c>
      <c r="S97" s="9">
        <f t="shared" si="6"/>
        <v>40934.796770833331</v>
      </c>
      <c r="T97" s="9">
        <f t="shared" si="7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114.7</v>
      </c>
      <c r="P98" s="14">
        <f t="shared" si="5"/>
        <v>50.59</v>
      </c>
      <c r="Q98" t="str">
        <f>(LEFT(N98,FIND("/",N98)-1))</f>
        <v>film &amp; video</v>
      </c>
      <c r="R98" t="str">
        <f>RIGHT(N98,LEN(N98)-SEARCH("/",N98))</f>
        <v>shorts</v>
      </c>
      <c r="S98" s="9">
        <f t="shared" si="6"/>
        <v>40324.45417824074</v>
      </c>
      <c r="T98" s="9">
        <f t="shared" si="7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106.3</v>
      </c>
      <c r="P99" s="14">
        <f t="shared" si="5"/>
        <v>53.13</v>
      </c>
      <c r="Q99" t="str">
        <f>(LEFT(N99,FIND("/",N99)-1))</f>
        <v>film &amp; video</v>
      </c>
      <c r="R99" t="str">
        <f>RIGHT(N99,LEN(N99)-SEARCH("/",N99))</f>
        <v>shorts</v>
      </c>
      <c r="S99" s="9">
        <f t="shared" si="6"/>
        <v>40705.926874999997</v>
      </c>
      <c r="T99" s="9">
        <f t="shared" si="7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106.3</v>
      </c>
      <c r="P100" s="14">
        <f t="shared" si="5"/>
        <v>56.67</v>
      </c>
      <c r="Q100" t="str">
        <f>(LEFT(N100,FIND("/",N100)-1))</f>
        <v>film &amp; video</v>
      </c>
      <c r="R100" t="str">
        <f>RIGHT(N100,LEN(N100)-SEARCH("/",N100))</f>
        <v>shorts</v>
      </c>
      <c r="S100" s="9">
        <f t="shared" si="6"/>
        <v>41214.586504629631</v>
      </c>
      <c r="T100" s="9">
        <f t="shared" si="7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106</v>
      </c>
      <c r="P101" s="14">
        <f t="shared" si="5"/>
        <v>40.78</v>
      </c>
      <c r="Q101" t="str">
        <f>(LEFT(N101,FIND("/",N101)-1))</f>
        <v>film &amp; video</v>
      </c>
      <c r="R101" t="str">
        <f>RIGHT(N101,LEN(N101)-SEARCH("/",N101))</f>
        <v>shorts</v>
      </c>
      <c r="S101" s="9">
        <f t="shared" si="6"/>
        <v>41631.694432870368</v>
      </c>
      <c r="T101" s="9">
        <f t="shared" si="7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100</v>
      </c>
      <c r="P102" s="14">
        <f t="shared" si="5"/>
        <v>192.31</v>
      </c>
      <c r="Q102" t="str">
        <f>(LEFT(N102,FIND("/",N102)-1))</f>
        <v>film &amp; video</v>
      </c>
      <c r="R102" t="str">
        <f>RIGHT(N102,LEN(N102)-SEARCH("/",N102))</f>
        <v>shorts</v>
      </c>
      <c r="S102" s="9">
        <f t="shared" si="6"/>
        <v>41197.544976851852</v>
      </c>
      <c r="T102" s="9">
        <f t="shared" si="7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100</v>
      </c>
      <c r="P103" s="14">
        <f t="shared" si="5"/>
        <v>100</v>
      </c>
      <c r="Q103" t="str">
        <f>(LEFT(N103,FIND("/",N103)-1))</f>
        <v>film &amp; video</v>
      </c>
      <c r="R103" t="str">
        <f>RIGHT(N103,LEN(N103)-SEARCH("/",N103))</f>
        <v>shorts</v>
      </c>
      <c r="S103" s="9">
        <f t="shared" si="6"/>
        <v>41274.568402777775</v>
      </c>
      <c r="T103" s="9">
        <f t="shared" si="7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127.8</v>
      </c>
      <c r="P104" s="14">
        <f t="shared" si="5"/>
        <v>117.92</v>
      </c>
      <c r="Q104" t="str">
        <f>(LEFT(N104,FIND("/",N104)-1))</f>
        <v>film &amp; video</v>
      </c>
      <c r="R104" t="str">
        <f>RIGHT(N104,LEN(N104)-SEARCH("/",N104))</f>
        <v>shorts</v>
      </c>
      <c r="S104" s="9">
        <f t="shared" si="6"/>
        <v>40504.922835648147</v>
      </c>
      <c r="T104" s="9">
        <f t="shared" si="7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105.2</v>
      </c>
      <c r="P105" s="14">
        <f t="shared" si="5"/>
        <v>27.9</v>
      </c>
      <c r="Q105" t="str">
        <f>(LEFT(N105,FIND("/",N105)-1))</f>
        <v>film &amp; video</v>
      </c>
      <c r="R105" t="str">
        <f>RIGHT(N105,LEN(N105)-SEARCH("/",N105))</f>
        <v>shorts</v>
      </c>
      <c r="S105" s="9">
        <f t="shared" si="6"/>
        <v>41682.597569444442</v>
      </c>
      <c r="T105" s="9">
        <f t="shared" si="7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120</v>
      </c>
      <c r="P106" s="14">
        <f t="shared" si="5"/>
        <v>60</v>
      </c>
      <c r="Q106" t="str">
        <f>(LEFT(N106,FIND("/",N106)-1))</f>
        <v>film &amp; video</v>
      </c>
      <c r="R106" t="str">
        <f>RIGHT(N106,LEN(N106)-SEARCH("/",N106))</f>
        <v>shorts</v>
      </c>
      <c r="S106" s="9">
        <f t="shared" si="6"/>
        <v>40612.486874999995</v>
      </c>
      <c r="T106" s="9">
        <f t="shared" si="7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107.4</v>
      </c>
      <c r="P107" s="14">
        <f t="shared" si="5"/>
        <v>39.380000000000003</v>
      </c>
      <c r="Q107" t="str">
        <f>(LEFT(N107,FIND("/",N107)-1))</f>
        <v>film &amp; video</v>
      </c>
      <c r="R107" t="str">
        <f>RIGHT(N107,LEN(N107)-SEARCH("/",N107))</f>
        <v>shorts</v>
      </c>
      <c r="S107" s="9">
        <f t="shared" si="6"/>
        <v>42485.516435185178</v>
      </c>
      <c r="T107" s="9">
        <f t="shared" si="7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100.5</v>
      </c>
      <c r="P108" s="14">
        <f t="shared" si="5"/>
        <v>186.11</v>
      </c>
      <c r="Q108" t="str">
        <f>(LEFT(N108,FIND("/",N108)-1))</f>
        <v>film &amp; video</v>
      </c>
      <c r="R108" t="str">
        <f>RIGHT(N108,LEN(N108)-SEARCH("/",N108))</f>
        <v>shorts</v>
      </c>
      <c r="S108" s="9">
        <f t="shared" si="6"/>
        <v>40987.568298611106</v>
      </c>
      <c r="T108" s="9">
        <f t="shared" si="7"/>
        <v>41001.568298611106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102.5</v>
      </c>
      <c r="P109" s="14">
        <f t="shared" si="5"/>
        <v>111.38</v>
      </c>
      <c r="Q109" t="str">
        <f>(LEFT(N109,FIND("/",N109)-1))</f>
        <v>film &amp; video</v>
      </c>
      <c r="R109" t="str">
        <f>RIGHT(N109,LEN(N109)-SEARCH("/",N109))</f>
        <v>shorts</v>
      </c>
      <c r="S109" s="9">
        <f t="shared" si="6"/>
        <v>40635.774155092593</v>
      </c>
      <c r="T109" s="9">
        <f t="shared" si="7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246.7</v>
      </c>
      <c r="P110" s="14">
        <f t="shared" si="5"/>
        <v>78.72</v>
      </c>
      <c r="Q110" t="str">
        <f>(LEFT(N110,FIND("/",N110)-1))</f>
        <v>film &amp; video</v>
      </c>
      <c r="R110" t="str">
        <f>RIGHT(N110,LEN(N110)-SEARCH("/",N110))</f>
        <v>shorts</v>
      </c>
      <c r="S110" s="9">
        <f t="shared" si="6"/>
        <v>41365.404745370368</v>
      </c>
      <c r="T110" s="9">
        <f t="shared" si="7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219.5</v>
      </c>
      <c r="P111" s="14">
        <f t="shared" si="5"/>
        <v>46.7</v>
      </c>
      <c r="Q111" t="str">
        <f>(LEFT(N111,FIND("/",N111)-1))</f>
        <v>film &amp; video</v>
      </c>
      <c r="R111" t="str">
        <f>RIGHT(N111,LEN(N111)-SEARCH("/",N111))</f>
        <v>shorts</v>
      </c>
      <c r="S111" s="9">
        <f t="shared" si="6"/>
        <v>40569.817476851851</v>
      </c>
      <c r="T111" s="9">
        <f t="shared" si="7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130.80000000000001</v>
      </c>
      <c r="P112" s="14">
        <f t="shared" si="5"/>
        <v>65.38</v>
      </c>
      <c r="Q112" t="str">
        <f>(LEFT(N112,FIND("/",N112)-1))</f>
        <v>film &amp; video</v>
      </c>
      <c r="R112" t="str">
        <f>RIGHT(N112,LEN(N112)-SEARCH("/",N112))</f>
        <v>shorts</v>
      </c>
      <c r="S112" s="9">
        <f t="shared" si="6"/>
        <v>41557.741354166668</v>
      </c>
      <c r="T112" s="9">
        <f t="shared" si="7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154.6</v>
      </c>
      <c r="P113" s="14">
        <f t="shared" si="5"/>
        <v>102.08</v>
      </c>
      <c r="Q113" t="str">
        <f>(LEFT(N113,FIND("/",N113)-1))</f>
        <v>film &amp; video</v>
      </c>
      <c r="R113" t="str">
        <f>RIGHT(N113,LEN(N113)-SEARCH("/",N113))</f>
        <v>shorts</v>
      </c>
      <c r="S113" s="9">
        <f t="shared" si="6"/>
        <v>42125.124849537031</v>
      </c>
      <c r="T113" s="9">
        <f t="shared" si="7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104</v>
      </c>
      <c r="P114" s="14">
        <f t="shared" si="5"/>
        <v>64.2</v>
      </c>
      <c r="Q114" t="str">
        <f>(LEFT(N114,FIND("/",N114)-1))</f>
        <v>film &amp; video</v>
      </c>
      <c r="R114" t="str">
        <f>RIGHT(N114,LEN(N114)-SEARCH("/",N114))</f>
        <v>shorts</v>
      </c>
      <c r="S114" s="9">
        <f t="shared" si="6"/>
        <v>41717.834699074076</v>
      </c>
      <c r="T114" s="9">
        <f t="shared" si="7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141</v>
      </c>
      <c r="P115" s="14">
        <f t="shared" si="5"/>
        <v>90.38</v>
      </c>
      <c r="Q115" t="str">
        <f>(LEFT(N115,FIND("/",N115)-1))</f>
        <v>film &amp; video</v>
      </c>
      <c r="R115" t="str">
        <f>RIGHT(N115,LEN(N115)-SEARCH("/",N115))</f>
        <v>shorts</v>
      </c>
      <c r="S115" s="9">
        <f t="shared" si="6"/>
        <v>40753.550092592588</v>
      </c>
      <c r="T115" s="9">
        <f t="shared" si="7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103.3</v>
      </c>
      <c r="P116" s="14">
        <f t="shared" si="5"/>
        <v>88.57</v>
      </c>
      <c r="Q116" t="str">
        <f>(LEFT(N116,FIND("/",N116)-1))</f>
        <v>film &amp; video</v>
      </c>
      <c r="R116" t="str">
        <f>RIGHT(N116,LEN(N116)-SEARCH("/",N116))</f>
        <v>shorts</v>
      </c>
      <c r="S116" s="9">
        <f t="shared" si="6"/>
        <v>40861.065833333334</v>
      </c>
      <c r="T116" s="9">
        <f t="shared" si="7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140.4</v>
      </c>
      <c r="P117" s="14">
        <f t="shared" si="5"/>
        <v>28.73</v>
      </c>
      <c r="Q117" t="str">
        <f>(LEFT(N117,FIND("/",N117)-1))</f>
        <v>film &amp; video</v>
      </c>
      <c r="R117" t="str">
        <f>RIGHT(N117,LEN(N117)-SEARCH("/",N117))</f>
        <v>shorts</v>
      </c>
      <c r="S117" s="9">
        <f t="shared" si="6"/>
        <v>40918.530601851853</v>
      </c>
      <c r="T117" s="9">
        <f t="shared" si="7"/>
        <v>40943.530601851853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113.7</v>
      </c>
      <c r="P118" s="14">
        <f t="shared" si="5"/>
        <v>69.790000000000006</v>
      </c>
      <c r="Q118" t="str">
        <f>(LEFT(N118,FIND("/",N118)-1))</f>
        <v>film &amp; video</v>
      </c>
      <c r="R118" t="str">
        <f>RIGHT(N118,LEN(N118)-SEARCH("/",N118))</f>
        <v>shorts</v>
      </c>
      <c r="S118" s="9">
        <f t="shared" si="6"/>
        <v>40595.288831018515</v>
      </c>
      <c r="T118" s="9">
        <f t="shared" si="7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100.5</v>
      </c>
      <c r="P119" s="14">
        <f t="shared" si="5"/>
        <v>167.49</v>
      </c>
      <c r="Q119" t="str">
        <f>(LEFT(N119,FIND("/",N119)-1))</f>
        <v>film &amp; video</v>
      </c>
      <c r="R119" t="str">
        <f>RIGHT(N119,LEN(N119)-SEARCH("/",N119))</f>
        <v>shorts</v>
      </c>
      <c r="S119" s="9">
        <f t="shared" si="6"/>
        <v>40248.626666666663</v>
      </c>
      <c r="T119" s="9">
        <f t="shared" si="7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113</v>
      </c>
      <c r="P120" s="14">
        <f t="shared" si="5"/>
        <v>144.91</v>
      </c>
      <c r="Q120" t="str">
        <f>(LEFT(N120,FIND("/",N120)-1))</f>
        <v>film &amp; video</v>
      </c>
      <c r="R120" t="str">
        <f>RIGHT(N120,LEN(N120)-SEARCH("/",N120))</f>
        <v>shorts</v>
      </c>
      <c r="S120" s="9">
        <f t="shared" si="6"/>
        <v>40722.845324074071</v>
      </c>
      <c r="T120" s="9">
        <f t="shared" si="7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104.6</v>
      </c>
      <c r="P121" s="14">
        <f t="shared" si="5"/>
        <v>91.84</v>
      </c>
      <c r="Q121" t="str">
        <f>(LEFT(N121,FIND("/",N121)-1))</f>
        <v>film &amp; video</v>
      </c>
      <c r="R121" t="str">
        <f>RIGHT(N121,LEN(N121)-SEARCH("/",N121))</f>
        <v>shorts</v>
      </c>
      <c r="S121" s="9">
        <f t="shared" si="6"/>
        <v>40738.860949074071</v>
      </c>
      <c r="T121" s="9">
        <f t="shared" si="7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0</v>
      </c>
      <c r="P122" s="14">
        <f t="shared" si="5"/>
        <v>10</v>
      </c>
      <c r="Q122" t="str">
        <f>(LEFT(N122,FIND("/",N122)-1))</f>
        <v>film &amp; video</v>
      </c>
      <c r="R122" t="str">
        <f>RIGHT(N122,LEN(N122)-SEARCH("/",N122))</f>
        <v>science fiction</v>
      </c>
      <c r="S122" s="9">
        <f t="shared" si="6"/>
        <v>42615.841516203705</v>
      </c>
      <c r="T122" s="9">
        <f t="shared" si="7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0</v>
      </c>
      <c r="P123" s="14">
        <f t="shared" si="5"/>
        <v>1</v>
      </c>
      <c r="Q123" t="str">
        <f>(LEFT(N123,FIND("/",N123)-1))</f>
        <v>film &amp; video</v>
      </c>
      <c r="R123" t="str">
        <f>RIGHT(N123,LEN(N123)-SEARCH("/",N123))</f>
        <v>science fiction</v>
      </c>
      <c r="S123" s="9">
        <f t="shared" si="6"/>
        <v>42096.496643518512</v>
      </c>
      <c r="T123" s="9">
        <f t="shared" si="7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14" t="e">
        <f t="shared" si="5"/>
        <v>#DIV/0!</v>
      </c>
      <c r="Q124" t="str">
        <f>(LEFT(N124,FIND("/",N124)-1))</f>
        <v>film &amp; video</v>
      </c>
      <c r="R124" t="str">
        <f>RIGHT(N124,LEN(N124)-SEARCH("/",N124))</f>
        <v>science fiction</v>
      </c>
      <c r="S124" s="9">
        <f t="shared" si="6"/>
        <v>42593.223460648143</v>
      </c>
      <c r="T124" s="9">
        <f t="shared" si="7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0.3</v>
      </c>
      <c r="P125" s="14">
        <f t="shared" si="5"/>
        <v>25.17</v>
      </c>
      <c r="Q125" t="str">
        <f>(LEFT(N125,FIND("/",N125)-1))</f>
        <v>film &amp; video</v>
      </c>
      <c r="R125" t="str">
        <f>RIGHT(N125,LEN(N125)-SEARCH("/",N125))</f>
        <v>science fiction</v>
      </c>
      <c r="S125" s="9">
        <f t="shared" si="6"/>
        <v>41904.573657407404</v>
      </c>
      <c r="T125" s="9">
        <f t="shared" si="7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14" t="e">
        <f t="shared" si="5"/>
        <v>#DIV/0!</v>
      </c>
      <c r="Q126" t="str">
        <f>(LEFT(N126,FIND("/",N126)-1))</f>
        <v>film &amp; video</v>
      </c>
      <c r="R126" t="str">
        <f>RIGHT(N126,LEN(N126)-SEARCH("/",N126))</f>
        <v>science fiction</v>
      </c>
      <c r="S126" s="9">
        <f t="shared" si="6"/>
        <v>42114.720393518517</v>
      </c>
      <c r="T126" s="9">
        <f t="shared" si="7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14</v>
      </c>
      <c r="P127" s="14">
        <f t="shared" si="5"/>
        <v>11.67</v>
      </c>
      <c r="Q127" t="str">
        <f>(LEFT(N127,FIND("/",N127)-1))</f>
        <v>film &amp; video</v>
      </c>
      <c r="R127" t="str">
        <f>RIGHT(N127,LEN(N127)-SEARCH("/",N127))</f>
        <v>science fiction</v>
      </c>
      <c r="S127" s="9">
        <f t="shared" si="6"/>
        <v>42709.78564814815</v>
      </c>
      <c r="T127" s="9">
        <f t="shared" si="7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</v>
      </c>
      <c r="P128" s="14">
        <f t="shared" si="5"/>
        <v>106.69</v>
      </c>
      <c r="Q128" t="str">
        <f>(LEFT(N128,FIND("/",N128)-1))</f>
        <v>film &amp; video</v>
      </c>
      <c r="R128" t="str">
        <f>RIGHT(N128,LEN(N128)-SEARCH("/",N128))</f>
        <v>science fiction</v>
      </c>
      <c r="S128" s="9">
        <f t="shared" si="6"/>
        <v>42135.381215277775</v>
      </c>
      <c r="T128" s="9">
        <f t="shared" si="7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2.4</v>
      </c>
      <c r="P129" s="14">
        <f t="shared" si="5"/>
        <v>47.5</v>
      </c>
      <c r="Q129" t="str">
        <f>(LEFT(N129,FIND("/",N129)-1))</f>
        <v>film &amp; video</v>
      </c>
      <c r="R129" t="str">
        <f>RIGHT(N129,LEN(N129)-SEARCH("/",N129))</f>
        <v>science fiction</v>
      </c>
      <c r="S129" s="9">
        <f t="shared" si="6"/>
        <v>42067.415983796294</v>
      </c>
      <c r="T129" s="9">
        <f t="shared" si="7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1.9</v>
      </c>
      <c r="P130" s="14">
        <f t="shared" si="5"/>
        <v>311.17</v>
      </c>
      <c r="Q130" t="str">
        <f>(LEFT(N130,FIND("/",N130)-1))</f>
        <v>film &amp; video</v>
      </c>
      <c r="R130" t="str">
        <f>RIGHT(N130,LEN(N130)-SEARCH("/",N130))</f>
        <v>science fiction</v>
      </c>
      <c r="S130" s="9">
        <f t="shared" si="6"/>
        <v>42628.019594907404</v>
      </c>
      <c r="T130" s="9">
        <f t="shared" si="7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ROUND((E131/D131)*100, 1)</f>
        <v>0</v>
      </c>
      <c r="P131" s="14" t="e">
        <f t="shared" ref="P131:P194" si="9">ROUND(E131/L131, 2)</f>
        <v>#DIV/0!</v>
      </c>
      <c r="Q131" t="str">
        <f>(LEFT(N131,FIND("/",N131)-1))</f>
        <v>film &amp; video</v>
      </c>
      <c r="R131" t="str">
        <f>RIGHT(N131,LEN(N131)-SEARCH("/",N131))</f>
        <v>science fiction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14" t="e">
        <f t="shared" si="9"/>
        <v>#DIV/0!</v>
      </c>
      <c r="Q132" t="str">
        <f>(LEFT(N132,FIND("/",N132)-1))</f>
        <v>film &amp; video</v>
      </c>
      <c r="R132" t="str">
        <f>RIGHT(N132,LEN(N132)-SEARCH("/",N132))</f>
        <v>science fiction</v>
      </c>
      <c r="S132" s="9">
        <f t="shared" si="10"/>
        <v>41778.707083333335</v>
      </c>
      <c r="T132" s="9">
        <f t="shared" si="11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14" t="e">
        <f t="shared" si="9"/>
        <v>#DIV/0!</v>
      </c>
      <c r="Q133" t="str">
        <f>(LEFT(N133,FIND("/",N133)-1))</f>
        <v>film &amp; video</v>
      </c>
      <c r="R133" t="str">
        <f>RIGHT(N133,LEN(N133)-SEARCH("/",N133))</f>
        <v>science fiction</v>
      </c>
      <c r="S133" s="9">
        <f t="shared" si="10"/>
        <v>42541.629178240742</v>
      </c>
      <c r="T133" s="9">
        <f t="shared" si="11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9.6</v>
      </c>
      <c r="P134" s="14">
        <f t="shared" si="9"/>
        <v>94.51</v>
      </c>
      <c r="Q134" t="str">
        <f>(LEFT(N134,FIND("/",N134)-1))</f>
        <v>film &amp; video</v>
      </c>
      <c r="R134" t="str">
        <f>RIGHT(N134,LEN(N134)-SEARCH("/",N134))</f>
        <v>science fiction</v>
      </c>
      <c r="S134" s="9">
        <f t="shared" si="10"/>
        <v>41905.60424768518</v>
      </c>
      <c r="T134" s="9">
        <f t="shared" si="11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14" t="e">
        <f t="shared" si="9"/>
        <v>#DIV/0!</v>
      </c>
      <c r="Q135" t="str">
        <f>(LEFT(N135,FIND("/",N135)-1))</f>
        <v>film &amp; video</v>
      </c>
      <c r="R135" t="str">
        <f>RIGHT(N135,LEN(N135)-SEARCH("/",N135))</f>
        <v>science fiction</v>
      </c>
      <c r="S135" s="9">
        <f t="shared" si="10"/>
        <v>42491.599351851844</v>
      </c>
      <c r="T135" s="9">
        <f t="shared" si="11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14" t="e">
        <f t="shared" si="9"/>
        <v>#DIV/0!</v>
      </c>
      <c r="Q136" t="str">
        <f>(LEFT(N136,FIND("/",N136)-1))</f>
        <v>film &amp; video</v>
      </c>
      <c r="R136" t="str">
        <f>RIGHT(N136,LEN(N136)-SEARCH("/",N136))</f>
        <v>science fiction</v>
      </c>
      <c r="S136" s="9">
        <f t="shared" si="10"/>
        <v>42221.701597222222</v>
      </c>
      <c r="T136" s="9">
        <f t="shared" si="11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13.4</v>
      </c>
      <c r="P137" s="14">
        <f t="shared" si="9"/>
        <v>80.599999999999994</v>
      </c>
      <c r="Q137" t="str">
        <f>(LEFT(N137,FIND("/",N137)-1))</f>
        <v>film &amp; video</v>
      </c>
      <c r="R137" t="str">
        <f>RIGHT(N137,LEN(N137)-SEARCH("/",N137))</f>
        <v>science fiction</v>
      </c>
      <c r="S137" s="9">
        <f t="shared" si="10"/>
        <v>41788.173576388886</v>
      </c>
      <c r="T137" s="9">
        <f t="shared" si="11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14" t="e">
        <f t="shared" si="9"/>
        <v>#DIV/0!</v>
      </c>
      <c r="Q138" t="str">
        <f>(LEFT(N138,FIND("/",N138)-1))</f>
        <v>film &amp; video</v>
      </c>
      <c r="R138" t="str">
        <f>RIGHT(N138,LEN(N138)-SEARCH("/",N138))</f>
        <v>science fiction</v>
      </c>
      <c r="S138" s="9">
        <f t="shared" si="10"/>
        <v>42096.201782407406</v>
      </c>
      <c r="T138" s="9">
        <f t="shared" si="11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14" t="e">
        <f t="shared" si="9"/>
        <v>#DIV/0!</v>
      </c>
      <c r="Q139" t="str">
        <f>(LEFT(N139,FIND("/",N139)-1))</f>
        <v>film &amp; video</v>
      </c>
      <c r="R139" t="str">
        <f>RIGHT(N139,LEN(N139)-SEARCH("/",N139))</f>
        <v>science fiction</v>
      </c>
      <c r="S139" s="9">
        <f t="shared" si="10"/>
        <v>42239.365659722222</v>
      </c>
      <c r="T139" s="9">
        <f t="shared" si="11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</v>
      </c>
      <c r="P140" s="14">
        <f t="shared" si="9"/>
        <v>81.239999999999995</v>
      </c>
      <c r="Q140" t="str">
        <f>(LEFT(N140,FIND("/",N140)-1))</f>
        <v>film &amp; video</v>
      </c>
      <c r="R140" t="str">
        <f>RIGHT(N140,LEN(N140)-SEARCH("/",N140))</f>
        <v>science fiction</v>
      </c>
      <c r="S140" s="9">
        <f t="shared" si="10"/>
        <v>42186.049085648141</v>
      </c>
      <c r="T140" s="9">
        <f t="shared" si="11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100</v>
      </c>
      <c r="P141" s="14">
        <f t="shared" si="9"/>
        <v>500</v>
      </c>
      <c r="Q141" t="str">
        <f>(LEFT(N141,FIND("/",N141)-1))</f>
        <v>film &amp; video</v>
      </c>
      <c r="R141" t="str">
        <f>RIGHT(N141,LEN(N141)-SEARCH("/",N141))</f>
        <v>science fiction</v>
      </c>
      <c r="S141" s="9">
        <f t="shared" si="10"/>
        <v>42187.712638888886</v>
      </c>
      <c r="T141" s="9">
        <f t="shared" si="11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14" t="e">
        <f t="shared" si="9"/>
        <v>#DIV/0!</v>
      </c>
      <c r="Q142" t="str">
        <f>(LEFT(N142,FIND("/",N142)-1))</f>
        <v>film &amp; video</v>
      </c>
      <c r="R142" t="str">
        <f>RIGHT(N142,LEN(N142)-SEARCH("/",N142))</f>
        <v>science fiction</v>
      </c>
      <c r="S142" s="9">
        <f t="shared" si="10"/>
        <v>42052.989953703705</v>
      </c>
      <c r="T142" s="9">
        <f t="shared" si="11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10.8</v>
      </c>
      <c r="P143" s="14">
        <f t="shared" si="9"/>
        <v>46.18</v>
      </c>
      <c r="Q143" t="str">
        <f>(LEFT(N143,FIND("/",N143)-1))</f>
        <v>film &amp; video</v>
      </c>
      <c r="R143" t="str">
        <f>RIGHT(N143,LEN(N143)-SEARCH("/",N143))</f>
        <v>science fiction</v>
      </c>
      <c r="S143" s="9">
        <f t="shared" si="10"/>
        <v>42109.944710648146</v>
      </c>
      <c r="T143" s="9">
        <f t="shared" si="11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0.3</v>
      </c>
      <c r="P144" s="14">
        <f t="shared" si="9"/>
        <v>10</v>
      </c>
      <c r="Q144" t="str">
        <f>(LEFT(N144,FIND("/",N144)-1))</f>
        <v>film &amp; video</v>
      </c>
      <c r="R144" t="str">
        <f>RIGHT(N144,LEN(N144)-SEARCH("/",N144))</f>
        <v>science fiction</v>
      </c>
      <c r="S144" s="9">
        <f t="shared" si="10"/>
        <v>41938.684930555552</v>
      </c>
      <c r="T144" s="9">
        <f t="shared" si="11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14" t="e">
        <f t="shared" si="9"/>
        <v>#DIV/0!</v>
      </c>
      <c r="Q145" t="str">
        <f>(LEFT(N145,FIND("/",N145)-1))</f>
        <v>film &amp; video</v>
      </c>
      <c r="R145" t="str">
        <f>RIGHT(N145,LEN(N145)-SEARCH("/",N145))</f>
        <v>science fiction</v>
      </c>
      <c r="S145" s="9">
        <f t="shared" si="10"/>
        <v>42558.855810185181</v>
      </c>
      <c r="T145" s="9">
        <f t="shared" si="11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27.6</v>
      </c>
      <c r="P146" s="14">
        <f t="shared" si="9"/>
        <v>55.95</v>
      </c>
      <c r="Q146" t="str">
        <f>(LEFT(N146,FIND("/",N146)-1))</f>
        <v>film &amp; video</v>
      </c>
      <c r="R146" t="str">
        <f>RIGHT(N146,LEN(N146)-SEARCH("/",N146))</f>
        <v>science fiction</v>
      </c>
      <c r="S146" s="9">
        <f t="shared" si="10"/>
        <v>42047.554074074076</v>
      </c>
      <c r="T146" s="9">
        <f t="shared" si="11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</v>
      </c>
      <c r="P147" s="14">
        <f t="shared" si="9"/>
        <v>37.56</v>
      </c>
      <c r="Q147" t="str">
        <f>(LEFT(N147,FIND("/",N147)-1))</f>
        <v>film &amp; video</v>
      </c>
      <c r="R147" t="str">
        <f>RIGHT(N147,LEN(N147)-SEARCH("/",N147))</f>
        <v>science fiction</v>
      </c>
      <c r="S147" s="9">
        <f t="shared" si="10"/>
        <v>42200.333935185183</v>
      </c>
      <c r="T147" s="9">
        <f t="shared" si="11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0.6</v>
      </c>
      <c r="P148" s="14">
        <f t="shared" si="9"/>
        <v>38.33</v>
      </c>
      <c r="Q148" t="str">
        <f>(LEFT(N148,FIND("/",N148)-1))</f>
        <v>film &amp; video</v>
      </c>
      <c r="R148" t="str">
        <f>RIGHT(N148,LEN(N148)-SEARCH("/",N148))</f>
        <v>science fiction</v>
      </c>
      <c r="S148" s="9">
        <f t="shared" si="10"/>
        <v>42692.807847222219</v>
      </c>
      <c r="T148" s="9">
        <f t="shared" si="11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14" t="e">
        <f t="shared" si="9"/>
        <v>#DIV/0!</v>
      </c>
      <c r="Q149" t="str">
        <f>(LEFT(N149,FIND("/",N149)-1))</f>
        <v>film &amp; video</v>
      </c>
      <c r="R149" t="str">
        <f>RIGHT(N149,LEN(N149)-SEARCH("/",N149))</f>
        <v>science fiction</v>
      </c>
      <c r="S149" s="9">
        <f t="shared" si="10"/>
        <v>41969.559490740743</v>
      </c>
      <c r="T149" s="9">
        <f t="shared" si="11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0.1</v>
      </c>
      <c r="P150" s="14">
        <f t="shared" si="9"/>
        <v>20</v>
      </c>
      <c r="Q150" t="str">
        <f>(LEFT(N150,FIND("/",N150)-1))</f>
        <v>film &amp; video</v>
      </c>
      <c r="R150" t="str">
        <f>RIGHT(N150,LEN(N150)-SEARCH("/",N150))</f>
        <v>science fiction</v>
      </c>
      <c r="S150" s="9">
        <f t="shared" si="10"/>
        <v>42397.073333333326</v>
      </c>
      <c r="T150" s="9">
        <f t="shared" si="11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0.9</v>
      </c>
      <c r="P151" s="14">
        <f t="shared" si="9"/>
        <v>15.33</v>
      </c>
      <c r="Q151" t="str">
        <f>(LEFT(N151,FIND("/",N151)-1))</f>
        <v>film &amp; video</v>
      </c>
      <c r="R151" t="str">
        <f>RIGHT(N151,LEN(N151)-SEARCH("/",N151))</f>
        <v>science fiction</v>
      </c>
      <c r="S151" s="9">
        <f t="shared" si="10"/>
        <v>41967.963773148142</v>
      </c>
      <c r="T151" s="9">
        <f t="shared" si="11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23.2</v>
      </c>
      <c r="P152" s="14">
        <f t="shared" si="9"/>
        <v>449.43</v>
      </c>
      <c r="Q152" t="str">
        <f>(LEFT(N152,FIND("/",N152)-1))</f>
        <v>film &amp; video</v>
      </c>
      <c r="R152" t="str">
        <f>RIGHT(N152,LEN(N152)-SEARCH("/",N152))</f>
        <v>science fiction</v>
      </c>
      <c r="S152" s="9">
        <f t="shared" si="10"/>
        <v>42089.95349537037</v>
      </c>
      <c r="T152" s="9">
        <f t="shared" si="11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0.1</v>
      </c>
      <c r="P153" s="14">
        <f t="shared" si="9"/>
        <v>28</v>
      </c>
      <c r="Q153" t="str">
        <f>(LEFT(N153,FIND("/",N153)-1))</f>
        <v>film &amp; video</v>
      </c>
      <c r="R153" t="str">
        <f>RIGHT(N153,LEN(N153)-SEARCH("/",N153))</f>
        <v>science fiction</v>
      </c>
      <c r="S153" s="9">
        <f t="shared" si="10"/>
        <v>42113.342488425922</v>
      </c>
      <c r="T153" s="9">
        <f t="shared" si="11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0</v>
      </c>
      <c r="P154" s="14">
        <f t="shared" si="9"/>
        <v>15</v>
      </c>
      <c r="Q154" t="str">
        <f>(LEFT(N154,FIND("/",N154)-1))</f>
        <v>film &amp; video</v>
      </c>
      <c r="R154" t="str">
        <f>RIGHT(N154,LEN(N154)-SEARCH("/",N154))</f>
        <v>science fiction</v>
      </c>
      <c r="S154" s="9">
        <f t="shared" si="10"/>
        <v>41874.869212962956</v>
      </c>
      <c r="T154" s="9">
        <f t="shared" si="11"/>
        <v>41904.869212962956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0.7</v>
      </c>
      <c r="P155" s="14">
        <f t="shared" si="9"/>
        <v>35.9</v>
      </c>
      <c r="Q155" t="str">
        <f>(LEFT(N155,FIND("/",N155)-1))</f>
        <v>film &amp; video</v>
      </c>
      <c r="R155" t="str">
        <f>RIGHT(N155,LEN(N155)-SEARCH("/",N155))</f>
        <v>science fiction</v>
      </c>
      <c r="S155" s="9">
        <f t="shared" si="10"/>
        <v>41933.377824074072</v>
      </c>
      <c r="T155" s="9">
        <f t="shared" si="11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2.7</v>
      </c>
      <c r="P156" s="14">
        <f t="shared" si="9"/>
        <v>13.33</v>
      </c>
      <c r="Q156" t="str">
        <f>(LEFT(N156,FIND("/",N156)-1))</f>
        <v>film &amp; video</v>
      </c>
      <c r="R156" t="str">
        <f>RIGHT(N156,LEN(N156)-SEARCH("/",N156))</f>
        <v>science fiction</v>
      </c>
      <c r="S156" s="9">
        <f t="shared" si="10"/>
        <v>42115.339062499996</v>
      </c>
      <c r="T156" s="9">
        <f t="shared" si="11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0</v>
      </c>
      <c r="P157" s="14">
        <f t="shared" si="9"/>
        <v>20.25</v>
      </c>
      <c r="Q157" t="str">
        <f>(LEFT(N157,FIND("/",N157)-1))</f>
        <v>film &amp; video</v>
      </c>
      <c r="R157" t="str">
        <f>RIGHT(N157,LEN(N157)-SEARCH("/",N157))</f>
        <v>science fiction</v>
      </c>
      <c r="S157" s="9">
        <f t="shared" si="10"/>
        <v>42168.351099537038</v>
      </c>
      <c r="T157" s="9">
        <f t="shared" si="11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5.0999999999999996</v>
      </c>
      <c r="P158" s="14">
        <f t="shared" si="9"/>
        <v>119</v>
      </c>
      <c r="Q158" t="str">
        <f>(LEFT(N158,FIND("/",N158)-1))</f>
        <v>film &amp; video</v>
      </c>
      <c r="R158" t="str">
        <f>RIGHT(N158,LEN(N158)-SEARCH("/",N158))</f>
        <v>science fiction</v>
      </c>
      <c r="S158" s="9">
        <f t="shared" si="10"/>
        <v>41793.916620370372</v>
      </c>
      <c r="T158" s="9">
        <f t="shared" si="11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0.3</v>
      </c>
      <c r="P159" s="14">
        <f t="shared" si="9"/>
        <v>4</v>
      </c>
      <c r="Q159" t="str">
        <f>(LEFT(N159,FIND("/",N159)-1))</f>
        <v>film &amp; video</v>
      </c>
      <c r="R159" t="str">
        <f>RIGHT(N159,LEN(N159)-SEARCH("/",N159))</f>
        <v>science fiction</v>
      </c>
      <c r="S159" s="9">
        <f t="shared" si="10"/>
        <v>42396.703379629624</v>
      </c>
      <c r="T159" s="9">
        <f t="shared" si="11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14" t="e">
        <f t="shared" si="9"/>
        <v>#DIV/0!</v>
      </c>
      <c r="Q160" t="str">
        <f>(LEFT(N160,FIND("/",N160)-1))</f>
        <v>film &amp; video</v>
      </c>
      <c r="R160" t="str">
        <f>RIGHT(N160,LEN(N160)-SEARCH("/",N160))</f>
        <v>science fiction</v>
      </c>
      <c r="S160" s="9">
        <f t="shared" si="10"/>
        <v>41903.868379629625</v>
      </c>
      <c r="T160" s="9">
        <f t="shared" si="11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0</v>
      </c>
      <c r="P161" s="14">
        <f t="shared" si="9"/>
        <v>10</v>
      </c>
      <c r="Q161" t="str">
        <f>(LEFT(N161,FIND("/",N161)-1))</f>
        <v>film &amp; video</v>
      </c>
      <c r="R161" t="str">
        <f>RIGHT(N161,LEN(N161)-SEARCH("/",N161))</f>
        <v>science fiction</v>
      </c>
      <c r="S161" s="9">
        <f t="shared" si="10"/>
        <v>42514.226215277777</v>
      </c>
      <c r="T161" s="9">
        <f t="shared" si="11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14" t="e">
        <f t="shared" si="9"/>
        <v>#DIV/0!</v>
      </c>
      <c r="Q162" t="str">
        <f>(LEFT(N162,FIND("/",N162)-1))</f>
        <v>film &amp; video</v>
      </c>
      <c r="R162" t="str">
        <f>RIGHT(N162,LEN(N162)-SEARCH("/",N162))</f>
        <v>drama</v>
      </c>
      <c r="S162" s="9">
        <f t="shared" si="10"/>
        <v>42171.70475694444</v>
      </c>
      <c r="T162" s="9">
        <f t="shared" si="11"/>
        <v>42231.70475694444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</v>
      </c>
      <c r="P163" s="14">
        <f t="shared" si="9"/>
        <v>5</v>
      </c>
      <c r="Q163" t="str">
        <f>(LEFT(N163,FIND("/",N163)-1))</f>
        <v>film &amp; video</v>
      </c>
      <c r="R163" t="str">
        <f>RIGHT(N163,LEN(N163)-SEARCH("/",N163))</f>
        <v>drama</v>
      </c>
      <c r="S163" s="9">
        <f t="shared" si="10"/>
        <v>41792.479108796295</v>
      </c>
      <c r="T163" s="9">
        <f t="shared" si="11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15.5</v>
      </c>
      <c r="P164" s="14">
        <f t="shared" si="9"/>
        <v>43.5</v>
      </c>
      <c r="Q164" t="str">
        <f>(LEFT(N164,FIND("/",N164)-1))</f>
        <v>film &amp; video</v>
      </c>
      <c r="R164" t="str">
        <f>RIGHT(N164,LEN(N164)-SEARCH("/",N164))</f>
        <v>drama</v>
      </c>
      <c r="S164" s="9">
        <f t="shared" si="10"/>
        <v>41834.91847222222</v>
      </c>
      <c r="T164" s="9">
        <f t="shared" si="11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14" t="e">
        <f t="shared" si="9"/>
        <v>#DIV/0!</v>
      </c>
      <c r="Q165" t="str">
        <f>(LEFT(N165,FIND("/",N165)-1))</f>
        <v>film &amp; video</v>
      </c>
      <c r="R165" t="str">
        <f>RIGHT(N165,LEN(N165)-SEARCH("/",N165))</f>
        <v>drama</v>
      </c>
      <c r="S165" s="9">
        <f t="shared" si="10"/>
        <v>42243.752939814811</v>
      </c>
      <c r="T165" s="9">
        <f t="shared" si="11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0.5</v>
      </c>
      <c r="P166" s="14">
        <f t="shared" si="9"/>
        <v>91.43</v>
      </c>
      <c r="Q166" t="str">
        <f>(LEFT(N166,FIND("/",N166)-1))</f>
        <v>film &amp; video</v>
      </c>
      <c r="R166" t="str">
        <f>RIGHT(N166,LEN(N166)-SEARCH("/",N166))</f>
        <v>drama</v>
      </c>
      <c r="S166" s="9">
        <f t="shared" si="10"/>
        <v>41841.554409722223</v>
      </c>
      <c r="T166" s="9">
        <f t="shared" si="11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14" t="e">
        <f t="shared" si="9"/>
        <v>#DIV/0!</v>
      </c>
      <c r="Q167" t="str">
        <f>(LEFT(N167,FIND("/",N167)-1))</f>
        <v>film &amp; video</v>
      </c>
      <c r="R167" t="str">
        <f>RIGHT(N167,LEN(N167)-SEARCH("/",N167))</f>
        <v>drama</v>
      </c>
      <c r="S167" s="9">
        <f t="shared" si="10"/>
        <v>42351.450509259252</v>
      </c>
      <c r="T167" s="9">
        <f t="shared" si="11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60</v>
      </c>
      <c r="P168" s="14">
        <f t="shared" si="9"/>
        <v>3000</v>
      </c>
      <c r="Q168" t="str">
        <f>(LEFT(N168,FIND("/",N168)-1))</f>
        <v>film &amp; video</v>
      </c>
      <c r="R168" t="str">
        <f>RIGHT(N168,LEN(N168)-SEARCH("/",N168))</f>
        <v>drama</v>
      </c>
      <c r="S168" s="9">
        <f t="shared" si="10"/>
        <v>42720.867615740739</v>
      </c>
      <c r="T168" s="9">
        <f t="shared" si="11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</v>
      </c>
      <c r="P169" s="14">
        <f t="shared" si="9"/>
        <v>5.5</v>
      </c>
      <c r="Q169" t="str">
        <f>(LEFT(N169,FIND("/",N169)-1))</f>
        <v>film &amp; video</v>
      </c>
      <c r="R169" t="str">
        <f>RIGHT(N169,LEN(N169)-SEARCH("/",N169))</f>
        <v>drama</v>
      </c>
      <c r="S169" s="9">
        <f t="shared" si="10"/>
        <v>42160.719155092585</v>
      </c>
      <c r="T169" s="9">
        <f t="shared" si="11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4.0999999999999996</v>
      </c>
      <c r="P170" s="14">
        <f t="shared" si="9"/>
        <v>108.33</v>
      </c>
      <c r="Q170" t="str">
        <f>(LEFT(N170,FIND("/",N170)-1))</f>
        <v>film &amp; video</v>
      </c>
      <c r="R170" t="str">
        <f>RIGHT(N170,LEN(N170)-SEARCH("/",N170))</f>
        <v>drama</v>
      </c>
      <c r="S170" s="9">
        <f t="shared" si="10"/>
        <v>42052.626967592594</v>
      </c>
      <c r="T170" s="9">
        <f t="shared" si="11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22.4</v>
      </c>
      <c r="P171" s="14">
        <f t="shared" si="9"/>
        <v>56</v>
      </c>
      <c r="Q171" t="str">
        <f>(LEFT(N171,FIND("/",N171)-1))</f>
        <v>film &amp; video</v>
      </c>
      <c r="R171" t="str">
        <f>RIGHT(N171,LEN(N171)-SEARCH("/",N171))</f>
        <v>drama</v>
      </c>
      <c r="S171" s="9">
        <f t="shared" si="10"/>
        <v>41900.296979166662</v>
      </c>
      <c r="T171" s="9">
        <f t="shared" si="11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3.3</v>
      </c>
      <c r="P172" s="14">
        <f t="shared" si="9"/>
        <v>32.5</v>
      </c>
      <c r="Q172" t="str">
        <f>(LEFT(N172,FIND("/",N172)-1))</f>
        <v>film &amp; video</v>
      </c>
      <c r="R172" t="str">
        <f>RIGHT(N172,LEN(N172)-SEARCH("/",N172))</f>
        <v>drama</v>
      </c>
      <c r="S172" s="9">
        <f t="shared" si="10"/>
        <v>42216.769479166665</v>
      </c>
      <c r="T172" s="9">
        <f t="shared" si="11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0</v>
      </c>
      <c r="P173" s="14">
        <f t="shared" si="9"/>
        <v>1</v>
      </c>
      <c r="Q173" t="str">
        <f>(LEFT(N173,FIND("/",N173)-1))</f>
        <v>film &amp; video</v>
      </c>
      <c r="R173" t="str">
        <f>RIGHT(N173,LEN(N173)-SEARCH("/",N173))</f>
        <v>drama</v>
      </c>
      <c r="S173" s="9">
        <f t="shared" si="10"/>
        <v>42533.972384259258</v>
      </c>
      <c r="T173" s="9">
        <f t="shared" si="11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14" t="e">
        <f t="shared" si="9"/>
        <v>#DIV/0!</v>
      </c>
      <c r="Q174" t="str">
        <f>(LEFT(N174,FIND("/",N174)-1))</f>
        <v>film &amp; video</v>
      </c>
      <c r="R174" t="str">
        <f>RIGHT(N174,LEN(N174)-SEARCH("/",N174))</f>
        <v>drama</v>
      </c>
      <c r="S174" s="9">
        <f t="shared" si="10"/>
        <v>42047.186608796292</v>
      </c>
      <c r="T174" s="9">
        <f t="shared" si="11"/>
        <v>42082.144942129627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14" t="e">
        <f t="shared" si="9"/>
        <v>#DIV/0!</v>
      </c>
      <c r="Q175" t="str">
        <f>(LEFT(N175,FIND("/",N175)-1))</f>
        <v>film &amp; video</v>
      </c>
      <c r="R175" t="str">
        <f>RIGHT(N175,LEN(N175)-SEARCH("/",N175))</f>
        <v>drama</v>
      </c>
      <c r="S175" s="9">
        <f t="shared" si="10"/>
        <v>42033.364675925921</v>
      </c>
      <c r="T175" s="9">
        <f t="shared" si="11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14" t="e">
        <f t="shared" si="9"/>
        <v>#DIV/0!</v>
      </c>
      <c r="Q176" t="str">
        <f>(LEFT(N176,FIND("/",N176)-1))</f>
        <v>film &amp; video</v>
      </c>
      <c r="R176" t="str">
        <f>RIGHT(N176,LEN(N176)-SEARCH("/",N176))</f>
        <v>drama</v>
      </c>
      <c r="S176" s="9">
        <f t="shared" si="10"/>
        <v>42072.55064814815</v>
      </c>
      <c r="T176" s="9">
        <f t="shared" si="11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6.5</v>
      </c>
      <c r="P177" s="14">
        <f t="shared" si="9"/>
        <v>49.88</v>
      </c>
      <c r="Q177" t="str">
        <f>(LEFT(N177,FIND("/",N177)-1))</f>
        <v>film &amp; video</v>
      </c>
      <c r="R177" t="str">
        <f>RIGHT(N177,LEN(N177)-SEARCH("/",N177))</f>
        <v>drama</v>
      </c>
      <c r="S177" s="9">
        <f t="shared" si="10"/>
        <v>41855.569571759253</v>
      </c>
      <c r="T177" s="9">
        <f t="shared" si="11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14" t="e">
        <f t="shared" si="9"/>
        <v>#DIV/0!</v>
      </c>
      <c r="Q178" t="str">
        <f>(LEFT(N178,FIND("/",N178)-1))</f>
        <v>film &amp; video</v>
      </c>
      <c r="R178" t="str">
        <f>RIGHT(N178,LEN(N178)-SEARCH("/",N178))</f>
        <v>drama</v>
      </c>
      <c r="S178" s="9">
        <f t="shared" si="10"/>
        <v>42191.615729166668</v>
      </c>
      <c r="T178" s="9">
        <f t="shared" si="11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40</v>
      </c>
      <c r="P179" s="14">
        <f t="shared" si="9"/>
        <v>25.71</v>
      </c>
      <c r="Q179" t="str">
        <f>(LEFT(N179,FIND("/",N179)-1))</f>
        <v>film &amp; video</v>
      </c>
      <c r="R179" t="str">
        <f>RIGHT(N179,LEN(N179)-SEARCH("/",N179))</f>
        <v>drama</v>
      </c>
      <c r="S179" s="9">
        <f t="shared" si="10"/>
        <v>42069.839421296296</v>
      </c>
      <c r="T179" s="9">
        <f t="shared" si="11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14" t="e">
        <f t="shared" si="9"/>
        <v>#DIV/0!</v>
      </c>
      <c r="Q180" t="str">
        <f>(LEFT(N180,FIND("/",N180)-1))</f>
        <v>film &amp; video</v>
      </c>
      <c r="R180" t="str">
        <f>RIGHT(N180,LEN(N180)-SEARCH("/",N180))</f>
        <v>drama</v>
      </c>
      <c r="S180" s="9">
        <f t="shared" si="10"/>
        <v>42304.747048611105</v>
      </c>
      <c r="T180" s="9">
        <f t="shared" si="11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20</v>
      </c>
      <c r="P181" s="14">
        <f t="shared" si="9"/>
        <v>100</v>
      </c>
      <c r="Q181" t="str">
        <f>(LEFT(N181,FIND("/",N181)-1))</f>
        <v>film &amp; video</v>
      </c>
      <c r="R181" t="str">
        <f>RIGHT(N181,LEN(N181)-SEARCH("/",N181))</f>
        <v>drama</v>
      </c>
      <c r="S181" s="9">
        <f t="shared" si="10"/>
        <v>42402.872164351851</v>
      </c>
      <c r="T181" s="9">
        <f t="shared" si="11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33.4</v>
      </c>
      <c r="P182" s="14">
        <f t="shared" si="9"/>
        <v>30.85</v>
      </c>
      <c r="Q182" t="str">
        <f>(LEFT(N182,FIND("/",N182)-1))</f>
        <v>film &amp; video</v>
      </c>
      <c r="R182" t="str">
        <f>RIGHT(N182,LEN(N182)-SEARCH("/",N182))</f>
        <v>drama</v>
      </c>
      <c r="S182" s="9">
        <f t="shared" si="10"/>
        <v>42067.782905092587</v>
      </c>
      <c r="T182" s="9">
        <f t="shared" si="11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21.1</v>
      </c>
      <c r="P183" s="14">
        <f t="shared" si="9"/>
        <v>180.5</v>
      </c>
      <c r="Q183" t="str">
        <f>(LEFT(N183,FIND("/",N183)-1))</f>
        <v>film &amp; video</v>
      </c>
      <c r="R183" t="str">
        <f>RIGHT(N183,LEN(N183)-SEARCH("/",N183))</f>
        <v>drama</v>
      </c>
      <c r="S183" s="9">
        <f t="shared" si="10"/>
        <v>42147.533506944441</v>
      </c>
      <c r="T183" s="9">
        <f t="shared" si="11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14" t="e">
        <f t="shared" si="9"/>
        <v>#DIV/0!</v>
      </c>
      <c r="Q184" t="str">
        <f>(LEFT(N184,FIND("/",N184)-1))</f>
        <v>film &amp; video</v>
      </c>
      <c r="R184" t="str">
        <f>RIGHT(N184,LEN(N184)-SEARCH("/",N184))</f>
        <v>drama</v>
      </c>
      <c r="S184" s="9">
        <f t="shared" si="10"/>
        <v>42711.803611111107</v>
      </c>
      <c r="T184" s="9">
        <f t="shared" si="11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35.9</v>
      </c>
      <c r="P185" s="14">
        <f t="shared" si="9"/>
        <v>373.5</v>
      </c>
      <c r="Q185" t="str">
        <f>(LEFT(N185,FIND("/",N185)-1))</f>
        <v>film &amp; video</v>
      </c>
      <c r="R185" t="str">
        <f>RIGHT(N185,LEN(N185)-SEARCH("/",N185))</f>
        <v>drama</v>
      </c>
      <c r="S185" s="9">
        <f t="shared" si="10"/>
        <v>41939.601967592593</v>
      </c>
      <c r="T185" s="9">
        <f t="shared" si="11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</v>
      </c>
      <c r="P186" s="14">
        <f t="shared" si="9"/>
        <v>25.5</v>
      </c>
      <c r="Q186" t="str">
        <f>(LEFT(N186,FIND("/",N186)-1))</f>
        <v>film &amp; video</v>
      </c>
      <c r="R186" t="str">
        <f>RIGHT(N186,LEN(N186)-SEARCH("/",N186))</f>
        <v>drama</v>
      </c>
      <c r="S186" s="9">
        <f t="shared" si="10"/>
        <v>41825.58289351852</v>
      </c>
      <c r="T186" s="9">
        <f t="shared" si="11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</v>
      </c>
      <c r="P187" s="14">
        <f t="shared" si="9"/>
        <v>220</v>
      </c>
      <c r="Q187" t="str">
        <f>(LEFT(N187,FIND("/",N187)-1))</f>
        <v>film &amp; video</v>
      </c>
      <c r="R187" t="str">
        <f>RIGHT(N187,LEN(N187)-SEARCH("/",N187))</f>
        <v>drama</v>
      </c>
      <c r="S187" s="9">
        <f t="shared" si="10"/>
        <v>42570.702997685185</v>
      </c>
      <c r="T187" s="9">
        <f t="shared" si="11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14" t="e">
        <f t="shared" si="9"/>
        <v>#DIV/0!</v>
      </c>
      <c r="Q188" t="str">
        <f>(LEFT(N188,FIND("/",N188)-1))</f>
        <v>film &amp; video</v>
      </c>
      <c r="R188" t="str">
        <f>RIGHT(N188,LEN(N188)-SEARCH("/",N188))</f>
        <v>drama</v>
      </c>
      <c r="S188" s="9">
        <f t="shared" si="10"/>
        <v>42767.604560185187</v>
      </c>
      <c r="T188" s="9">
        <f t="shared" si="11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16</v>
      </c>
      <c r="P189" s="14">
        <f t="shared" si="9"/>
        <v>160</v>
      </c>
      <c r="Q189" t="str">
        <f>(LEFT(N189,FIND("/",N189)-1))</f>
        <v>film &amp; video</v>
      </c>
      <c r="R189" t="str">
        <f>RIGHT(N189,LEN(N189)-SEARCH("/",N189))</f>
        <v>drama</v>
      </c>
      <c r="S189" s="9">
        <f t="shared" si="10"/>
        <v>42182.02612268518</v>
      </c>
      <c r="T189" s="9">
        <f t="shared" si="11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14" t="e">
        <f t="shared" si="9"/>
        <v>#DIV/0!</v>
      </c>
      <c r="Q190" t="str">
        <f>(LEFT(N190,FIND("/",N190)-1))</f>
        <v>film &amp; video</v>
      </c>
      <c r="R190" t="str">
        <f>RIGHT(N190,LEN(N190)-SEARCH("/",N190))</f>
        <v>drama</v>
      </c>
      <c r="S190" s="9">
        <f t="shared" si="10"/>
        <v>41856.974710648145</v>
      </c>
      <c r="T190" s="9">
        <f t="shared" si="11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0.1</v>
      </c>
      <c r="P191" s="14">
        <f t="shared" si="9"/>
        <v>69</v>
      </c>
      <c r="Q191" t="str">
        <f>(LEFT(N191,FIND("/",N191)-1))</f>
        <v>film &amp; video</v>
      </c>
      <c r="R191" t="str">
        <f>RIGHT(N191,LEN(N191)-SEARCH("/",N191))</f>
        <v>drama</v>
      </c>
      <c r="S191" s="9">
        <f t="shared" si="10"/>
        <v>42556.482372685183</v>
      </c>
      <c r="T191" s="9">
        <f t="shared" si="11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0.4</v>
      </c>
      <c r="P192" s="14">
        <f t="shared" si="9"/>
        <v>50</v>
      </c>
      <c r="Q192" t="str">
        <f>(LEFT(N192,FIND("/",N192)-1))</f>
        <v>film &amp; video</v>
      </c>
      <c r="R192" t="str">
        <f>RIGHT(N192,LEN(N192)-SEARCH("/",N192))</f>
        <v>drama</v>
      </c>
      <c r="S192" s="9">
        <f t="shared" si="10"/>
        <v>42527.442662037036</v>
      </c>
      <c r="T192" s="9">
        <f t="shared" si="11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5</v>
      </c>
      <c r="P193" s="14">
        <f t="shared" si="9"/>
        <v>83.33</v>
      </c>
      <c r="Q193" t="str">
        <f>(LEFT(N193,FIND("/",N193)-1))</f>
        <v>film &amp; video</v>
      </c>
      <c r="R193" t="str">
        <f>RIGHT(N193,LEN(N193)-SEARCH("/",N193))</f>
        <v>drama</v>
      </c>
      <c r="S193" s="9">
        <f t="shared" si="10"/>
        <v>42239.233078703699</v>
      </c>
      <c r="T193" s="9">
        <f t="shared" si="11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0</v>
      </c>
      <c r="P194" s="14">
        <f t="shared" si="9"/>
        <v>5.67</v>
      </c>
      <c r="Q194" t="str">
        <f>(LEFT(N194,FIND("/",N194)-1))</f>
        <v>film &amp; video</v>
      </c>
      <c r="R194" t="str">
        <f>RIGHT(N194,LEN(N194)-SEARCH("/",N194))</f>
        <v>drama</v>
      </c>
      <c r="S194" s="9">
        <f t="shared" si="10"/>
        <v>41899.583703703705</v>
      </c>
      <c r="T194" s="9">
        <f t="shared" si="11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ROUND((E195/D195)*100, 1)</f>
        <v>0</v>
      </c>
      <c r="P195" s="14" t="e">
        <f t="shared" ref="P195:P258" si="13">ROUND(E195/L195, 2)</f>
        <v>#DIV/0!</v>
      </c>
      <c r="Q195" t="str">
        <f>(LEFT(N195,FIND("/",N195)-1))</f>
        <v>film &amp; video</v>
      </c>
      <c r="R195" t="str">
        <f>RIGHT(N195,LEN(N195)-SEARCH("/",N195))</f>
        <v>drama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0.1</v>
      </c>
      <c r="P196" s="14">
        <f t="shared" si="13"/>
        <v>1</v>
      </c>
      <c r="Q196" t="str">
        <f>(LEFT(N196,FIND("/",N196)-1))</f>
        <v>film &amp; video</v>
      </c>
      <c r="R196" t="str">
        <f>RIGHT(N196,LEN(N196)-SEARCH("/",N196))</f>
        <v>drama</v>
      </c>
      <c r="S196" s="9">
        <f t="shared" si="14"/>
        <v>42375.788553240738</v>
      </c>
      <c r="T196" s="9">
        <f t="shared" si="15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14" t="e">
        <f t="shared" si="13"/>
        <v>#DIV/0!</v>
      </c>
      <c r="Q197" t="str">
        <f>(LEFT(N197,FIND("/",N197)-1))</f>
        <v>film &amp; video</v>
      </c>
      <c r="R197" t="str">
        <f>RIGHT(N197,LEN(N197)-SEARCH("/",N197))</f>
        <v>drama</v>
      </c>
      <c r="S197" s="9">
        <f t="shared" si="14"/>
        <v>42135.462175925924</v>
      </c>
      <c r="T197" s="9">
        <f t="shared" si="15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41.9</v>
      </c>
      <c r="P198" s="14">
        <f t="shared" si="13"/>
        <v>77.11</v>
      </c>
      <c r="Q198" t="str">
        <f>(LEFT(N198,FIND("/",N198)-1))</f>
        <v>film &amp; video</v>
      </c>
      <c r="R198" t="str">
        <f>RIGHT(N198,LEN(N198)-SEARCH("/",N198))</f>
        <v>drama</v>
      </c>
      <c r="S198" s="9">
        <f t="shared" si="14"/>
        <v>42259.334467592591</v>
      </c>
      <c r="T198" s="9">
        <f t="shared" si="15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10.5</v>
      </c>
      <c r="P199" s="14">
        <f t="shared" si="13"/>
        <v>32.75</v>
      </c>
      <c r="Q199" t="str">
        <f>(LEFT(N199,FIND("/",N199)-1))</f>
        <v>film &amp; video</v>
      </c>
      <c r="R199" t="str">
        <f>RIGHT(N199,LEN(N199)-SEARCH("/",N199))</f>
        <v>drama</v>
      </c>
      <c r="S199" s="9">
        <f t="shared" si="14"/>
        <v>42741.640046296299</v>
      </c>
      <c r="T199" s="9">
        <f t="shared" si="15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1.1000000000000001</v>
      </c>
      <c r="P200" s="14">
        <f t="shared" si="13"/>
        <v>46.5</v>
      </c>
      <c r="Q200" t="str">
        <f>(LEFT(N200,FIND("/",N200)-1))</f>
        <v>film &amp; video</v>
      </c>
      <c r="R200" t="str">
        <f>RIGHT(N200,LEN(N200)-SEARCH("/",N200))</f>
        <v>drama</v>
      </c>
      <c r="S200" s="9">
        <f t="shared" si="14"/>
        <v>41887.175023148149</v>
      </c>
      <c r="T200" s="9">
        <f t="shared" si="15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14" t="e">
        <f t="shared" si="13"/>
        <v>#DIV/0!</v>
      </c>
      <c r="Q201" t="str">
        <f>(LEFT(N201,FIND("/",N201)-1))</f>
        <v>film &amp; video</v>
      </c>
      <c r="R201" t="str">
        <f>RIGHT(N201,LEN(N201)-SEARCH("/",N201))</f>
        <v>drama</v>
      </c>
      <c r="S201" s="9">
        <f t="shared" si="14"/>
        <v>42583.915532407402</v>
      </c>
      <c r="T201" s="9">
        <f t="shared" si="15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26.2</v>
      </c>
      <c r="P202" s="14">
        <f t="shared" si="13"/>
        <v>87.31</v>
      </c>
      <c r="Q202" t="str">
        <f>(LEFT(N202,FIND("/",N202)-1))</f>
        <v>film &amp; video</v>
      </c>
      <c r="R202" t="str">
        <f>RIGHT(N202,LEN(N202)-SEARCH("/",N202))</f>
        <v>drama</v>
      </c>
      <c r="S202" s="9">
        <f t="shared" si="14"/>
        <v>41866.875034722216</v>
      </c>
      <c r="T202" s="9">
        <f t="shared" si="15"/>
        <v>41896.875034722216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58.5</v>
      </c>
      <c r="P203" s="14">
        <f t="shared" si="13"/>
        <v>54.29</v>
      </c>
      <c r="Q203" t="str">
        <f>(LEFT(N203,FIND("/",N203)-1))</f>
        <v>film &amp; video</v>
      </c>
      <c r="R203" t="str">
        <f>RIGHT(N203,LEN(N203)-SEARCH("/",N203))</f>
        <v>drama</v>
      </c>
      <c r="S203" s="9">
        <f t="shared" si="14"/>
        <v>42023.610289351847</v>
      </c>
      <c r="T203" s="9">
        <f t="shared" si="15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14" t="e">
        <f t="shared" si="13"/>
        <v>#DIV/0!</v>
      </c>
      <c r="Q204" t="str">
        <f>(LEFT(N204,FIND("/",N204)-1))</f>
        <v>film &amp; video</v>
      </c>
      <c r="R204" t="str">
        <f>RIGHT(N204,LEN(N204)-SEARCH("/",N204))</f>
        <v>drama</v>
      </c>
      <c r="S204" s="9">
        <f t="shared" si="14"/>
        <v>42255.719490740739</v>
      </c>
      <c r="T204" s="9">
        <f t="shared" si="15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29.8</v>
      </c>
      <c r="P205" s="14">
        <f t="shared" si="13"/>
        <v>93.25</v>
      </c>
      <c r="Q205" t="str">
        <f>(LEFT(N205,FIND("/",N205)-1))</f>
        <v>film &amp; video</v>
      </c>
      <c r="R205" t="str">
        <f>RIGHT(N205,LEN(N205)-SEARCH("/",N205))</f>
        <v>drama</v>
      </c>
      <c r="S205" s="9">
        <f t="shared" si="14"/>
        <v>41973.639629629623</v>
      </c>
      <c r="T205" s="9">
        <f t="shared" si="15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50.7</v>
      </c>
      <c r="P206" s="14">
        <f t="shared" si="13"/>
        <v>117.68</v>
      </c>
      <c r="Q206" t="str">
        <f>(LEFT(N206,FIND("/",N206)-1))</f>
        <v>film &amp; video</v>
      </c>
      <c r="R206" t="str">
        <f>RIGHT(N206,LEN(N206)-SEARCH("/",N206))</f>
        <v>drama</v>
      </c>
      <c r="S206" s="9">
        <f t="shared" si="14"/>
        <v>42556.375034722216</v>
      </c>
      <c r="T206" s="9">
        <f t="shared" si="15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16.3</v>
      </c>
      <c r="P207" s="14">
        <f t="shared" si="13"/>
        <v>76.47</v>
      </c>
      <c r="Q207" t="str">
        <f>(LEFT(N207,FIND("/",N207)-1))</f>
        <v>film &amp; video</v>
      </c>
      <c r="R207" t="str">
        <f>RIGHT(N207,LEN(N207)-SEARCH("/",N207))</f>
        <v>drama</v>
      </c>
      <c r="S207" s="9">
        <f t="shared" si="14"/>
        <v>42248.423865740733</v>
      </c>
      <c r="T207" s="9">
        <f t="shared" si="15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14" t="e">
        <f t="shared" si="13"/>
        <v>#DIV/0!</v>
      </c>
      <c r="Q208" t="str">
        <f>(LEFT(N208,FIND("/",N208)-1))</f>
        <v>film &amp; video</v>
      </c>
      <c r="R208" t="str">
        <f>RIGHT(N208,LEN(N208)-SEARCH("/",N208))</f>
        <v>drama</v>
      </c>
      <c r="S208" s="9">
        <f t="shared" si="14"/>
        <v>42566.79609953703</v>
      </c>
      <c r="T208" s="9">
        <f t="shared" si="15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15.2</v>
      </c>
      <c r="P209" s="14">
        <f t="shared" si="13"/>
        <v>163.85</v>
      </c>
      <c r="Q209" t="str">
        <f>(LEFT(N209,FIND("/",N209)-1))</f>
        <v>film &amp; video</v>
      </c>
      <c r="R209" t="str">
        <f>RIGHT(N209,LEN(N209)-SEARCH("/",N209))</f>
        <v>drama</v>
      </c>
      <c r="S209" s="9">
        <f t="shared" si="14"/>
        <v>41977.988865740735</v>
      </c>
      <c r="T209" s="9">
        <f t="shared" si="15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14" t="e">
        <f t="shared" si="13"/>
        <v>#DIV/0!</v>
      </c>
      <c r="Q210" t="str">
        <f>(LEFT(N210,FIND("/",N210)-1))</f>
        <v>film &amp; video</v>
      </c>
      <c r="R210" t="str">
        <f>RIGHT(N210,LEN(N210)-SEARCH("/",N210))</f>
        <v>drama</v>
      </c>
      <c r="S210" s="9">
        <f t="shared" si="14"/>
        <v>41959.16165509259</v>
      </c>
      <c r="T210" s="9">
        <f t="shared" si="15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14" t="e">
        <f t="shared" si="13"/>
        <v>#DIV/0!</v>
      </c>
      <c r="Q211" t="str">
        <f>(LEFT(N211,FIND("/",N211)-1))</f>
        <v>film &amp; video</v>
      </c>
      <c r="R211" t="str">
        <f>RIGHT(N211,LEN(N211)-SEARCH("/",N211))</f>
        <v>drama</v>
      </c>
      <c r="S211" s="9">
        <f t="shared" si="14"/>
        <v>42165.714525462965</v>
      </c>
      <c r="T211" s="9">
        <f t="shared" si="15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25.3</v>
      </c>
      <c r="P212" s="14">
        <f t="shared" si="13"/>
        <v>91.82</v>
      </c>
      <c r="Q212" t="str">
        <f>(LEFT(N212,FIND("/",N212)-1))</f>
        <v>film &amp; video</v>
      </c>
      <c r="R212" t="str">
        <f>RIGHT(N212,LEN(N212)-SEARCH("/",N212))</f>
        <v>drama</v>
      </c>
      <c r="S212" s="9">
        <f t="shared" si="14"/>
        <v>42248.856388888882</v>
      </c>
      <c r="T212" s="9">
        <f t="shared" si="15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44.6</v>
      </c>
      <c r="P213" s="14">
        <f t="shared" si="13"/>
        <v>185.83</v>
      </c>
      <c r="Q213" t="str">
        <f>(LEFT(N213,FIND("/",N213)-1))</f>
        <v>film &amp; video</v>
      </c>
      <c r="R213" t="str">
        <f>RIGHT(N213,LEN(N213)-SEARCH("/",N213))</f>
        <v>drama</v>
      </c>
      <c r="S213" s="9">
        <f t="shared" si="14"/>
        <v>42235.951585648145</v>
      </c>
      <c r="T213" s="9">
        <f t="shared" si="15"/>
        <v>42265.951585648145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0</v>
      </c>
      <c r="P214" s="14">
        <f t="shared" si="13"/>
        <v>1</v>
      </c>
      <c r="Q214" t="str">
        <f>(LEFT(N214,FIND("/",N214)-1))</f>
        <v>film &amp; video</v>
      </c>
      <c r="R214" t="str">
        <f>RIGHT(N214,LEN(N214)-SEARCH("/",N214))</f>
        <v>drama</v>
      </c>
      <c r="S214" s="9">
        <f t="shared" si="14"/>
        <v>42416.672685185178</v>
      </c>
      <c r="T214" s="9">
        <f t="shared" si="15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</v>
      </c>
      <c r="P215" s="14">
        <f t="shared" si="13"/>
        <v>20</v>
      </c>
      <c r="Q215" t="str">
        <f>(LEFT(N215,FIND("/",N215)-1))</f>
        <v>film &amp; video</v>
      </c>
      <c r="R215" t="str">
        <f>RIGHT(N215,LEN(N215)-SEARCH("/",N215))</f>
        <v>drama</v>
      </c>
      <c r="S215" s="9">
        <f t="shared" si="14"/>
        <v>42202.385960648149</v>
      </c>
      <c r="T215" s="9">
        <f t="shared" si="15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0</v>
      </c>
      <c r="P216" s="14">
        <f t="shared" si="13"/>
        <v>1</v>
      </c>
      <c r="Q216" t="str">
        <f>(LEFT(N216,FIND("/",N216)-1))</f>
        <v>film &amp; video</v>
      </c>
      <c r="R216" t="str">
        <f>RIGHT(N216,LEN(N216)-SEARCH("/",N216))</f>
        <v>drama</v>
      </c>
      <c r="S216" s="9">
        <f t="shared" si="14"/>
        <v>42009.432280092595</v>
      </c>
      <c r="T216" s="9">
        <f t="shared" si="15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0.2</v>
      </c>
      <c r="P217" s="14">
        <f t="shared" si="13"/>
        <v>10</v>
      </c>
      <c r="Q217" t="str">
        <f>(LEFT(N217,FIND("/",N217)-1))</f>
        <v>film &amp; video</v>
      </c>
      <c r="R217" t="str">
        <f>RIGHT(N217,LEN(N217)-SEARCH("/",N217))</f>
        <v>drama</v>
      </c>
      <c r="S217" s="9">
        <f t="shared" si="14"/>
        <v>42375.021782407406</v>
      </c>
      <c r="T217" s="9">
        <f t="shared" si="15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55.7</v>
      </c>
      <c r="P218" s="14">
        <f t="shared" si="13"/>
        <v>331.54</v>
      </c>
      <c r="Q218" t="str">
        <f>(LEFT(N218,FIND("/",N218)-1))</f>
        <v>film &amp; video</v>
      </c>
      <c r="R218" t="str">
        <f>RIGHT(N218,LEN(N218)-SEARCH("/",N218))</f>
        <v>drama</v>
      </c>
      <c r="S218" s="9">
        <f t="shared" si="14"/>
        <v>42066.750428240739</v>
      </c>
      <c r="T218" s="9">
        <f t="shared" si="15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11.9</v>
      </c>
      <c r="P219" s="14">
        <f t="shared" si="13"/>
        <v>314.29000000000002</v>
      </c>
      <c r="Q219" t="str">
        <f>(LEFT(N219,FIND("/",N219)-1))</f>
        <v>film &amp; video</v>
      </c>
      <c r="R219" t="str">
        <f>RIGHT(N219,LEN(N219)-SEARCH("/",N219))</f>
        <v>drama</v>
      </c>
      <c r="S219" s="9">
        <f t="shared" si="14"/>
        <v>41970.432280092595</v>
      </c>
      <c r="T219" s="9">
        <f t="shared" si="15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2</v>
      </c>
      <c r="P220" s="14">
        <f t="shared" si="13"/>
        <v>100</v>
      </c>
      <c r="Q220" t="str">
        <f>(LEFT(N220,FIND("/",N220)-1))</f>
        <v>film &amp; video</v>
      </c>
      <c r="R220" t="str">
        <f>RIGHT(N220,LEN(N220)-SEARCH("/",N220))</f>
        <v>drama</v>
      </c>
      <c r="S220" s="9">
        <f t="shared" si="14"/>
        <v>42079.420011574075</v>
      </c>
      <c r="T220" s="9">
        <f t="shared" si="15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17.600000000000001</v>
      </c>
      <c r="P221" s="14">
        <f t="shared" si="13"/>
        <v>115.99</v>
      </c>
      <c r="Q221" t="str">
        <f>(LEFT(N221,FIND("/",N221)-1))</f>
        <v>film &amp; video</v>
      </c>
      <c r="R221" t="str">
        <f>RIGHT(N221,LEN(N221)-SEARCH("/",N221))</f>
        <v>drama</v>
      </c>
      <c r="S221" s="9">
        <f t="shared" si="14"/>
        <v>42429.118344907409</v>
      </c>
      <c r="T221" s="9">
        <f t="shared" si="15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0.7</v>
      </c>
      <c r="P222" s="14">
        <f t="shared" si="13"/>
        <v>120</v>
      </c>
      <c r="Q222" t="str">
        <f>(LEFT(N222,FIND("/",N222)-1))</f>
        <v>film &amp; video</v>
      </c>
      <c r="R222" t="str">
        <f>RIGHT(N222,LEN(N222)-SEARCH("/",N222))</f>
        <v>drama</v>
      </c>
      <c r="S222" s="9">
        <f t="shared" si="14"/>
        <v>42195.435532407406</v>
      </c>
      <c r="T222" s="9">
        <f t="shared" si="15"/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14" t="e">
        <f t="shared" si="13"/>
        <v>#DIV/0!</v>
      </c>
      <c r="Q223" t="str">
        <f>(LEFT(N223,FIND("/",N223)-1))</f>
        <v>film &amp; video</v>
      </c>
      <c r="R223" t="str">
        <f>RIGHT(N223,LEN(N223)-SEARCH("/",N223))</f>
        <v>drama</v>
      </c>
      <c r="S223" s="9">
        <f t="shared" si="14"/>
        <v>42031.629212962966</v>
      </c>
      <c r="T223" s="9">
        <f t="shared" si="15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13</v>
      </c>
      <c r="P224" s="14">
        <f t="shared" si="13"/>
        <v>65</v>
      </c>
      <c r="Q224" t="str">
        <f>(LEFT(N224,FIND("/",N224)-1))</f>
        <v>film &amp; video</v>
      </c>
      <c r="R224" t="str">
        <f>RIGHT(N224,LEN(N224)-SEARCH("/",N224))</f>
        <v>drama</v>
      </c>
      <c r="S224" s="9">
        <f t="shared" si="14"/>
        <v>42031.561550925922</v>
      </c>
      <c r="T224" s="9">
        <f t="shared" si="15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14" t="e">
        <f t="shared" si="13"/>
        <v>#DIV/0!</v>
      </c>
      <c r="Q225" t="str">
        <f>(LEFT(N225,FIND("/",N225)-1))</f>
        <v>film &amp; video</v>
      </c>
      <c r="R225" t="str">
        <f>RIGHT(N225,LEN(N225)-SEARCH("/",N225))</f>
        <v>drama</v>
      </c>
      <c r="S225" s="9">
        <f t="shared" si="14"/>
        <v>42481.839699074073</v>
      </c>
      <c r="T225" s="9">
        <f t="shared" si="15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14" t="e">
        <f t="shared" si="13"/>
        <v>#DIV/0!</v>
      </c>
      <c r="Q226" t="str">
        <f>(LEFT(N226,FIND("/",N226)-1))</f>
        <v>film &amp; video</v>
      </c>
      <c r="R226" t="str">
        <f>RIGHT(N226,LEN(N226)-SEARCH("/",N226))</f>
        <v>drama</v>
      </c>
      <c r="S226" s="9">
        <f t="shared" si="14"/>
        <v>42135.026921296296</v>
      </c>
      <c r="T226" s="9">
        <f t="shared" si="15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14" t="e">
        <f t="shared" si="13"/>
        <v>#DIV/0!</v>
      </c>
      <c r="Q227" t="str">
        <f>(LEFT(N227,FIND("/",N227)-1))</f>
        <v>film &amp; video</v>
      </c>
      <c r="R227" t="str">
        <f>RIGHT(N227,LEN(N227)-SEARCH("/",N227))</f>
        <v>drama</v>
      </c>
      <c r="S227" s="9">
        <f t="shared" si="14"/>
        <v>42438.752939814811</v>
      </c>
      <c r="T227" s="9">
        <f t="shared" si="15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0.9</v>
      </c>
      <c r="P228" s="14">
        <f t="shared" si="13"/>
        <v>125</v>
      </c>
      <c r="Q228" t="str">
        <f>(LEFT(N228,FIND("/",N228)-1))</f>
        <v>film &amp; video</v>
      </c>
      <c r="R228" t="str">
        <f>RIGHT(N228,LEN(N228)-SEARCH("/",N228))</f>
        <v>drama</v>
      </c>
      <c r="S228" s="9">
        <f t="shared" si="14"/>
        <v>42106.457685185182</v>
      </c>
      <c r="T228" s="9">
        <f t="shared" si="15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14" t="e">
        <f t="shared" si="13"/>
        <v>#DIV/0!</v>
      </c>
      <c r="Q229" t="str">
        <f>(LEFT(N229,FIND("/",N229)-1))</f>
        <v>film &amp; video</v>
      </c>
      <c r="R229" t="str">
        <f>RIGHT(N229,LEN(N229)-SEARCH("/",N229))</f>
        <v>drama</v>
      </c>
      <c r="S229" s="9">
        <f t="shared" si="14"/>
        <v>42164.685659722221</v>
      </c>
      <c r="T229" s="9">
        <f t="shared" si="15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14" t="e">
        <f t="shared" si="13"/>
        <v>#DIV/0!</v>
      </c>
      <c r="Q230" t="str">
        <f>(LEFT(N230,FIND("/",N230)-1))</f>
        <v>film &amp; video</v>
      </c>
      <c r="R230" t="str">
        <f>RIGHT(N230,LEN(N230)-SEARCH("/",N230))</f>
        <v>drama</v>
      </c>
      <c r="S230" s="9">
        <f t="shared" si="14"/>
        <v>42096.478067129625</v>
      </c>
      <c r="T230" s="9">
        <f t="shared" si="15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14" t="e">
        <f t="shared" si="13"/>
        <v>#DIV/0!</v>
      </c>
      <c r="Q231" t="str">
        <f>(LEFT(N231,FIND("/",N231)-1))</f>
        <v>film &amp; video</v>
      </c>
      <c r="R231" t="str">
        <f>RIGHT(N231,LEN(N231)-SEARCH("/",N231))</f>
        <v>drama</v>
      </c>
      <c r="S231" s="9">
        <f t="shared" si="14"/>
        <v>42383.725659722222</v>
      </c>
      <c r="T231" s="9">
        <f t="shared" si="15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0.4</v>
      </c>
      <c r="P232" s="14">
        <f t="shared" si="13"/>
        <v>30</v>
      </c>
      <c r="Q232" t="str">
        <f>(LEFT(N232,FIND("/",N232)-1))</f>
        <v>film &amp; video</v>
      </c>
      <c r="R232" t="str">
        <f>RIGHT(N232,LEN(N232)-SEARCH("/",N232))</f>
        <v>drama</v>
      </c>
      <c r="S232" s="9">
        <f t="shared" si="14"/>
        <v>42129.568877314814</v>
      </c>
      <c r="T232" s="9">
        <f t="shared" si="15"/>
        <v>42159.568877314814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14" t="e">
        <f t="shared" si="13"/>
        <v>#DIV/0!</v>
      </c>
      <c r="Q233" t="str">
        <f>(LEFT(N233,FIND("/",N233)-1))</f>
        <v>film &amp; video</v>
      </c>
      <c r="R233" t="str">
        <f>RIGHT(N233,LEN(N233)-SEARCH("/",N233))</f>
        <v>drama</v>
      </c>
      <c r="S233" s="9">
        <f t="shared" si="14"/>
        <v>42341.75059027777</v>
      </c>
      <c r="T233" s="9">
        <f t="shared" si="15"/>
        <v>42371.75059027777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2.8</v>
      </c>
      <c r="P234" s="14">
        <f t="shared" si="13"/>
        <v>15.71</v>
      </c>
      <c r="Q234" t="str">
        <f>(LEFT(N234,FIND("/",N234)-1))</f>
        <v>film &amp; video</v>
      </c>
      <c r="R234" t="str">
        <f>RIGHT(N234,LEN(N234)-SEARCH("/",N234))</f>
        <v>drama</v>
      </c>
      <c r="S234" s="9">
        <f t="shared" si="14"/>
        <v>42032.617430555554</v>
      </c>
      <c r="T234" s="9">
        <f t="shared" si="15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14" t="e">
        <f t="shared" si="13"/>
        <v>#DIV/0!</v>
      </c>
      <c r="Q235" t="str">
        <f>(LEFT(N235,FIND("/",N235)-1))</f>
        <v>film &amp; video</v>
      </c>
      <c r="R235" t="str">
        <f>RIGHT(N235,LEN(N235)-SEARCH("/",N235))</f>
        <v>drama</v>
      </c>
      <c r="S235" s="9">
        <f t="shared" si="14"/>
        <v>42612.703379629624</v>
      </c>
      <c r="T235" s="9">
        <f t="shared" si="15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40.1</v>
      </c>
      <c r="P236" s="14">
        <f t="shared" si="13"/>
        <v>80.2</v>
      </c>
      <c r="Q236" t="str">
        <f>(LEFT(N236,FIND("/",N236)-1))</f>
        <v>film &amp; video</v>
      </c>
      <c r="R236" t="str">
        <f>RIGHT(N236,LEN(N236)-SEARCH("/",N236))</f>
        <v>drama</v>
      </c>
      <c r="S236" s="9">
        <f t="shared" si="14"/>
        <v>42135.82707175926</v>
      </c>
      <c r="T236" s="9">
        <f t="shared" si="15"/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14" t="e">
        <f t="shared" si="13"/>
        <v>#DIV/0!</v>
      </c>
      <c r="Q237" t="str">
        <f>(LEFT(N237,FIND("/",N237)-1))</f>
        <v>film &amp; video</v>
      </c>
      <c r="R237" t="str">
        <f>RIGHT(N237,LEN(N237)-SEARCH("/",N237))</f>
        <v>drama</v>
      </c>
      <c r="S237" s="9">
        <f t="shared" si="14"/>
        <v>42164.700196759259</v>
      </c>
      <c r="T237" s="9">
        <f t="shared" si="15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14" t="e">
        <f t="shared" si="13"/>
        <v>#DIV/0!</v>
      </c>
      <c r="Q238" t="str">
        <f>(LEFT(N238,FIND("/",N238)-1))</f>
        <v>film &amp; video</v>
      </c>
      <c r="R238" t="str">
        <f>RIGHT(N238,LEN(N238)-SEARCH("/",N238))</f>
        <v>drama</v>
      </c>
      <c r="S238" s="9">
        <f t="shared" si="14"/>
        <v>42320.876145833332</v>
      </c>
      <c r="T238" s="9">
        <f t="shared" si="15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0.3</v>
      </c>
      <c r="P239" s="14">
        <f t="shared" si="13"/>
        <v>50</v>
      </c>
      <c r="Q239" t="str">
        <f>(LEFT(N239,FIND("/",N239)-1))</f>
        <v>film &amp; video</v>
      </c>
      <c r="R239" t="str">
        <f>RIGHT(N239,LEN(N239)-SEARCH("/",N239))</f>
        <v>drama</v>
      </c>
      <c r="S239" s="9">
        <f t="shared" si="14"/>
        <v>42377.368854166663</v>
      </c>
      <c r="T239" s="9">
        <f t="shared" si="15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14" t="e">
        <f t="shared" si="13"/>
        <v>#DIV/0!</v>
      </c>
      <c r="Q240" t="str">
        <f>(LEFT(N240,FIND("/",N240)-1))</f>
        <v>film &amp; video</v>
      </c>
      <c r="R240" t="str">
        <f>RIGHT(N240,LEN(N240)-SEARCH("/",N240))</f>
        <v>drama</v>
      </c>
      <c r="S240" s="9">
        <f t="shared" si="14"/>
        <v>42713.754166666666</v>
      </c>
      <c r="T240" s="9">
        <f t="shared" si="15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25</v>
      </c>
      <c r="P241" s="14">
        <f t="shared" si="13"/>
        <v>50</v>
      </c>
      <c r="Q241" t="str">
        <f>(LEFT(N241,FIND("/",N241)-1))</f>
        <v>film &amp; video</v>
      </c>
      <c r="R241" t="str">
        <f>RIGHT(N241,LEN(N241)-SEARCH("/",N241))</f>
        <v>drama</v>
      </c>
      <c r="S241" s="9">
        <f t="shared" si="14"/>
        <v>42296.901967592588</v>
      </c>
      <c r="T241" s="9">
        <f t="shared" si="15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107.6</v>
      </c>
      <c r="P242" s="14">
        <f t="shared" si="13"/>
        <v>117.85</v>
      </c>
      <c r="Q242" t="str">
        <f>(LEFT(N242,FIND("/",N242)-1))</f>
        <v>film &amp; video</v>
      </c>
      <c r="R242" t="str">
        <f>RIGHT(N242,LEN(N242)-SEARCH("/",N242))</f>
        <v>documentary</v>
      </c>
      <c r="S242" s="9">
        <f t="shared" si="14"/>
        <v>41354.500127314815</v>
      </c>
      <c r="T242" s="9">
        <f t="shared" si="15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112.6</v>
      </c>
      <c r="P243" s="14">
        <f t="shared" si="13"/>
        <v>109.04</v>
      </c>
      <c r="Q243" t="str">
        <f>(LEFT(N243,FIND("/",N243)-1))</f>
        <v>film &amp; video</v>
      </c>
      <c r="R243" t="str">
        <f>RIGHT(N243,LEN(N243)-SEARCH("/",N243))</f>
        <v>documentary</v>
      </c>
      <c r="S243" s="9">
        <f t="shared" si="14"/>
        <v>41949.489629629628</v>
      </c>
      <c r="T243" s="9">
        <f t="shared" si="15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113.5</v>
      </c>
      <c r="P244" s="14">
        <f t="shared" si="13"/>
        <v>73.02</v>
      </c>
      <c r="Q244" t="str">
        <f>(LEFT(N244,FIND("/",N244)-1))</f>
        <v>film &amp; video</v>
      </c>
      <c r="R244" t="str">
        <f>RIGHT(N244,LEN(N244)-SEARCH("/",N244))</f>
        <v>documentary</v>
      </c>
      <c r="S244" s="9">
        <f t="shared" si="14"/>
        <v>40862.28460648148</v>
      </c>
      <c r="T244" s="9">
        <f t="shared" si="15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102.6</v>
      </c>
      <c r="P245" s="14">
        <f t="shared" si="13"/>
        <v>78.2</v>
      </c>
      <c r="Q245" t="str">
        <f>(LEFT(N245,FIND("/",N245)-1))</f>
        <v>film &amp; video</v>
      </c>
      <c r="R245" t="str">
        <f>RIGHT(N245,LEN(N245)-SEARCH("/",N245))</f>
        <v>documentary</v>
      </c>
      <c r="S245" s="9">
        <f t="shared" si="14"/>
        <v>41661.839166666665</v>
      </c>
      <c r="T245" s="9">
        <f t="shared" si="15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113.8</v>
      </c>
      <c r="P246" s="14">
        <f t="shared" si="13"/>
        <v>47.4</v>
      </c>
      <c r="Q246" t="str">
        <f>(LEFT(N246,FIND("/",N246)-1))</f>
        <v>film &amp; video</v>
      </c>
      <c r="R246" t="str">
        <f>RIGHT(N246,LEN(N246)-SEARCH("/",N246))</f>
        <v>documentary</v>
      </c>
      <c r="S246" s="9">
        <f t="shared" si="14"/>
        <v>40213.115266203698</v>
      </c>
      <c r="T246" s="9">
        <f t="shared" si="15"/>
        <v>40253.087500000001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103.7</v>
      </c>
      <c r="P247" s="14">
        <f t="shared" si="13"/>
        <v>54.02</v>
      </c>
      <c r="Q247" t="str">
        <f>(LEFT(N247,FIND("/",N247)-1))</f>
        <v>film &amp; video</v>
      </c>
      <c r="R247" t="str">
        <f>RIGHT(N247,LEN(N247)-SEARCH("/",N247))</f>
        <v>documentary</v>
      </c>
      <c r="S247" s="9">
        <f t="shared" si="14"/>
        <v>41106.844733796293</v>
      </c>
      <c r="T247" s="9">
        <f t="shared" si="15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305.5</v>
      </c>
      <c r="P248" s="14">
        <f t="shared" si="13"/>
        <v>68.489999999999995</v>
      </c>
      <c r="Q248" t="str">
        <f>(LEFT(N248,FIND("/",N248)-1))</f>
        <v>film &amp; video</v>
      </c>
      <c r="R248" t="str">
        <f>RIGHT(N248,LEN(N248)-SEARCH("/",N248))</f>
        <v>documentary</v>
      </c>
      <c r="S248" s="9">
        <f t="shared" si="14"/>
        <v>40480.155150462961</v>
      </c>
      <c r="T248" s="9">
        <f t="shared" si="15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134.1</v>
      </c>
      <c r="P249" s="14">
        <f t="shared" si="13"/>
        <v>108.15</v>
      </c>
      <c r="Q249" t="str">
        <f>(LEFT(N249,FIND("/",N249)-1))</f>
        <v>film &amp; video</v>
      </c>
      <c r="R249" t="str">
        <f>RIGHT(N249,LEN(N249)-SEARCH("/",N249))</f>
        <v>documentary</v>
      </c>
      <c r="S249" s="9">
        <f t="shared" si="14"/>
        <v>40430.395995370367</v>
      </c>
      <c r="T249" s="9">
        <f t="shared" si="15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101.3</v>
      </c>
      <c r="P250" s="14">
        <f t="shared" si="13"/>
        <v>589.95000000000005</v>
      </c>
      <c r="Q250" t="str">
        <f>(LEFT(N250,FIND("/",N250)-1))</f>
        <v>film &amp; video</v>
      </c>
      <c r="R250" t="str">
        <f>RIGHT(N250,LEN(N250)-SEARCH("/",N250))</f>
        <v>documentary</v>
      </c>
      <c r="S250" s="9">
        <f t="shared" si="14"/>
        <v>40870.566076388888</v>
      </c>
      <c r="T250" s="9">
        <f t="shared" si="15"/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112.9</v>
      </c>
      <c r="P251" s="14">
        <f t="shared" si="13"/>
        <v>48.05</v>
      </c>
      <c r="Q251" t="str">
        <f>(LEFT(N251,FIND("/",N251)-1))</f>
        <v>film &amp; video</v>
      </c>
      <c r="R251" t="str">
        <f>RIGHT(N251,LEN(N251)-SEARCH("/",N251))</f>
        <v>documentary</v>
      </c>
      <c r="S251" s="9">
        <f t="shared" si="14"/>
        <v>40332.715509259258</v>
      </c>
      <c r="T251" s="9">
        <f t="shared" si="15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105.6</v>
      </c>
      <c r="P252" s="14">
        <f t="shared" si="13"/>
        <v>72.48</v>
      </c>
      <c r="Q252" t="str">
        <f>(LEFT(N252,FIND("/",N252)-1))</f>
        <v>film &amp; video</v>
      </c>
      <c r="R252" t="str">
        <f>RIGHT(N252,LEN(N252)-SEARCH("/",N252))</f>
        <v>documentary</v>
      </c>
      <c r="S252" s="9">
        <f t="shared" si="14"/>
        <v>41401.357534722221</v>
      </c>
      <c r="T252" s="9">
        <f t="shared" si="15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125.6</v>
      </c>
      <c r="P253" s="14">
        <f t="shared" si="13"/>
        <v>57.08</v>
      </c>
      <c r="Q253" t="str">
        <f>(LEFT(N253,FIND("/",N253)-1))</f>
        <v>film &amp; video</v>
      </c>
      <c r="R253" t="str">
        <f>RIGHT(N253,LEN(N253)-SEARCH("/",N253))</f>
        <v>documentary</v>
      </c>
      <c r="S253" s="9">
        <f t="shared" si="14"/>
        <v>41013.579236111109</v>
      </c>
      <c r="T253" s="9">
        <f t="shared" si="15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184.6</v>
      </c>
      <c r="P254" s="14">
        <f t="shared" si="13"/>
        <v>85.44</v>
      </c>
      <c r="Q254" t="str">
        <f>(LEFT(N254,FIND("/",N254)-1))</f>
        <v>film &amp; video</v>
      </c>
      <c r="R254" t="str">
        <f>RIGHT(N254,LEN(N254)-SEARCH("/",N254))</f>
        <v>documentary</v>
      </c>
      <c r="S254" s="9">
        <f t="shared" si="14"/>
        <v>40266.454374999994</v>
      </c>
      <c r="T254" s="9">
        <f t="shared" si="15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100.7</v>
      </c>
      <c r="P255" s="14">
        <f t="shared" si="13"/>
        <v>215.86</v>
      </c>
      <c r="Q255" t="str">
        <f>(LEFT(N255,FIND("/",N255)-1))</f>
        <v>film &amp; video</v>
      </c>
      <c r="R255" t="str">
        <f>RIGHT(N255,LEN(N255)-SEARCH("/",N255))</f>
        <v>documentary</v>
      </c>
      <c r="S255" s="9">
        <f t="shared" si="14"/>
        <v>40924.44253472222</v>
      </c>
      <c r="T255" s="9">
        <f t="shared" si="15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116.9</v>
      </c>
      <c r="P256" s="14">
        <f t="shared" si="13"/>
        <v>89.39</v>
      </c>
      <c r="Q256" t="str">
        <f>(LEFT(N256,FIND("/",N256)-1))</f>
        <v>film &amp; video</v>
      </c>
      <c r="R256" t="str">
        <f>RIGHT(N256,LEN(N256)-SEARCH("/",N256))</f>
        <v>documentary</v>
      </c>
      <c r="S256" s="9">
        <f t="shared" si="14"/>
        <v>42263.744328703702</v>
      </c>
      <c r="T256" s="9">
        <f t="shared" si="15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106.7</v>
      </c>
      <c r="P257" s="14">
        <f t="shared" si="13"/>
        <v>45.42</v>
      </c>
      <c r="Q257" t="str">
        <f>(LEFT(N257,FIND("/",N257)-1))</f>
        <v>film &amp; video</v>
      </c>
      <c r="R257" t="str">
        <f>RIGHT(N257,LEN(N257)-SEARCH("/",N257))</f>
        <v>documentary</v>
      </c>
      <c r="S257" s="9">
        <f t="shared" si="14"/>
        <v>40588.318078703705</v>
      </c>
      <c r="T257" s="9">
        <f t="shared" si="15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139.1</v>
      </c>
      <c r="P258" s="14">
        <f t="shared" si="13"/>
        <v>65.760000000000005</v>
      </c>
      <c r="Q258" t="str">
        <f>(LEFT(N258,FIND("/",N258)-1))</f>
        <v>film &amp; video</v>
      </c>
      <c r="R258" t="str">
        <f>RIGHT(N258,LEN(N258)-SEARCH("/",N258))</f>
        <v>documentary</v>
      </c>
      <c r="S258" s="9">
        <f t="shared" si="14"/>
        <v>41319.560960648145</v>
      </c>
      <c r="T258" s="9">
        <f t="shared" si="15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ROUND((E259/D259)*100, 1)</f>
        <v>106.7</v>
      </c>
      <c r="P259" s="14">
        <f t="shared" ref="P259:P322" si="17">ROUND(E259/L259, 2)</f>
        <v>66.7</v>
      </c>
      <c r="Q259" t="str">
        <f>(LEFT(N259,FIND("/",N259)-1))</f>
        <v>film &amp; video</v>
      </c>
      <c r="R259" t="str">
        <f>RIGHT(N259,LEN(N259)-SEARCH("/",N259))</f>
        <v>documentary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191.1</v>
      </c>
      <c r="P260" s="14">
        <f t="shared" si="17"/>
        <v>83.35</v>
      </c>
      <c r="Q260" t="str">
        <f>(LEFT(N260,FIND("/",N260)-1))</f>
        <v>film &amp; video</v>
      </c>
      <c r="R260" t="str">
        <f>RIGHT(N260,LEN(N260)-SEARCH("/",N260))</f>
        <v>documentary</v>
      </c>
      <c r="S260" s="9">
        <f t="shared" si="18"/>
        <v>40681.843356481477</v>
      </c>
      <c r="T260" s="9">
        <f t="shared" si="19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131.9</v>
      </c>
      <c r="P261" s="14">
        <f t="shared" si="17"/>
        <v>105.05</v>
      </c>
      <c r="Q261" t="str">
        <f>(LEFT(N261,FIND("/",N261)-1))</f>
        <v>film &amp; video</v>
      </c>
      <c r="R261" t="str">
        <f>RIGHT(N261,LEN(N261)-SEARCH("/",N261))</f>
        <v>documentary</v>
      </c>
      <c r="S261" s="9">
        <f t="shared" si="18"/>
        <v>42072.529733796291</v>
      </c>
      <c r="T261" s="9">
        <f t="shared" si="19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106.4</v>
      </c>
      <c r="P262" s="14">
        <f t="shared" si="17"/>
        <v>120.91</v>
      </c>
      <c r="Q262" t="str">
        <f>(LEFT(N262,FIND("/",N262)-1))</f>
        <v>film &amp; video</v>
      </c>
      <c r="R262" t="str">
        <f>RIGHT(N262,LEN(N262)-SEARCH("/",N262))</f>
        <v>documentary</v>
      </c>
      <c r="S262" s="9">
        <f t="shared" si="18"/>
        <v>40330.547210648147</v>
      </c>
      <c r="T262" s="9">
        <f t="shared" si="19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107.4</v>
      </c>
      <c r="P263" s="14">
        <f t="shared" si="17"/>
        <v>97.64</v>
      </c>
      <c r="Q263" t="str">
        <f>(LEFT(N263,FIND("/",N263)-1))</f>
        <v>film &amp; video</v>
      </c>
      <c r="R263" t="str">
        <f>RIGHT(N263,LEN(N263)-SEARCH("/",N263))</f>
        <v>documentary</v>
      </c>
      <c r="S263" s="9">
        <f t="shared" si="18"/>
        <v>41017.677129629628</v>
      </c>
      <c r="T263" s="9">
        <f t="shared" si="19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240</v>
      </c>
      <c r="P264" s="14">
        <f t="shared" si="17"/>
        <v>41.38</v>
      </c>
      <c r="Q264" t="str">
        <f>(LEFT(N264,FIND("/",N264)-1))</f>
        <v>film &amp; video</v>
      </c>
      <c r="R264" t="str">
        <f>RIGHT(N264,LEN(N264)-SEARCH("/",N264))</f>
        <v>documentary</v>
      </c>
      <c r="S264" s="9">
        <f t="shared" si="18"/>
        <v>40555.039675925924</v>
      </c>
      <c r="T264" s="9">
        <f t="shared" si="19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118.1</v>
      </c>
      <c r="P265" s="14">
        <f t="shared" si="17"/>
        <v>30.65</v>
      </c>
      <c r="Q265" t="str">
        <f>(LEFT(N265,FIND("/",N265)-1))</f>
        <v>film &amp; video</v>
      </c>
      <c r="R265" t="str">
        <f>RIGHT(N265,LEN(N265)-SEARCH("/",N265))</f>
        <v>documentary</v>
      </c>
      <c r="S265" s="9">
        <f t="shared" si="18"/>
        <v>41149.746458333328</v>
      </c>
      <c r="T265" s="9">
        <f t="shared" si="19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118.2</v>
      </c>
      <c r="P266" s="14">
        <f t="shared" si="17"/>
        <v>64.95</v>
      </c>
      <c r="Q266" t="str">
        <f>(LEFT(N266,FIND("/",N266)-1))</f>
        <v>film &amp; video</v>
      </c>
      <c r="R266" t="str">
        <f>RIGHT(N266,LEN(N266)-SEARCH("/",N266))</f>
        <v>documentary</v>
      </c>
      <c r="S266" s="9">
        <f t="shared" si="18"/>
        <v>41010.411979166667</v>
      </c>
      <c r="T266" s="9">
        <f t="shared" si="19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111.1</v>
      </c>
      <c r="P267" s="14">
        <f t="shared" si="17"/>
        <v>95.78</v>
      </c>
      <c r="Q267" t="str">
        <f>(LEFT(N267,FIND("/",N267)-1))</f>
        <v>film &amp; video</v>
      </c>
      <c r="R267" t="str">
        <f>RIGHT(N267,LEN(N267)-SEARCH("/",N267))</f>
        <v>documentary</v>
      </c>
      <c r="S267" s="9">
        <f t="shared" si="18"/>
        <v>40267.03738425926</v>
      </c>
      <c r="T267" s="9">
        <f t="shared" si="19"/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145.5</v>
      </c>
      <c r="P268" s="14">
        <f t="shared" si="17"/>
        <v>40.42</v>
      </c>
      <c r="Q268" t="str">
        <f>(LEFT(N268,FIND("/",N268)-1))</f>
        <v>film &amp; video</v>
      </c>
      <c r="R268" t="str">
        <f>RIGHT(N268,LEN(N268)-SEARCH("/",N268))</f>
        <v>documentary</v>
      </c>
      <c r="S268" s="9">
        <f t="shared" si="18"/>
        <v>40204.966516203705</v>
      </c>
      <c r="T268" s="9">
        <f t="shared" si="19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131.6</v>
      </c>
      <c r="P269" s="14">
        <f t="shared" si="17"/>
        <v>78.58</v>
      </c>
      <c r="Q269" t="str">
        <f>(LEFT(N269,FIND("/",N269)-1))</f>
        <v>film &amp; video</v>
      </c>
      <c r="R269" t="str">
        <f>RIGHT(N269,LEN(N269)-SEARCH("/",N269))</f>
        <v>documentary</v>
      </c>
      <c r="S269" s="9">
        <f t="shared" si="18"/>
        <v>41785.244201388887</v>
      </c>
      <c r="T269" s="9">
        <f t="shared" si="19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111.4</v>
      </c>
      <c r="P270" s="14">
        <f t="shared" si="17"/>
        <v>50.18</v>
      </c>
      <c r="Q270" t="str">
        <f>(LEFT(N270,FIND("/",N270)-1))</f>
        <v>film &amp; video</v>
      </c>
      <c r="R270" t="str">
        <f>RIGHT(N270,LEN(N270)-SEARCH("/",N270))</f>
        <v>documentary</v>
      </c>
      <c r="S270" s="9">
        <f t="shared" si="18"/>
        <v>40808.944189814814</v>
      </c>
      <c r="T270" s="9">
        <f t="shared" si="19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147.19999999999999</v>
      </c>
      <c r="P271" s="14">
        <f t="shared" si="17"/>
        <v>92.25</v>
      </c>
      <c r="Q271" t="str">
        <f>(LEFT(N271,FIND("/",N271)-1))</f>
        <v>film &amp; video</v>
      </c>
      <c r="R271" t="str">
        <f>RIGHT(N271,LEN(N271)-SEARCH("/",N271))</f>
        <v>documentary</v>
      </c>
      <c r="S271" s="9">
        <f t="shared" si="18"/>
        <v>42757.988680555551</v>
      </c>
      <c r="T271" s="9">
        <f t="shared" si="19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152.6</v>
      </c>
      <c r="P272" s="14">
        <f t="shared" si="17"/>
        <v>57.54</v>
      </c>
      <c r="Q272" t="str">
        <f>(LEFT(N272,FIND("/",N272)-1))</f>
        <v>film &amp; video</v>
      </c>
      <c r="R272" t="str">
        <f>RIGHT(N272,LEN(N272)-SEARCH("/",N272))</f>
        <v>documentary</v>
      </c>
      <c r="S272" s="9">
        <f t="shared" si="18"/>
        <v>40637.658217592594</v>
      </c>
      <c r="T272" s="9">
        <f t="shared" si="19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104.7</v>
      </c>
      <c r="P273" s="14">
        <f t="shared" si="17"/>
        <v>109.42</v>
      </c>
      <c r="Q273" t="str">
        <f>(LEFT(N273,FIND("/",N273)-1))</f>
        <v>film &amp; video</v>
      </c>
      <c r="R273" t="str">
        <f>RIGHT(N273,LEN(N273)-SEARCH("/",N273))</f>
        <v>documentary</v>
      </c>
      <c r="S273" s="9">
        <f t="shared" si="18"/>
        <v>41611.891909722217</v>
      </c>
      <c r="T273" s="9">
        <f t="shared" si="19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177.4</v>
      </c>
      <c r="P274" s="14">
        <f t="shared" si="17"/>
        <v>81.89</v>
      </c>
      <c r="Q274" t="str">
        <f>(LEFT(N274,FIND("/",N274)-1))</f>
        <v>film &amp; video</v>
      </c>
      <c r="R274" t="str">
        <f>RIGHT(N274,LEN(N274)-SEARCH("/",N274))</f>
        <v>documentary</v>
      </c>
      <c r="S274" s="9">
        <f t="shared" si="18"/>
        <v>40235.692025462959</v>
      </c>
      <c r="T274" s="9">
        <f t="shared" si="19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107.8</v>
      </c>
      <c r="P275" s="14">
        <f t="shared" si="17"/>
        <v>45.67</v>
      </c>
      <c r="Q275" t="str">
        <f>(LEFT(N275,FIND("/",N275)-1))</f>
        <v>film &amp; video</v>
      </c>
      <c r="R275" t="str">
        <f>RIGHT(N275,LEN(N275)-SEARCH("/",N275))</f>
        <v>documentary</v>
      </c>
      <c r="S275" s="9">
        <f t="shared" si="18"/>
        <v>40697.29011574074</v>
      </c>
      <c r="T275" s="9">
        <f t="shared" si="19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156</v>
      </c>
      <c r="P276" s="14">
        <f t="shared" si="17"/>
        <v>55.22</v>
      </c>
      <c r="Q276" t="str">
        <f>(LEFT(N276,FIND("/",N276)-1))</f>
        <v>film &amp; video</v>
      </c>
      <c r="R276" t="str">
        <f>RIGHT(N276,LEN(N276)-SEARCH("/",N276))</f>
        <v>documentary</v>
      </c>
      <c r="S276" s="9">
        <f t="shared" si="18"/>
        <v>40969.704039351847</v>
      </c>
      <c r="T276" s="9">
        <f t="shared" si="19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108.4</v>
      </c>
      <c r="P277" s="14">
        <f t="shared" si="17"/>
        <v>65.3</v>
      </c>
      <c r="Q277" t="str">
        <f>(LEFT(N277,FIND("/",N277)-1))</f>
        <v>film &amp; video</v>
      </c>
      <c r="R277" t="str">
        <f>RIGHT(N277,LEN(N277)-SEARCH("/",N277))</f>
        <v>documentary</v>
      </c>
      <c r="S277" s="9">
        <f t="shared" si="18"/>
        <v>41192.823680555557</v>
      </c>
      <c r="T277" s="9">
        <f t="shared" si="19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147.6</v>
      </c>
      <c r="P278" s="14">
        <f t="shared" si="17"/>
        <v>95.23</v>
      </c>
      <c r="Q278" t="str">
        <f>(LEFT(N278,FIND("/",N278)-1))</f>
        <v>film &amp; video</v>
      </c>
      <c r="R278" t="str">
        <f>RIGHT(N278,LEN(N278)-SEARCH("/",N278))</f>
        <v>documentary</v>
      </c>
      <c r="S278" s="9">
        <f t="shared" si="18"/>
        <v>40966.873541666668</v>
      </c>
      <c r="T278" s="9">
        <f t="shared" si="19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110.4</v>
      </c>
      <c r="P279" s="14">
        <f t="shared" si="17"/>
        <v>75.44</v>
      </c>
      <c r="Q279" t="str">
        <f>(LEFT(N279,FIND("/",N279)-1))</f>
        <v>film &amp; video</v>
      </c>
      <c r="R279" t="str">
        <f>RIGHT(N279,LEN(N279)-SEARCH("/",N279))</f>
        <v>documentary</v>
      </c>
      <c r="S279" s="9">
        <f t="shared" si="18"/>
        <v>42117.68309027778</v>
      </c>
      <c r="T279" s="9">
        <f t="shared" si="19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150.30000000000001</v>
      </c>
      <c r="P280" s="14">
        <f t="shared" si="17"/>
        <v>97.82</v>
      </c>
      <c r="Q280" t="str">
        <f>(LEFT(N280,FIND("/",N280)-1))</f>
        <v>film &amp; video</v>
      </c>
      <c r="R280" t="str">
        <f>RIGHT(N280,LEN(N280)-SEARCH("/",N280))</f>
        <v>documentary</v>
      </c>
      <c r="S280" s="9">
        <f t="shared" si="18"/>
        <v>41163.832627314812</v>
      </c>
      <c r="T280" s="9">
        <f t="shared" si="19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157.30000000000001</v>
      </c>
      <c r="P281" s="14">
        <f t="shared" si="17"/>
        <v>87.69</v>
      </c>
      <c r="Q281" t="str">
        <f>(LEFT(N281,FIND("/",N281)-1))</f>
        <v>film &amp; video</v>
      </c>
      <c r="R281" t="str">
        <f>RIGHT(N281,LEN(N281)-SEARCH("/",N281))</f>
        <v>documentary</v>
      </c>
      <c r="S281" s="9">
        <f t="shared" si="18"/>
        <v>42759.035833333335</v>
      </c>
      <c r="T281" s="9">
        <f t="shared" si="19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156.1</v>
      </c>
      <c r="P282" s="14">
        <f t="shared" si="17"/>
        <v>54.75</v>
      </c>
      <c r="Q282" t="str">
        <f>(LEFT(N282,FIND("/",N282)-1))</f>
        <v>film &amp; video</v>
      </c>
      <c r="R282" t="str">
        <f>RIGHT(N282,LEN(N282)-SEARCH("/",N282))</f>
        <v>documentary</v>
      </c>
      <c r="S282" s="9">
        <f t="shared" si="18"/>
        <v>41744.382349537038</v>
      </c>
      <c r="T282" s="9">
        <f t="shared" si="19"/>
        <v>41789.382349537038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120.6</v>
      </c>
      <c r="P283" s="14">
        <f t="shared" si="17"/>
        <v>83.95</v>
      </c>
      <c r="Q283" t="str">
        <f>(LEFT(N283,FIND("/",N283)-1))</f>
        <v>film &amp; video</v>
      </c>
      <c r="R283" t="str">
        <f>RIGHT(N283,LEN(N283)-SEARCH("/",N283))</f>
        <v>documentary</v>
      </c>
      <c r="S283" s="9">
        <f t="shared" si="18"/>
        <v>39949.955011574071</v>
      </c>
      <c r="T283" s="9">
        <f t="shared" si="19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101.2</v>
      </c>
      <c r="P284" s="14">
        <f t="shared" si="17"/>
        <v>254.39</v>
      </c>
      <c r="Q284" t="str">
        <f>(LEFT(N284,FIND("/",N284)-1))</f>
        <v>film &amp; video</v>
      </c>
      <c r="R284" t="str">
        <f>RIGHT(N284,LEN(N284)-SEARCH("/",N284))</f>
        <v>documentary</v>
      </c>
      <c r="S284" s="9">
        <f t="shared" si="18"/>
        <v>40194.711712962962</v>
      </c>
      <c r="T284" s="9">
        <f t="shared" si="19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114.3</v>
      </c>
      <c r="P285" s="14">
        <f t="shared" si="17"/>
        <v>101.83</v>
      </c>
      <c r="Q285" t="str">
        <f>(LEFT(N285,FIND("/",N285)-1))</f>
        <v>film &amp; video</v>
      </c>
      <c r="R285" t="str">
        <f>RIGHT(N285,LEN(N285)-SEARCH("/",N285))</f>
        <v>documentary</v>
      </c>
      <c r="S285" s="9">
        <f t="shared" si="18"/>
        <v>40675.501666666663</v>
      </c>
      <c r="T285" s="9">
        <f t="shared" si="19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104.6</v>
      </c>
      <c r="P286" s="14">
        <f t="shared" si="17"/>
        <v>55.07</v>
      </c>
      <c r="Q286" t="str">
        <f>(LEFT(N286,FIND("/",N286)-1))</f>
        <v>film &amp; video</v>
      </c>
      <c r="R286" t="str">
        <f>RIGHT(N286,LEN(N286)-SEARCH("/",N286))</f>
        <v>documentary</v>
      </c>
      <c r="S286" s="9">
        <f t="shared" si="18"/>
        <v>40904.529861111107</v>
      </c>
      <c r="T286" s="9">
        <f t="shared" si="19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228.8</v>
      </c>
      <c r="P287" s="14">
        <f t="shared" si="17"/>
        <v>56.9</v>
      </c>
      <c r="Q287" t="str">
        <f>(LEFT(N287,FIND("/",N287)-1))</f>
        <v>film &amp; video</v>
      </c>
      <c r="R287" t="str">
        <f>RIGHT(N287,LEN(N287)-SEARCH("/",N287))</f>
        <v>documentary</v>
      </c>
      <c r="S287" s="9">
        <f t="shared" si="18"/>
        <v>41506.547777777778</v>
      </c>
      <c r="T287" s="9">
        <f t="shared" si="19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109.2</v>
      </c>
      <c r="P288" s="14">
        <f t="shared" si="17"/>
        <v>121.28</v>
      </c>
      <c r="Q288" t="str">
        <f>(LEFT(N288,FIND("/",N288)-1))</f>
        <v>film &amp; video</v>
      </c>
      <c r="R288" t="str">
        <f>RIGHT(N288,LEN(N288)-SEARCH("/",N288))</f>
        <v>documentary</v>
      </c>
      <c r="S288" s="9">
        <f t="shared" si="18"/>
        <v>41313.607916666668</v>
      </c>
      <c r="T288" s="9">
        <f t="shared" si="19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176.3</v>
      </c>
      <c r="P289" s="14">
        <f t="shared" si="17"/>
        <v>91.19</v>
      </c>
      <c r="Q289" t="str">
        <f>(LEFT(N289,FIND("/",N289)-1))</f>
        <v>film &amp; video</v>
      </c>
      <c r="R289" t="str">
        <f>RIGHT(N289,LEN(N289)-SEARCH("/",N289))</f>
        <v>documentary</v>
      </c>
      <c r="S289" s="9">
        <f t="shared" si="18"/>
        <v>41184.069652777776</v>
      </c>
      <c r="T289" s="9">
        <f t="shared" si="19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103.2</v>
      </c>
      <c r="P290" s="14">
        <f t="shared" si="17"/>
        <v>115.45</v>
      </c>
      <c r="Q290" t="str">
        <f>(LEFT(N290,FIND("/",N290)-1))</f>
        <v>film &amp; video</v>
      </c>
      <c r="R290" t="str">
        <f>RIGHT(N290,LEN(N290)-SEARCH("/",N290))</f>
        <v>documentary</v>
      </c>
      <c r="S290" s="9">
        <f t="shared" si="18"/>
        <v>41050.960567129623</v>
      </c>
      <c r="T290" s="9">
        <f t="shared" si="19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104.8</v>
      </c>
      <c r="P291" s="14">
        <f t="shared" si="17"/>
        <v>67.77</v>
      </c>
      <c r="Q291" t="str">
        <f>(LEFT(N291,FIND("/",N291)-1))</f>
        <v>film &amp; video</v>
      </c>
      <c r="R291" t="str">
        <f>RIGHT(N291,LEN(N291)-SEARCH("/",N291))</f>
        <v>documentary</v>
      </c>
      <c r="S291" s="9">
        <f t="shared" si="18"/>
        <v>41550.248078703698</v>
      </c>
      <c r="T291" s="9">
        <f t="shared" si="19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106.7</v>
      </c>
      <c r="P292" s="14">
        <f t="shared" si="17"/>
        <v>28.58</v>
      </c>
      <c r="Q292" t="str">
        <f>(LEFT(N292,FIND("/",N292)-1))</f>
        <v>film &amp; video</v>
      </c>
      <c r="R292" t="str">
        <f>RIGHT(N292,LEN(N292)-SEARCH("/",N292))</f>
        <v>documentary</v>
      </c>
      <c r="S292" s="9">
        <f t="shared" si="18"/>
        <v>40526.160844907405</v>
      </c>
      <c r="T292" s="9">
        <f t="shared" si="19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120</v>
      </c>
      <c r="P293" s="14">
        <f t="shared" si="17"/>
        <v>46.88</v>
      </c>
      <c r="Q293" t="str">
        <f>(LEFT(N293,FIND("/",N293)-1))</f>
        <v>film &amp; video</v>
      </c>
      <c r="R293" t="str">
        <f>RIGHT(N293,LEN(N293)-SEARCH("/",N293))</f>
        <v>documentary</v>
      </c>
      <c r="S293" s="9">
        <f t="shared" si="18"/>
        <v>41376.560717592591</v>
      </c>
      <c r="T293" s="9">
        <f t="shared" si="19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101.5</v>
      </c>
      <c r="P294" s="14">
        <f t="shared" si="17"/>
        <v>154.41999999999999</v>
      </c>
      <c r="Q294" t="str">
        <f>(LEFT(N294,FIND("/",N294)-1))</f>
        <v>film &amp; video</v>
      </c>
      <c r="R294" t="str">
        <f>RIGHT(N294,LEN(N294)-SEARCH("/",N294))</f>
        <v>documentary</v>
      </c>
      <c r="S294" s="9">
        <f t="shared" si="18"/>
        <v>40812.594895833332</v>
      </c>
      <c r="T294" s="9">
        <f t="shared" si="19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101.4</v>
      </c>
      <c r="P295" s="14">
        <f t="shared" si="17"/>
        <v>201.22</v>
      </c>
      <c r="Q295" t="str">
        <f>(LEFT(N295,FIND("/",N295)-1))</f>
        <v>film &amp; video</v>
      </c>
      <c r="R295" t="str">
        <f>RIGHT(N295,LEN(N295)-SEARCH("/",N295))</f>
        <v>documentary</v>
      </c>
      <c r="S295" s="9">
        <f t="shared" si="18"/>
        <v>41719.459652777776</v>
      </c>
      <c r="T295" s="9">
        <f t="shared" si="19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100</v>
      </c>
      <c r="P296" s="14">
        <f t="shared" si="17"/>
        <v>100</v>
      </c>
      <c r="Q296" t="str">
        <f>(LEFT(N296,FIND("/",N296)-1))</f>
        <v>film &amp; video</v>
      </c>
      <c r="R296" t="str">
        <f>RIGHT(N296,LEN(N296)-SEARCH("/",N296))</f>
        <v>documentary</v>
      </c>
      <c r="S296" s="9">
        <f t="shared" si="18"/>
        <v>40342.876087962963</v>
      </c>
      <c r="T296" s="9">
        <f t="shared" si="19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133.1</v>
      </c>
      <c r="P297" s="14">
        <f t="shared" si="17"/>
        <v>100.08</v>
      </c>
      <c r="Q297" t="str">
        <f>(LEFT(N297,FIND("/",N297)-1))</f>
        <v>film &amp; video</v>
      </c>
      <c r="R297" t="str">
        <f>RIGHT(N297,LEN(N297)-SEARCH("/",N297))</f>
        <v>documentary</v>
      </c>
      <c r="S297" s="9">
        <f t="shared" si="18"/>
        <v>41518.796400462961</v>
      </c>
      <c r="T297" s="9">
        <f t="shared" si="19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118.7</v>
      </c>
      <c r="P298" s="14">
        <f t="shared" si="17"/>
        <v>230.09</v>
      </c>
      <c r="Q298" t="str">
        <f>(LEFT(N298,FIND("/",N298)-1))</f>
        <v>film &amp; video</v>
      </c>
      <c r="R298" t="str">
        <f>RIGHT(N298,LEN(N298)-SEARCH("/",N298))</f>
        <v>documentary</v>
      </c>
      <c r="S298" s="9">
        <f t="shared" si="18"/>
        <v>41134.267164351848</v>
      </c>
      <c r="T298" s="9">
        <f t="shared" si="19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100.6</v>
      </c>
      <c r="P299" s="14">
        <f t="shared" si="17"/>
        <v>141.75</v>
      </c>
      <c r="Q299" t="str">
        <f>(LEFT(N299,FIND("/",N299)-1))</f>
        <v>film &amp; video</v>
      </c>
      <c r="R299" t="str">
        <f>RIGHT(N299,LEN(N299)-SEARCH("/",N299))</f>
        <v>documentary</v>
      </c>
      <c r="S299" s="9">
        <f t="shared" si="18"/>
        <v>42089.519687499997</v>
      </c>
      <c r="T299" s="9">
        <f t="shared" si="19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108.9</v>
      </c>
      <c r="P300" s="14">
        <f t="shared" si="17"/>
        <v>56.34</v>
      </c>
      <c r="Q300" t="str">
        <f>(LEFT(N300,FIND("/",N300)-1))</f>
        <v>film &amp; video</v>
      </c>
      <c r="R300" t="str">
        <f>RIGHT(N300,LEN(N300)-SEARCH("/",N300))</f>
        <v>documentary</v>
      </c>
      <c r="S300" s="9">
        <f t="shared" si="18"/>
        <v>41709.255185185182</v>
      </c>
      <c r="T300" s="9">
        <f t="shared" si="19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179</v>
      </c>
      <c r="P301" s="14">
        <f t="shared" si="17"/>
        <v>73.34</v>
      </c>
      <c r="Q301" t="str">
        <f>(LEFT(N301,FIND("/",N301)-1))</f>
        <v>film &amp; video</v>
      </c>
      <c r="R301" t="str">
        <f>RIGHT(N301,LEN(N301)-SEARCH("/",N301))</f>
        <v>documentary</v>
      </c>
      <c r="S301" s="9">
        <f t="shared" si="18"/>
        <v>40469.016898148147</v>
      </c>
      <c r="T301" s="9">
        <f t="shared" si="19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101.7</v>
      </c>
      <c r="P302" s="14">
        <f t="shared" si="17"/>
        <v>85.34</v>
      </c>
      <c r="Q302" t="str">
        <f>(LEFT(N302,FIND("/",N302)-1))</f>
        <v>film &amp; video</v>
      </c>
      <c r="R302" t="str">
        <f>RIGHT(N302,LEN(N302)-SEARCH("/",N302))</f>
        <v>documentary</v>
      </c>
      <c r="S302" s="9">
        <f t="shared" si="18"/>
        <v>40626.751597222217</v>
      </c>
      <c r="T302" s="9">
        <f t="shared" si="19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118.7</v>
      </c>
      <c r="P303" s="14">
        <f t="shared" si="17"/>
        <v>61.5</v>
      </c>
      <c r="Q303" t="str">
        <f>(LEFT(N303,FIND("/",N303)-1))</f>
        <v>film &amp; video</v>
      </c>
      <c r="R303" t="str">
        <f>RIGHT(N303,LEN(N303)-SEARCH("/",N303))</f>
        <v>documentary</v>
      </c>
      <c r="S303" s="9">
        <f t="shared" si="18"/>
        <v>41312.529340277775</v>
      </c>
      <c r="T303" s="9">
        <f t="shared" si="19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100.5</v>
      </c>
      <c r="P304" s="14">
        <f t="shared" si="17"/>
        <v>93.02</v>
      </c>
      <c r="Q304" t="str">
        <f>(LEFT(N304,FIND("/",N304)-1))</f>
        <v>film &amp; video</v>
      </c>
      <c r="R304" t="str">
        <f>RIGHT(N304,LEN(N304)-SEARCH("/",N304))</f>
        <v>documentary</v>
      </c>
      <c r="S304" s="9">
        <f t="shared" si="18"/>
        <v>40933.648587962962</v>
      </c>
      <c r="T304" s="9">
        <f t="shared" si="19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137.5</v>
      </c>
      <c r="P305" s="14">
        <f t="shared" si="17"/>
        <v>50.29</v>
      </c>
      <c r="Q305" t="str">
        <f>(LEFT(N305,FIND("/",N305)-1))</f>
        <v>film &amp; video</v>
      </c>
      <c r="R305" t="str">
        <f>RIGHT(N305,LEN(N305)-SEARCH("/",N305))</f>
        <v>documentary</v>
      </c>
      <c r="S305" s="9">
        <f t="shared" si="18"/>
        <v>41031.862800925919</v>
      </c>
      <c r="T305" s="9">
        <f t="shared" si="19"/>
        <v>41061.862800925919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231.6</v>
      </c>
      <c r="P306" s="14">
        <f t="shared" si="17"/>
        <v>106.43</v>
      </c>
      <c r="Q306" t="str">
        <f>(LEFT(N306,FIND("/",N306)-1))</f>
        <v>film &amp; video</v>
      </c>
      <c r="R306" t="str">
        <f>RIGHT(N306,LEN(N306)-SEARCH("/",N306))</f>
        <v>documentary</v>
      </c>
      <c r="S306" s="9">
        <f t="shared" si="18"/>
        <v>41113.88653935185</v>
      </c>
      <c r="T306" s="9">
        <f t="shared" si="19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130.30000000000001</v>
      </c>
      <c r="P307" s="14">
        <f t="shared" si="17"/>
        <v>51.72</v>
      </c>
      <c r="Q307" t="str">
        <f>(LEFT(N307,FIND("/",N307)-1))</f>
        <v>film &amp; video</v>
      </c>
      <c r="R307" t="str">
        <f>RIGHT(N307,LEN(N307)-SEARCH("/",N307))</f>
        <v>documentary</v>
      </c>
      <c r="S307" s="9">
        <f t="shared" si="18"/>
        <v>40948.421863425923</v>
      </c>
      <c r="T307" s="9">
        <f t="shared" si="19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292.89999999999998</v>
      </c>
      <c r="P308" s="14">
        <f t="shared" si="17"/>
        <v>36.61</v>
      </c>
      <c r="Q308" t="str">
        <f>(LEFT(N308,FIND("/",N308)-1))</f>
        <v>film &amp; video</v>
      </c>
      <c r="R308" t="str">
        <f>RIGHT(N308,LEN(N308)-SEARCH("/",N308))</f>
        <v>documentary</v>
      </c>
      <c r="S308" s="9">
        <f t="shared" si="18"/>
        <v>41333.628854166665</v>
      </c>
      <c r="T308" s="9">
        <f t="shared" si="19"/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111.3</v>
      </c>
      <c r="P309" s="14">
        <f t="shared" si="17"/>
        <v>42.52</v>
      </c>
      <c r="Q309" t="str">
        <f>(LEFT(N309,FIND("/",N309)-1))</f>
        <v>film &amp; video</v>
      </c>
      <c r="R309" t="str">
        <f>RIGHT(N309,LEN(N309)-SEARCH("/",N309))</f>
        <v>documentary</v>
      </c>
      <c r="S309" s="9">
        <f t="shared" si="18"/>
        <v>41282.736122685186</v>
      </c>
      <c r="T309" s="9">
        <f t="shared" si="19"/>
        <v>41312.736122685186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105.6</v>
      </c>
      <c r="P310" s="14">
        <f t="shared" si="17"/>
        <v>62.71</v>
      </c>
      <c r="Q310" t="str">
        <f>(LEFT(N310,FIND("/",N310)-1))</f>
        <v>film &amp; video</v>
      </c>
      <c r="R310" t="str">
        <f>RIGHT(N310,LEN(N310)-SEARCH("/",N310))</f>
        <v>documentary</v>
      </c>
      <c r="S310" s="9">
        <f t="shared" si="18"/>
        <v>40567.486226851848</v>
      </c>
      <c r="T310" s="9">
        <f t="shared" si="19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118.9</v>
      </c>
      <c r="P311" s="14">
        <f t="shared" si="17"/>
        <v>89.96</v>
      </c>
      <c r="Q311" t="str">
        <f>(LEFT(N311,FIND("/",N311)-1))</f>
        <v>film &amp; video</v>
      </c>
      <c r="R311" t="str">
        <f>RIGHT(N311,LEN(N311)-SEARCH("/",N311))</f>
        <v>documentary</v>
      </c>
      <c r="S311" s="9">
        <f t="shared" si="18"/>
        <v>41134.543217592589</v>
      </c>
      <c r="T311" s="9">
        <f t="shared" si="19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104.1</v>
      </c>
      <c r="P312" s="14">
        <f t="shared" si="17"/>
        <v>28.92</v>
      </c>
      <c r="Q312" t="str">
        <f>(LEFT(N312,FIND("/",N312)-1))</f>
        <v>film &amp; video</v>
      </c>
      <c r="R312" t="str">
        <f>RIGHT(N312,LEN(N312)-SEARCH("/",N312))</f>
        <v>documentary</v>
      </c>
      <c r="S312" s="9">
        <f t="shared" si="18"/>
        <v>40820.974803240737</v>
      </c>
      <c r="T312" s="9">
        <f t="shared" si="19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104.1</v>
      </c>
      <c r="P313" s="14">
        <f t="shared" si="17"/>
        <v>138.80000000000001</v>
      </c>
      <c r="Q313" t="str">
        <f>(LEFT(N313,FIND("/",N313)-1))</f>
        <v>film &amp; video</v>
      </c>
      <c r="R313" t="str">
        <f>RIGHT(N313,LEN(N313)-SEARCH("/",N313))</f>
        <v>documentary</v>
      </c>
      <c r="S313" s="9">
        <f t="shared" si="18"/>
        <v>40868.011481481481</v>
      </c>
      <c r="T313" s="9">
        <f t="shared" si="19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111.9</v>
      </c>
      <c r="P314" s="14">
        <f t="shared" si="17"/>
        <v>61.3</v>
      </c>
      <c r="Q314" t="str">
        <f>(LEFT(N314,FIND("/",N314)-1))</f>
        <v>film &amp; video</v>
      </c>
      <c r="R314" t="str">
        <f>RIGHT(N314,LEN(N314)-SEARCH("/",N314))</f>
        <v>documentary</v>
      </c>
      <c r="S314" s="9">
        <f t="shared" si="18"/>
        <v>41348.669351851851</v>
      </c>
      <c r="T314" s="9">
        <f t="shared" si="19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104.7</v>
      </c>
      <c r="P315" s="14">
        <f t="shared" si="17"/>
        <v>80.2</v>
      </c>
      <c r="Q315" t="str">
        <f>(LEFT(N315,FIND("/",N315)-1))</f>
        <v>film &amp; video</v>
      </c>
      <c r="R315" t="str">
        <f>RIGHT(N315,LEN(N315)-SEARCH("/",N315))</f>
        <v>documentary</v>
      </c>
      <c r="S315" s="9">
        <f t="shared" si="18"/>
        <v>40357.019606481481</v>
      </c>
      <c r="T315" s="9">
        <f t="shared" si="19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385.2</v>
      </c>
      <c r="P316" s="14">
        <f t="shared" si="17"/>
        <v>32.1</v>
      </c>
      <c r="Q316" t="str">
        <f>(LEFT(N316,FIND("/",N316)-1))</f>
        <v>film &amp; video</v>
      </c>
      <c r="R316" t="str">
        <f>RIGHT(N316,LEN(N316)-SEARCH("/",N316))</f>
        <v>documentary</v>
      </c>
      <c r="S316" s="9">
        <f t="shared" si="18"/>
        <v>41304.624861111108</v>
      </c>
      <c r="T316" s="9">
        <f t="shared" si="19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101.2</v>
      </c>
      <c r="P317" s="14">
        <f t="shared" si="17"/>
        <v>200.89</v>
      </c>
      <c r="Q317" t="str">
        <f>(LEFT(N317,FIND("/",N317)-1))</f>
        <v>film &amp; video</v>
      </c>
      <c r="R317" t="str">
        <f>RIGHT(N317,LEN(N317)-SEARCH("/",N317))</f>
        <v>documentary</v>
      </c>
      <c r="S317" s="9">
        <f t="shared" si="18"/>
        <v>41113.564050925925</v>
      </c>
      <c r="T317" s="9">
        <f t="shared" si="19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113.8</v>
      </c>
      <c r="P318" s="14">
        <f t="shared" si="17"/>
        <v>108.01</v>
      </c>
      <c r="Q318" t="str">
        <f>(LEFT(N318,FIND("/",N318)-1))</f>
        <v>film &amp; video</v>
      </c>
      <c r="R318" t="str">
        <f>RIGHT(N318,LEN(N318)-SEARCH("/",N318))</f>
        <v>documentary</v>
      </c>
      <c r="S318" s="9">
        <f t="shared" si="18"/>
        <v>41950.715243055551</v>
      </c>
      <c r="T318" s="9">
        <f t="shared" si="19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100.8</v>
      </c>
      <c r="P319" s="14">
        <f t="shared" si="17"/>
        <v>95.7</v>
      </c>
      <c r="Q319" t="str">
        <f>(LEFT(N319,FIND("/",N319)-1))</f>
        <v>film &amp; video</v>
      </c>
      <c r="R319" t="str">
        <f>RIGHT(N319,LEN(N319)-SEARCH("/",N319))</f>
        <v>documentary</v>
      </c>
      <c r="S319" s="9">
        <f t="shared" si="18"/>
        <v>41589.468553240738</v>
      </c>
      <c r="T319" s="9">
        <f t="shared" si="19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283.3</v>
      </c>
      <c r="P320" s="14">
        <f t="shared" si="17"/>
        <v>49.88</v>
      </c>
      <c r="Q320" t="str">
        <f>(LEFT(N320,FIND("/",N320)-1))</f>
        <v>film &amp; video</v>
      </c>
      <c r="R320" t="str">
        <f>RIGHT(N320,LEN(N320)-SEARCH("/",N320))</f>
        <v>documentary</v>
      </c>
      <c r="S320" s="9">
        <f t="shared" si="18"/>
        <v>41329.830451388887</v>
      </c>
      <c r="T320" s="9">
        <f t="shared" si="19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112.7</v>
      </c>
      <c r="P321" s="14">
        <f t="shared" si="17"/>
        <v>110.47</v>
      </c>
      <c r="Q321" t="str">
        <f>(LEFT(N321,FIND("/",N321)-1))</f>
        <v>film &amp; video</v>
      </c>
      <c r="R321" t="str">
        <f>RIGHT(N321,LEN(N321)-SEARCH("/",N321))</f>
        <v>documentary</v>
      </c>
      <c r="S321" s="9">
        <f t="shared" si="18"/>
        <v>40123.629965277774</v>
      </c>
      <c r="T321" s="9">
        <f t="shared" si="19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106.6</v>
      </c>
      <c r="P322" s="14">
        <f t="shared" si="17"/>
        <v>134.91</v>
      </c>
      <c r="Q322" t="str">
        <f>(LEFT(N322,FIND("/",N322)-1))</f>
        <v>film &amp; video</v>
      </c>
      <c r="R322" t="str">
        <f>RIGHT(N322,LEN(N322)-SEARCH("/",N322))</f>
        <v>documentary</v>
      </c>
      <c r="S322" s="9">
        <f t="shared" si="18"/>
        <v>42331.34297453703</v>
      </c>
      <c r="T322" s="9">
        <f t="shared" si="19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ROUND((E323/D323)*100, 1)</f>
        <v>102.7</v>
      </c>
      <c r="P323" s="14">
        <f t="shared" ref="P323:P386" si="21">ROUND(E323/L323, 2)</f>
        <v>106.62</v>
      </c>
      <c r="Q323" t="str">
        <f>(LEFT(N323,FIND("/",N323)-1))</f>
        <v>film &amp; video</v>
      </c>
      <c r="R323" t="str">
        <f>RIGHT(N323,LEN(N323)-SEARCH("/",N323))</f>
        <v>documentary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107.9</v>
      </c>
      <c r="P324" s="14">
        <f t="shared" si="21"/>
        <v>145.04</v>
      </c>
      <c r="Q324" t="str">
        <f>(LEFT(N324,FIND("/",N324)-1))</f>
        <v>film &amp; video</v>
      </c>
      <c r="R324" t="str">
        <f>RIGHT(N324,LEN(N324)-SEARCH("/",N324))</f>
        <v>documentary</v>
      </c>
      <c r="S324" s="9">
        <f t="shared" si="22"/>
        <v>42473.361666666664</v>
      </c>
      <c r="T324" s="9">
        <f t="shared" si="23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123.1</v>
      </c>
      <c r="P325" s="14">
        <f t="shared" si="21"/>
        <v>114.59</v>
      </c>
      <c r="Q325" t="str">
        <f>(LEFT(N325,FIND("/",N325)-1))</f>
        <v>film &amp; video</v>
      </c>
      <c r="R325" t="str">
        <f>RIGHT(N325,LEN(N325)-SEARCH("/",N325))</f>
        <v>documentary</v>
      </c>
      <c r="S325" s="9">
        <f t="shared" si="22"/>
        <v>42697.113032407404</v>
      </c>
      <c r="T325" s="9">
        <f t="shared" si="23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101.6</v>
      </c>
      <c r="P326" s="14">
        <f t="shared" si="21"/>
        <v>105.32</v>
      </c>
      <c r="Q326" t="str">
        <f>(LEFT(N326,FIND("/",N326)-1))</f>
        <v>film &amp; video</v>
      </c>
      <c r="R326" t="str">
        <f>RIGHT(N326,LEN(N326)-SEARCH("/",N326))</f>
        <v>documentary</v>
      </c>
      <c r="S326" s="9">
        <f t="shared" si="22"/>
        <v>42184.417916666665</v>
      </c>
      <c r="T326" s="9">
        <f t="shared" si="23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104.4</v>
      </c>
      <c r="P327" s="14">
        <f t="shared" si="21"/>
        <v>70.92</v>
      </c>
      <c r="Q327" t="str">
        <f>(LEFT(N327,FIND("/",N327)-1))</f>
        <v>film &amp; video</v>
      </c>
      <c r="R327" t="str">
        <f>RIGHT(N327,LEN(N327)-SEARCH("/",N327))</f>
        <v>documentary</v>
      </c>
      <c r="S327" s="9">
        <f t="shared" si="22"/>
        <v>42688.979548611103</v>
      </c>
      <c r="T327" s="9">
        <f t="shared" si="23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112.9</v>
      </c>
      <c r="P328" s="14">
        <f t="shared" si="21"/>
        <v>147.16999999999999</v>
      </c>
      <c r="Q328" t="str">
        <f>(LEFT(N328,FIND("/",N328)-1))</f>
        <v>film &amp; video</v>
      </c>
      <c r="R328" t="str">
        <f>RIGHT(N328,LEN(N328)-SEARCH("/",N328))</f>
        <v>documentary</v>
      </c>
      <c r="S328" s="9">
        <f t="shared" si="22"/>
        <v>42775.106550925928</v>
      </c>
      <c r="T328" s="9">
        <f t="shared" si="23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136.4</v>
      </c>
      <c r="P329" s="14">
        <f t="shared" si="21"/>
        <v>160.47</v>
      </c>
      <c r="Q329" t="str">
        <f>(LEFT(N329,FIND("/",N329)-1))</f>
        <v>film &amp; video</v>
      </c>
      <c r="R329" t="str">
        <f>RIGHT(N329,LEN(N329)-SEARCH("/",N329))</f>
        <v>documentary</v>
      </c>
      <c r="S329" s="9">
        <f t="shared" si="22"/>
        <v>42058.026956018519</v>
      </c>
      <c r="T329" s="9">
        <f t="shared" si="23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103.6</v>
      </c>
      <c r="P330" s="14">
        <f t="shared" si="21"/>
        <v>156.05000000000001</v>
      </c>
      <c r="Q330" t="str">
        <f>(LEFT(N330,FIND("/",N330)-1))</f>
        <v>film &amp; video</v>
      </c>
      <c r="R330" t="str">
        <f>RIGHT(N330,LEN(N330)-SEARCH("/",N330))</f>
        <v>documentary</v>
      </c>
      <c r="S330" s="9">
        <f t="shared" si="22"/>
        <v>42278.738287037035</v>
      </c>
      <c r="T330" s="9">
        <f t="shared" si="23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105.5</v>
      </c>
      <c r="P331" s="14">
        <f t="shared" si="21"/>
        <v>63.17</v>
      </c>
      <c r="Q331" t="str">
        <f>(LEFT(N331,FIND("/",N331)-1))</f>
        <v>film &amp; video</v>
      </c>
      <c r="R331" t="str">
        <f>RIGHT(N331,LEN(N331)-SEARCH("/",N331))</f>
        <v>documentary</v>
      </c>
      <c r="S331" s="9">
        <f t="shared" si="22"/>
        <v>42291.258414351854</v>
      </c>
      <c r="T331" s="9">
        <f t="shared" si="23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101.8</v>
      </c>
      <c r="P332" s="14">
        <f t="shared" si="21"/>
        <v>104.82</v>
      </c>
      <c r="Q332" t="str">
        <f>(LEFT(N332,FIND("/",N332)-1))</f>
        <v>film &amp; video</v>
      </c>
      <c r="R332" t="str">
        <f>RIGHT(N332,LEN(N332)-SEARCH("/",N332))</f>
        <v>documentary</v>
      </c>
      <c r="S332" s="9">
        <f t="shared" si="22"/>
        <v>41379.307442129626</v>
      </c>
      <c r="T332" s="9">
        <f t="shared" si="23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106.6</v>
      </c>
      <c r="P333" s="14">
        <f t="shared" si="21"/>
        <v>97.36</v>
      </c>
      <c r="Q333" t="str">
        <f>(LEFT(N333,FIND("/",N333)-1))</f>
        <v>film &amp; video</v>
      </c>
      <c r="R333" t="str">
        <f>RIGHT(N333,LEN(N333)-SEARCH("/",N333))</f>
        <v>documentary</v>
      </c>
      <c r="S333" s="9">
        <f t="shared" si="22"/>
        <v>42507.373078703698</v>
      </c>
      <c r="T333" s="9">
        <f t="shared" si="23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113</v>
      </c>
      <c r="P334" s="14">
        <f t="shared" si="21"/>
        <v>203.63</v>
      </c>
      <c r="Q334" t="str">
        <f>(LEFT(N334,FIND("/",N334)-1))</f>
        <v>film &amp; video</v>
      </c>
      <c r="R334" t="str">
        <f>RIGHT(N334,LEN(N334)-SEARCH("/",N334))</f>
        <v>documentary</v>
      </c>
      <c r="S334" s="9">
        <f t="shared" si="22"/>
        <v>42263.471956018511</v>
      </c>
      <c r="T334" s="9">
        <f t="shared" si="23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125.2</v>
      </c>
      <c r="P335" s="14">
        <f t="shared" si="21"/>
        <v>188.31</v>
      </c>
      <c r="Q335" t="str">
        <f>(LEFT(N335,FIND("/",N335)-1))</f>
        <v>film &amp; video</v>
      </c>
      <c r="R335" t="str">
        <f>RIGHT(N335,LEN(N335)-SEARCH("/",N335))</f>
        <v>documentary</v>
      </c>
      <c r="S335" s="9">
        <f t="shared" si="22"/>
        <v>42437.428136574068</v>
      </c>
      <c r="T335" s="9">
        <f t="shared" si="23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101.2</v>
      </c>
      <c r="P336" s="14">
        <f t="shared" si="21"/>
        <v>146.65</v>
      </c>
      <c r="Q336" t="str">
        <f>(LEFT(N336,FIND("/",N336)-1))</f>
        <v>film &amp; video</v>
      </c>
      <c r="R336" t="str">
        <f>RIGHT(N336,LEN(N336)-SEARCH("/",N336))</f>
        <v>documentary</v>
      </c>
      <c r="S336" s="9">
        <f t="shared" si="22"/>
        <v>42101.474039351851</v>
      </c>
      <c r="T336" s="9">
        <f t="shared" si="23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102.8</v>
      </c>
      <c r="P337" s="14">
        <f t="shared" si="21"/>
        <v>109.19</v>
      </c>
      <c r="Q337" t="str">
        <f>(LEFT(N337,FIND("/",N337)-1))</f>
        <v>film &amp; video</v>
      </c>
      <c r="R337" t="str">
        <f>RIGHT(N337,LEN(N337)-SEARCH("/",N337))</f>
        <v>documentary</v>
      </c>
      <c r="S337" s="9">
        <f t="shared" si="22"/>
        <v>42101.529108796291</v>
      </c>
      <c r="T337" s="9">
        <f t="shared" si="23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116.8</v>
      </c>
      <c r="P338" s="14">
        <f t="shared" si="21"/>
        <v>59.25</v>
      </c>
      <c r="Q338" t="str">
        <f>(LEFT(N338,FIND("/",N338)-1))</f>
        <v>film &amp; video</v>
      </c>
      <c r="R338" t="str">
        <f>RIGHT(N338,LEN(N338)-SEARCH("/",N338))</f>
        <v>documentary</v>
      </c>
      <c r="S338" s="9">
        <f t="shared" si="22"/>
        <v>42291.387939814813</v>
      </c>
      <c r="T338" s="9">
        <f t="shared" si="23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101.2</v>
      </c>
      <c r="P339" s="14">
        <f t="shared" si="21"/>
        <v>97.9</v>
      </c>
      <c r="Q339" t="str">
        <f>(LEFT(N339,FIND("/",N339)-1))</f>
        <v>film &amp; video</v>
      </c>
      <c r="R339" t="str">
        <f>RIGHT(N339,LEN(N339)-SEARCH("/",N339))</f>
        <v>documentary</v>
      </c>
      <c r="S339" s="9">
        <f t="shared" si="22"/>
        <v>42046.920231481483</v>
      </c>
      <c r="T339" s="9">
        <f t="shared" si="23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110.1</v>
      </c>
      <c r="P340" s="14">
        <f t="shared" si="21"/>
        <v>70</v>
      </c>
      <c r="Q340" t="str">
        <f>(LEFT(N340,FIND("/",N340)-1))</f>
        <v>film &amp; video</v>
      </c>
      <c r="R340" t="str">
        <f>RIGHT(N340,LEN(N340)-SEARCH("/",N340))</f>
        <v>documentary</v>
      </c>
      <c r="S340" s="9">
        <f t="shared" si="22"/>
        <v>42559.547337962962</v>
      </c>
      <c r="T340" s="9">
        <f t="shared" si="23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108.1</v>
      </c>
      <c r="P341" s="14">
        <f t="shared" si="21"/>
        <v>72.87</v>
      </c>
      <c r="Q341" t="str">
        <f>(LEFT(N341,FIND("/",N341)-1))</f>
        <v>film &amp; video</v>
      </c>
      <c r="R341" t="str">
        <f>RIGHT(N341,LEN(N341)-SEARCH("/",N341))</f>
        <v>documentary</v>
      </c>
      <c r="S341" s="9">
        <f t="shared" si="22"/>
        <v>42093.551712962959</v>
      </c>
      <c r="T341" s="9">
        <f t="shared" si="23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125</v>
      </c>
      <c r="P342" s="14">
        <f t="shared" si="21"/>
        <v>146.35</v>
      </c>
      <c r="Q342" t="str">
        <f>(LEFT(N342,FIND("/",N342)-1))</f>
        <v>film &amp; video</v>
      </c>
      <c r="R342" t="str">
        <f>RIGHT(N342,LEN(N342)-SEARCH("/",N342))</f>
        <v>documentary</v>
      </c>
      <c r="S342" s="9">
        <f t="shared" si="22"/>
        <v>42772.460729166669</v>
      </c>
      <c r="T342" s="9">
        <f t="shared" si="23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106.7</v>
      </c>
      <c r="P343" s="14">
        <f t="shared" si="21"/>
        <v>67.91</v>
      </c>
      <c r="Q343" t="str">
        <f>(LEFT(N343,FIND("/",N343)-1))</f>
        <v>film &amp; video</v>
      </c>
      <c r="R343" t="str">
        <f>RIGHT(N343,LEN(N343)-SEARCH("/",N343))</f>
        <v>documentary</v>
      </c>
      <c r="S343" s="9">
        <f t="shared" si="22"/>
        <v>41894.671273148146</v>
      </c>
      <c r="T343" s="9">
        <f t="shared" si="23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100.4</v>
      </c>
      <c r="P344" s="14">
        <f t="shared" si="21"/>
        <v>169.85</v>
      </c>
      <c r="Q344" t="str">
        <f>(LEFT(N344,FIND("/",N344)-1))</f>
        <v>film &amp; video</v>
      </c>
      <c r="R344" t="str">
        <f>RIGHT(N344,LEN(N344)-SEARCH("/",N344))</f>
        <v>documentary</v>
      </c>
      <c r="S344" s="9">
        <f t="shared" si="22"/>
        <v>42459.572511574072</v>
      </c>
      <c r="T344" s="9">
        <f t="shared" si="23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102</v>
      </c>
      <c r="P345" s="14">
        <f t="shared" si="21"/>
        <v>58.41</v>
      </c>
      <c r="Q345" t="str">
        <f>(LEFT(N345,FIND("/",N345)-1))</f>
        <v>film &amp; video</v>
      </c>
      <c r="R345" t="str">
        <f>RIGHT(N345,LEN(N345)-SEARCH("/",N345))</f>
        <v>documentary</v>
      </c>
      <c r="S345" s="9">
        <f t="shared" si="22"/>
        <v>41926.529456018514</v>
      </c>
      <c r="T345" s="9">
        <f t="shared" si="23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102.1</v>
      </c>
      <c r="P346" s="14">
        <f t="shared" si="21"/>
        <v>119.99</v>
      </c>
      <c r="Q346" t="str">
        <f>(LEFT(N346,FIND("/",N346)-1))</f>
        <v>film &amp; video</v>
      </c>
      <c r="R346" t="str">
        <f>RIGHT(N346,LEN(N346)-SEARCH("/",N346))</f>
        <v>documentary</v>
      </c>
      <c r="S346" s="9">
        <f t="shared" si="22"/>
        <v>42111.762662037036</v>
      </c>
      <c r="T346" s="9">
        <f t="shared" si="23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123.3</v>
      </c>
      <c r="P347" s="14">
        <f t="shared" si="21"/>
        <v>99.86</v>
      </c>
      <c r="Q347" t="str">
        <f>(LEFT(N347,FIND("/",N347)-1))</f>
        <v>film &amp; video</v>
      </c>
      <c r="R347" t="str">
        <f>RIGHT(N347,LEN(N347)-SEARCH("/",N347))</f>
        <v>documentary</v>
      </c>
      <c r="S347" s="9">
        <f t="shared" si="22"/>
        <v>42114.735995370364</v>
      </c>
      <c r="T347" s="9">
        <f t="shared" si="23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170.3</v>
      </c>
      <c r="P348" s="14">
        <f t="shared" si="21"/>
        <v>90.58</v>
      </c>
      <c r="Q348" t="str">
        <f>(LEFT(N348,FIND("/",N348)-1))</f>
        <v>film &amp; video</v>
      </c>
      <c r="R348" t="str">
        <f>RIGHT(N348,LEN(N348)-SEARCH("/",N348))</f>
        <v>documentary</v>
      </c>
      <c r="S348" s="9">
        <f t="shared" si="22"/>
        <v>42261.291909722218</v>
      </c>
      <c r="T348" s="9">
        <f t="shared" si="23"/>
        <v>42291.291909722218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111.6</v>
      </c>
      <c r="P349" s="14">
        <f t="shared" si="21"/>
        <v>117.77</v>
      </c>
      <c r="Q349" t="str">
        <f>(LEFT(N349,FIND("/",N349)-1))</f>
        <v>film &amp; video</v>
      </c>
      <c r="R349" t="str">
        <f>RIGHT(N349,LEN(N349)-SEARCH("/",N349))</f>
        <v>documentary</v>
      </c>
      <c r="S349" s="9">
        <f t="shared" si="22"/>
        <v>42292.287141203698</v>
      </c>
      <c r="T349" s="9">
        <f t="shared" si="23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103</v>
      </c>
      <c r="P350" s="14">
        <f t="shared" si="21"/>
        <v>86.55</v>
      </c>
      <c r="Q350" t="str">
        <f>(LEFT(N350,FIND("/",N350)-1))</f>
        <v>film &amp; video</v>
      </c>
      <c r="R350" t="str">
        <f>RIGHT(N350,LEN(N350)-SEARCH("/",N350))</f>
        <v>documentary</v>
      </c>
      <c r="S350" s="9">
        <f t="shared" si="22"/>
        <v>42207.378657407404</v>
      </c>
      <c r="T350" s="9">
        <f t="shared" si="23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106.6</v>
      </c>
      <c r="P351" s="14">
        <f t="shared" si="21"/>
        <v>71.900000000000006</v>
      </c>
      <c r="Q351" t="str">
        <f>(LEFT(N351,FIND("/",N351)-1))</f>
        <v>film &amp; video</v>
      </c>
      <c r="R351" t="str">
        <f>RIGHT(N351,LEN(N351)-SEARCH("/",N351))</f>
        <v>documentary</v>
      </c>
      <c r="S351" s="9">
        <f t="shared" si="22"/>
        <v>42760.290601851848</v>
      </c>
      <c r="T351" s="9">
        <f t="shared" si="23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114.8</v>
      </c>
      <c r="P352" s="14">
        <f t="shared" si="21"/>
        <v>129.82</v>
      </c>
      <c r="Q352" t="str">
        <f>(LEFT(N352,FIND("/",N352)-1))</f>
        <v>film &amp; video</v>
      </c>
      <c r="R352" t="str">
        <f>RIGHT(N352,LEN(N352)-SEARCH("/",N352))</f>
        <v>documentary</v>
      </c>
      <c r="S352" s="9">
        <f t="shared" si="22"/>
        <v>42585.857743055552</v>
      </c>
      <c r="T352" s="9">
        <f t="shared" si="23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127.3</v>
      </c>
      <c r="P353" s="14">
        <f t="shared" si="21"/>
        <v>44.91</v>
      </c>
      <c r="Q353" t="str">
        <f>(LEFT(N353,FIND("/",N353)-1))</f>
        <v>film &amp; video</v>
      </c>
      <c r="R353" t="str">
        <f>RIGHT(N353,LEN(N353)-SEARCH("/",N353))</f>
        <v>documentary</v>
      </c>
      <c r="S353" s="9">
        <f t="shared" si="22"/>
        <v>42427.75641203703</v>
      </c>
      <c r="T353" s="9">
        <f t="shared" si="23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116.6</v>
      </c>
      <c r="P354" s="14">
        <f t="shared" si="21"/>
        <v>40.76</v>
      </c>
      <c r="Q354" t="str">
        <f>(LEFT(N354,FIND("/",N354)-1))</f>
        <v>film &amp; video</v>
      </c>
      <c r="R354" t="str">
        <f>RIGHT(N354,LEN(N354)-SEARCH("/",N354))</f>
        <v>documentary</v>
      </c>
      <c r="S354" s="9">
        <f t="shared" si="22"/>
        <v>41889.959120370368</v>
      </c>
      <c r="T354" s="9">
        <f t="shared" si="23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108.6</v>
      </c>
      <c r="P355" s="14">
        <f t="shared" si="21"/>
        <v>103.52</v>
      </c>
      <c r="Q355" t="str">
        <f>(LEFT(N355,FIND("/",N355)-1))</f>
        <v>film &amp; video</v>
      </c>
      <c r="R355" t="str">
        <f>RIGHT(N355,LEN(N355)-SEARCH("/",N355))</f>
        <v>documentary</v>
      </c>
      <c r="S355" s="9">
        <f t="shared" si="22"/>
        <v>42297.583553240744</v>
      </c>
      <c r="T355" s="9">
        <f t="shared" si="23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103.9</v>
      </c>
      <c r="P356" s="14">
        <f t="shared" si="21"/>
        <v>125.45</v>
      </c>
      <c r="Q356" t="str">
        <f>(LEFT(N356,FIND("/",N356)-1))</f>
        <v>film &amp; video</v>
      </c>
      <c r="R356" t="str">
        <f>RIGHT(N356,LEN(N356)-SEARCH("/",N356))</f>
        <v>documentary</v>
      </c>
      <c r="S356" s="9">
        <f t="shared" si="22"/>
        <v>42438.619456018518</v>
      </c>
      <c r="T356" s="9">
        <f t="shared" si="23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116.3</v>
      </c>
      <c r="P357" s="14">
        <f t="shared" si="21"/>
        <v>246.61</v>
      </c>
      <c r="Q357" t="str">
        <f>(LEFT(N357,FIND("/",N357)-1))</f>
        <v>film &amp; video</v>
      </c>
      <c r="R357" t="str">
        <f>RIGHT(N357,LEN(N357)-SEARCH("/",N357))</f>
        <v>documentary</v>
      </c>
      <c r="S357" s="9">
        <f t="shared" si="22"/>
        <v>41943.0855787037</v>
      </c>
      <c r="T357" s="9">
        <f t="shared" si="23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102.7</v>
      </c>
      <c r="P358" s="14">
        <f t="shared" si="21"/>
        <v>79.400000000000006</v>
      </c>
      <c r="Q358" t="str">
        <f>(LEFT(N358,FIND("/",N358)-1))</f>
        <v>film &amp; video</v>
      </c>
      <c r="R358" t="str">
        <f>RIGHT(N358,LEN(N358)-SEARCH("/",N358))</f>
        <v>documentary</v>
      </c>
      <c r="S358" s="9">
        <f t="shared" si="22"/>
        <v>42415.594826388886</v>
      </c>
      <c r="T358" s="9">
        <f t="shared" si="23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174</v>
      </c>
      <c r="P359" s="14">
        <f t="shared" si="21"/>
        <v>86.14</v>
      </c>
      <c r="Q359" t="str">
        <f>(LEFT(N359,FIND("/",N359)-1))</f>
        <v>film &amp; video</v>
      </c>
      <c r="R359" t="str">
        <f>RIGHT(N359,LEN(N359)-SEARCH("/",N359))</f>
        <v>documentary</v>
      </c>
      <c r="S359" s="9">
        <f t="shared" si="22"/>
        <v>42078.01385416666</v>
      </c>
      <c r="T359" s="9">
        <f t="shared" si="23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103.1</v>
      </c>
      <c r="P360" s="14">
        <f t="shared" si="21"/>
        <v>193.05</v>
      </c>
      <c r="Q360" t="str">
        <f>(LEFT(N360,FIND("/",N360)-1))</f>
        <v>film &amp; video</v>
      </c>
      <c r="R360" t="str">
        <f>RIGHT(N360,LEN(N360)-SEARCH("/",N360))</f>
        <v>documentary</v>
      </c>
      <c r="S360" s="9">
        <f t="shared" si="22"/>
        <v>42507.651863425919</v>
      </c>
      <c r="T360" s="9">
        <f t="shared" si="23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104.9</v>
      </c>
      <c r="P361" s="14">
        <f t="shared" si="21"/>
        <v>84.02</v>
      </c>
      <c r="Q361" t="str">
        <f>(LEFT(N361,FIND("/",N361)-1))</f>
        <v>film &amp; video</v>
      </c>
      <c r="R361" t="str">
        <f>RIGHT(N361,LEN(N361)-SEARCH("/",N361))</f>
        <v>documentary</v>
      </c>
      <c r="S361" s="9">
        <f t="shared" si="22"/>
        <v>41934.86215277778</v>
      </c>
      <c r="T361" s="9">
        <f t="shared" si="23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101.4</v>
      </c>
      <c r="P362" s="14">
        <f t="shared" si="21"/>
        <v>139.83000000000001</v>
      </c>
      <c r="Q362" t="str">
        <f>(LEFT(N362,FIND("/",N362)-1))</f>
        <v>film &amp; video</v>
      </c>
      <c r="R362" t="str">
        <f>RIGHT(N362,LEN(N362)-SEARCH("/",N362))</f>
        <v>documentary</v>
      </c>
      <c r="S362" s="9">
        <f t="shared" si="22"/>
        <v>42163.689583333333</v>
      </c>
      <c r="T362" s="9">
        <f t="shared" si="23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111.1</v>
      </c>
      <c r="P363" s="14">
        <f t="shared" si="21"/>
        <v>109.82</v>
      </c>
      <c r="Q363" t="str">
        <f>(LEFT(N363,FIND("/",N363)-1))</f>
        <v>film &amp; video</v>
      </c>
      <c r="R363" t="str">
        <f>RIGHT(N363,LEN(N363)-SEARCH("/",N363))</f>
        <v>documentary</v>
      </c>
      <c r="S363" s="9">
        <f t="shared" si="22"/>
        <v>41935.792893518512</v>
      </c>
      <c r="T363" s="9">
        <f t="shared" si="23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124.2</v>
      </c>
      <c r="P364" s="14">
        <f t="shared" si="21"/>
        <v>139.53</v>
      </c>
      <c r="Q364" t="str">
        <f>(LEFT(N364,FIND("/",N364)-1))</f>
        <v>film &amp; video</v>
      </c>
      <c r="R364" t="str">
        <f>RIGHT(N364,LEN(N364)-SEARCH("/",N364))</f>
        <v>documentary</v>
      </c>
      <c r="S364" s="9">
        <f t="shared" si="22"/>
        <v>41837.002210648148</v>
      </c>
      <c r="T364" s="9">
        <f t="shared" si="23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101.3</v>
      </c>
      <c r="P365" s="14">
        <f t="shared" si="21"/>
        <v>347.85</v>
      </c>
      <c r="Q365" t="str">
        <f>(LEFT(N365,FIND("/",N365)-1))</f>
        <v>film &amp; video</v>
      </c>
      <c r="R365" t="str">
        <f>RIGHT(N365,LEN(N365)-SEARCH("/",N365))</f>
        <v>documentary</v>
      </c>
      <c r="S365" s="9">
        <f t="shared" si="22"/>
        <v>40255.53629629629</v>
      </c>
      <c r="T365" s="9">
        <f t="shared" si="23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110.2</v>
      </c>
      <c r="P366" s="14">
        <f t="shared" si="21"/>
        <v>68.239999999999995</v>
      </c>
      <c r="Q366" t="str">
        <f>(LEFT(N366,FIND("/",N366)-1))</f>
        <v>film &amp; video</v>
      </c>
      <c r="R366" t="str">
        <f>RIGHT(N366,LEN(N366)-SEARCH("/",N366))</f>
        <v>documentary</v>
      </c>
      <c r="S366" s="9">
        <f t="shared" si="22"/>
        <v>41780.651296296295</v>
      </c>
      <c r="T366" s="9">
        <f t="shared" si="23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104</v>
      </c>
      <c r="P367" s="14">
        <f t="shared" si="21"/>
        <v>239.94</v>
      </c>
      <c r="Q367" t="str">
        <f>(LEFT(N367,FIND("/",N367)-1))</f>
        <v>film &amp; video</v>
      </c>
      <c r="R367" t="str">
        <f>RIGHT(N367,LEN(N367)-SEARCH("/",N367))</f>
        <v>documentary</v>
      </c>
      <c r="S367" s="9">
        <f t="shared" si="22"/>
        <v>41668.398136574069</v>
      </c>
      <c r="T367" s="9">
        <f t="shared" si="23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101.3</v>
      </c>
      <c r="P368" s="14">
        <f t="shared" si="21"/>
        <v>287.31</v>
      </c>
      <c r="Q368" t="str">
        <f>(LEFT(N368,FIND("/",N368)-1))</f>
        <v>film &amp; video</v>
      </c>
      <c r="R368" t="str">
        <f>RIGHT(N368,LEN(N368)-SEARCH("/",N368))</f>
        <v>documentary</v>
      </c>
      <c r="S368" s="9">
        <f t="shared" si="22"/>
        <v>41019.584699074076</v>
      </c>
      <c r="T368" s="9">
        <f t="shared" si="23"/>
        <v>41049.584699074076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103.4</v>
      </c>
      <c r="P369" s="14">
        <f t="shared" si="21"/>
        <v>86.85</v>
      </c>
      <c r="Q369" t="str">
        <f>(LEFT(N369,FIND("/",N369)-1))</f>
        <v>film &amp; video</v>
      </c>
      <c r="R369" t="str">
        <f>RIGHT(N369,LEN(N369)-SEARCH("/",N369))</f>
        <v>documentary</v>
      </c>
      <c r="S369" s="9">
        <f t="shared" si="22"/>
        <v>41355.368958333333</v>
      </c>
      <c r="T369" s="9">
        <f t="shared" si="23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104.1</v>
      </c>
      <c r="P370" s="14">
        <f t="shared" si="21"/>
        <v>81.849999999999994</v>
      </c>
      <c r="Q370" t="str">
        <f>(LEFT(N370,FIND("/",N370)-1))</f>
        <v>film &amp; video</v>
      </c>
      <c r="R370" t="str">
        <f>RIGHT(N370,LEN(N370)-SEARCH("/",N370))</f>
        <v>documentary</v>
      </c>
      <c r="S370" s="9">
        <f t="shared" si="22"/>
        <v>42043.397245370368</v>
      </c>
      <c r="T370" s="9">
        <f t="shared" si="23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110.2</v>
      </c>
      <c r="P371" s="14">
        <f t="shared" si="21"/>
        <v>42.87</v>
      </c>
      <c r="Q371" t="str">
        <f>(LEFT(N371,FIND("/",N371)-1))</f>
        <v>film &amp; video</v>
      </c>
      <c r="R371" t="str">
        <f>RIGHT(N371,LEN(N371)-SEARCH("/",N371))</f>
        <v>documentary</v>
      </c>
      <c r="S371" s="9">
        <f t="shared" si="22"/>
        <v>40893.3433912037</v>
      </c>
      <c r="T371" s="9">
        <f t="shared" si="23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122</v>
      </c>
      <c r="P372" s="14">
        <f t="shared" si="21"/>
        <v>709.42</v>
      </c>
      <c r="Q372" t="str">
        <f>(LEFT(N372,FIND("/",N372)-1))</f>
        <v>film &amp; video</v>
      </c>
      <c r="R372" t="str">
        <f>RIGHT(N372,LEN(N372)-SEARCH("/",N372))</f>
        <v>documentary</v>
      </c>
      <c r="S372" s="9">
        <f t="shared" si="22"/>
        <v>42711.586805555555</v>
      </c>
      <c r="T372" s="9">
        <f t="shared" si="23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114.2</v>
      </c>
      <c r="P373" s="14">
        <f t="shared" si="21"/>
        <v>161.26</v>
      </c>
      <c r="Q373" t="str">
        <f>(LEFT(N373,FIND("/",N373)-1))</f>
        <v>film &amp; video</v>
      </c>
      <c r="R373" t="str">
        <f>RIGHT(N373,LEN(N373)-SEARCH("/",N373))</f>
        <v>documentary</v>
      </c>
      <c r="S373" s="9">
        <f t="shared" si="22"/>
        <v>41261.559479166666</v>
      </c>
      <c r="T373" s="9">
        <f t="shared" si="23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125.3</v>
      </c>
      <c r="P374" s="14">
        <f t="shared" si="21"/>
        <v>41.78</v>
      </c>
      <c r="Q374" t="str">
        <f>(LEFT(N374,FIND("/",N374)-1))</f>
        <v>film &amp; video</v>
      </c>
      <c r="R374" t="str">
        <f>RIGHT(N374,LEN(N374)-SEARCH("/",N374))</f>
        <v>documentary</v>
      </c>
      <c r="S374" s="9">
        <f t="shared" si="22"/>
        <v>42425.368564814817</v>
      </c>
      <c r="T374" s="9">
        <f t="shared" si="23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106.7</v>
      </c>
      <c r="P375" s="14">
        <f t="shared" si="21"/>
        <v>89.89</v>
      </c>
      <c r="Q375" t="str">
        <f>(LEFT(N375,FIND("/",N375)-1))</f>
        <v>film &amp; video</v>
      </c>
      <c r="R375" t="str">
        <f>RIGHT(N375,LEN(N375)-SEARCH("/",N375))</f>
        <v>documentary</v>
      </c>
      <c r="S375" s="9">
        <f t="shared" si="22"/>
        <v>41078.703680555554</v>
      </c>
      <c r="T375" s="9">
        <f t="shared" si="23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130.69999999999999</v>
      </c>
      <c r="P376" s="14">
        <f t="shared" si="21"/>
        <v>45.05</v>
      </c>
      <c r="Q376" t="str">
        <f>(LEFT(N376,FIND("/",N376)-1))</f>
        <v>film &amp; video</v>
      </c>
      <c r="R376" t="str">
        <f>RIGHT(N376,LEN(N376)-SEARCH("/",N376))</f>
        <v>documentary</v>
      </c>
      <c r="S376" s="9">
        <f t="shared" si="22"/>
        <v>40757.680914351848</v>
      </c>
      <c r="T376" s="9">
        <f t="shared" si="23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120</v>
      </c>
      <c r="P377" s="14">
        <f t="shared" si="21"/>
        <v>42.86</v>
      </c>
      <c r="Q377" t="str">
        <f>(LEFT(N377,FIND("/",N377)-1))</f>
        <v>film &amp; video</v>
      </c>
      <c r="R377" t="str">
        <f>RIGHT(N377,LEN(N377)-SEARCH("/",N377))</f>
        <v>documentary</v>
      </c>
      <c r="S377" s="9">
        <f t="shared" si="22"/>
        <v>41657.77674768518</v>
      </c>
      <c r="T377" s="9">
        <f t="shared" si="23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106</v>
      </c>
      <c r="P378" s="14">
        <f t="shared" si="21"/>
        <v>54.08</v>
      </c>
      <c r="Q378" t="str">
        <f>(LEFT(N378,FIND("/",N378)-1))</f>
        <v>film &amp; video</v>
      </c>
      <c r="R378" t="str">
        <f>RIGHT(N378,LEN(N378)-SEARCH("/",N378))</f>
        <v>documentary</v>
      </c>
      <c r="S378" s="9">
        <f t="shared" si="22"/>
        <v>42576.244398148141</v>
      </c>
      <c r="T378" s="9">
        <f t="shared" si="23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114.4</v>
      </c>
      <c r="P379" s="14">
        <f t="shared" si="21"/>
        <v>103.22</v>
      </c>
      <c r="Q379" t="str">
        <f>(LEFT(N379,FIND("/",N379)-1))</f>
        <v>film &amp; video</v>
      </c>
      <c r="R379" t="str">
        <f>RIGHT(N379,LEN(N379)-SEARCH("/",N379))</f>
        <v>documentary</v>
      </c>
      <c r="S379" s="9">
        <f t="shared" si="22"/>
        <v>42292.042453703696</v>
      </c>
      <c r="T379" s="9">
        <f t="shared" si="23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111.8</v>
      </c>
      <c r="P380" s="14">
        <f t="shared" si="21"/>
        <v>40.4</v>
      </c>
      <c r="Q380" t="str">
        <f>(LEFT(N380,FIND("/",N380)-1))</f>
        <v>film &amp; video</v>
      </c>
      <c r="R380" t="str">
        <f>RIGHT(N380,LEN(N380)-SEARCH("/",N380))</f>
        <v>documentary</v>
      </c>
      <c r="S380" s="9">
        <f t="shared" si="22"/>
        <v>42370.363518518519</v>
      </c>
      <c r="T380" s="9">
        <f t="shared" si="23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116.1</v>
      </c>
      <c r="P381" s="14">
        <f t="shared" si="21"/>
        <v>116.86</v>
      </c>
      <c r="Q381" t="str">
        <f>(LEFT(N381,FIND("/",N381)-1))</f>
        <v>film &amp; video</v>
      </c>
      <c r="R381" t="str">
        <f>RIGHT(N381,LEN(N381)-SEARCH("/",N381))</f>
        <v>documentary</v>
      </c>
      <c r="S381" s="9">
        <f t="shared" si="22"/>
        <v>40987.479999999996</v>
      </c>
      <c r="T381" s="9">
        <f t="shared" si="23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141.5</v>
      </c>
      <c r="P382" s="14">
        <f t="shared" si="21"/>
        <v>115.51</v>
      </c>
      <c r="Q382" t="str">
        <f>(LEFT(N382,FIND("/",N382)-1))</f>
        <v>film &amp; video</v>
      </c>
      <c r="R382" t="str">
        <f>RIGHT(N382,LEN(N382)-SEARCH("/",N382))</f>
        <v>documentary</v>
      </c>
      <c r="S382" s="9">
        <f t="shared" si="22"/>
        <v>42367.511481481481</v>
      </c>
      <c r="T382" s="9">
        <f t="shared" si="23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104.7</v>
      </c>
      <c r="P383" s="14">
        <f t="shared" si="21"/>
        <v>104.31</v>
      </c>
      <c r="Q383" t="str">
        <f>(LEFT(N383,FIND("/",N383)-1))</f>
        <v>film &amp; video</v>
      </c>
      <c r="R383" t="str">
        <f>RIGHT(N383,LEN(N383)-SEARCH("/",N383))</f>
        <v>documentary</v>
      </c>
      <c r="S383" s="9">
        <f t="shared" si="22"/>
        <v>41085.48978009259</v>
      </c>
      <c r="T383" s="9">
        <f t="shared" si="23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255.8</v>
      </c>
      <c r="P384" s="14">
        <f t="shared" si="21"/>
        <v>69.77</v>
      </c>
      <c r="Q384" t="str">
        <f>(LEFT(N384,FIND("/",N384)-1))</f>
        <v>film &amp; video</v>
      </c>
      <c r="R384" t="str">
        <f>RIGHT(N384,LEN(N384)-SEARCH("/",N384))</f>
        <v>documentary</v>
      </c>
      <c r="S384" s="9">
        <f t="shared" si="22"/>
        <v>41144.501157407409</v>
      </c>
      <c r="T384" s="9">
        <f t="shared" si="23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206.7</v>
      </c>
      <c r="P385" s="14">
        <f t="shared" si="21"/>
        <v>43.02</v>
      </c>
      <c r="Q385" t="str">
        <f>(LEFT(N385,FIND("/",N385)-1))</f>
        <v>film &amp; video</v>
      </c>
      <c r="R385" t="str">
        <f>RIGHT(N385,LEN(N385)-SEARCH("/",N385))</f>
        <v>documentary</v>
      </c>
      <c r="S385" s="9">
        <f t="shared" si="22"/>
        <v>41754.90924768518</v>
      </c>
      <c r="T385" s="9">
        <f t="shared" si="23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112.1</v>
      </c>
      <c r="P386" s="14">
        <f t="shared" si="21"/>
        <v>58.54</v>
      </c>
      <c r="Q386" t="str">
        <f>(LEFT(N386,FIND("/",N386)-1))</f>
        <v>film &amp; video</v>
      </c>
      <c r="R386" t="str">
        <f>RIGHT(N386,LEN(N386)-SEARCH("/",N386))</f>
        <v>documentary</v>
      </c>
      <c r="S386" s="9">
        <f t="shared" si="22"/>
        <v>41980.573460648149</v>
      </c>
      <c r="T386" s="9">
        <f t="shared" si="23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ROUND((E387/D387)*100, 1)</f>
        <v>106</v>
      </c>
      <c r="P387" s="14">
        <f t="shared" ref="P387:P450" si="25">ROUND(E387/L387, 2)</f>
        <v>111.8</v>
      </c>
      <c r="Q387" t="str">
        <f>(LEFT(N387,FIND("/",N387)-1))</f>
        <v>film &amp; video</v>
      </c>
      <c r="R387" t="str">
        <f>RIGHT(N387,LEN(N387)-SEARCH("/",N387))</f>
        <v>documentary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100.2</v>
      </c>
      <c r="P388" s="14">
        <f t="shared" si="25"/>
        <v>46.23</v>
      </c>
      <c r="Q388" t="str">
        <f>(LEFT(N388,FIND("/",N388)-1))</f>
        <v>film &amp; video</v>
      </c>
      <c r="R388" t="str">
        <f>RIGHT(N388,LEN(N388)-SEARCH("/",N388))</f>
        <v>documentary</v>
      </c>
      <c r="S388" s="9">
        <f t="shared" si="26"/>
        <v>42211.742951388886</v>
      </c>
      <c r="T388" s="9">
        <f t="shared" si="27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214</v>
      </c>
      <c r="P389" s="14">
        <f t="shared" si="25"/>
        <v>144.69</v>
      </c>
      <c r="Q389" t="str">
        <f>(LEFT(N389,FIND("/",N389)-1))</f>
        <v>film &amp; video</v>
      </c>
      <c r="R389" t="str">
        <f>RIGHT(N389,LEN(N389)-SEARCH("/",N389))</f>
        <v>documentary</v>
      </c>
      <c r="S389" s="9">
        <f t="shared" si="26"/>
        <v>42200.468263888884</v>
      </c>
      <c r="T389" s="9">
        <f t="shared" si="27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126.2</v>
      </c>
      <c r="P390" s="14">
        <f t="shared" si="25"/>
        <v>88.85</v>
      </c>
      <c r="Q390" t="str">
        <f>(LEFT(N390,FIND("/",N390)-1))</f>
        <v>film &amp; video</v>
      </c>
      <c r="R390" t="str">
        <f>RIGHT(N390,LEN(N390)-SEARCH("/",N390))</f>
        <v>documentary</v>
      </c>
      <c r="S390" s="9">
        <f t="shared" si="26"/>
        <v>42548.86782407407</v>
      </c>
      <c r="T390" s="9">
        <f t="shared" si="27"/>
        <v>42578.86782407407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181.5</v>
      </c>
      <c r="P391" s="14">
        <f t="shared" si="25"/>
        <v>81.75</v>
      </c>
      <c r="Q391" t="str">
        <f>(LEFT(N391,FIND("/",N391)-1))</f>
        <v>film &amp; video</v>
      </c>
      <c r="R391" t="str">
        <f>RIGHT(N391,LEN(N391)-SEARCH("/",N391))</f>
        <v>documentary</v>
      </c>
      <c r="S391" s="9">
        <f t="shared" si="26"/>
        <v>41673.854745370372</v>
      </c>
      <c r="T391" s="9">
        <f t="shared" si="27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100</v>
      </c>
      <c r="P392" s="14">
        <f t="shared" si="25"/>
        <v>71.430000000000007</v>
      </c>
      <c r="Q392" t="str">
        <f>(LEFT(N392,FIND("/",N392)-1))</f>
        <v>film &amp; video</v>
      </c>
      <c r="R392" t="str">
        <f>RIGHT(N392,LEN(N392)-SEARCH("/",N392))</f>
        <v>documentary</v>
      </c>
      <c r="S392" s="9">
        <f t="shared" si="26"/>
        <v>42111.828379629624</v>
      </c>
      <c r="T392" s="9">
        <f t="shared" si="27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100.6</v>
      </c>
      <c r="P393" s="14">
        <f t="shared" si="25"/>
        <v>104.26</v>
      </c>
      <c r="Q393" t="str">
        <f>(LEFT(N393,FIND("/",N393)-1))</f>
        <v>film &amp; video</v>
      </c>
      <c r="R393" t="str">
        <f>RIGHT(N393,LEN(N393)-SEARCH("/",N393))</f>
        <v>documentary</v>
      </c>
      <c r="S393" s="9">
        <f t="shared" si="26"/>
        <v>40864.833923611106</v>
      </c>
      <c r="T393" s="9">
        <f t="shared" si="27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100.9</v>
      </c>
      <c r="P394" s="14">
        <f t="shared" si="25"/>
        <v>90.62</v>
      </c>
      <c r="Q394" t="str">
        <f>(LEFT(N394,FIND("/",N394)-1))</f>
        <v>film &amp; video</v>
      </c>
      <c r="R394" t="str">
        <f>RIGHT(N394,LEN(N394)-SEARCH("/",N394))</f>
        <v>documentary</v>
      </c>
      <c r="S394" s="9">
        <f t="shared" si="26"/>
        <v>40763.508923611109</v>
      </c>
      <c r="T394" s="9">
        <f t="shared" si="27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110.4</v>
      </c>
      <c r="P395" s="14">
        <f t="shared" si="25"/>
        <v>157.33000000000001</v>
      </c>
      <c r="Q395" t="str">
        <f>(LEFT(N395,FIND("/",N395)-1))</f>
        <v>film &amp; video</v>
      </c>
      <c r="R395" t="str">
        <f>RIGHT(N395,LEN(N395)-SEARCH("/",N395))</f>
        <v>documentary</v>
      </c>
      <c r="S395" s="9">
        <f t="shared" si="26"/>
        <v>41526.500601851847</v>
      </c>
      <c r="T395" s="9">
        <f t="shared" si="27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111.9</v>
      </c>
      <c r="P396" s="14">
        <f t="shared" si="25"/>
        <v>105.18</v>
      </c>
      <c r="Q396" t="str">
        <f>(LEFT(N396,FIND("/",N396)-1))</f>
        <v>film &amp; video</v>
      </c>
      <c r="R396" t="str">
        <f>RIGHT(N396,LEN(N396)-SEARCH("/",N396))</f>
        <v>documentary</v>
      </c>
      <c r="S396" s="9">
        <f t="shared" si="26"/>
        <v>42417.60974537037</v>
      </c>
      <c r="T396" s="9">
        <f t="shared" si="27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108</v>
      </c>
      <c r="P397" s="14">
        <f t="shared" si="25"/>
        <v>58.72</v>
      </c>
      <c r="Q397" t="str">
        <f>(LEFT(N397,FIND("/",N397)-1))</f>
        <v>film &amp; video</v>
      </c>
      <c r="R397" t="str">
        <f>RIGHT(N397,LEN(N397)-SEARCH("/",N397))</f>
        <v>documentary</v>
      </c>
      <c r="S397" s="9">
        <f t="shared" si="26"/>
        <v>40990.700925925921</v>
      </c>
      <c r="T397" s="9">
        <f t="shared" si="27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106.7</v>
      </c>
      <c r="P398" s="14">
        <f t="shared" si="25"/>
        <v>81.63</v>
      </c>
      <c r="Q398" t="str">
        <f>(LEFT(N398,FIND("/",N398)-1))</f>
        <v>film &amp; video</v>
      </c>
      <c r="R398" t="str">
        <f>RIGHT(N398,LEN(N398)-SEARCH("/",N398))</f>
        <v>documentary</v>
      </c>
      <c r="S398" s="9">
        <f t="shared" si="26"/>
        <v>41082.356550925928</v>
      </c>
      <c r="T398" s="9">
        <f t="shared" si="27"/>
        <v>41097.356550925928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103.9</v>
      </c>
      <c r="P399" s="14">
        <f t="shared" si="25"/>
        <v>56.46</v>
      </c>
      <c r="Q399" t="str">
        <f>(LEFT(N399,FIND("/",N399)-1))</f>
        <v>film &amp; video</v>
      </c>
      <c r="R399" t="str">
        <f>RIGHT(N399,LEN(N399)-SEARCH("/",N399))</f>
        <v>documentary</v>
      </c>
      <c r="S399" s="9">
        <f t="shared" si="26"/>
        <v>40379.568101851852</v>
      </c>
      <c r="T399" s="9">
        <f t="shared" si="27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125.2</v>
      </c>
      <c r="P400" s="14">
        <f t="shared" si="25"/>
        <v>140.1</v>
      </c>
      <c r="Q400" t="str">
        <f>(LEFT(N400,FIND("/",N400)-1))</f>
        <v>film &amp; video</v>
      </c>
      <c r="R400" t="str">
        <f>RIGHT(N400,LEN(N400)-SEARCH("/",N400))</f>
        <v>documentary</v>
      </c>
      <c r="S400" s="9">
        <f t="shared" si="26"/>
        <v>42078.584791666661</v>
      </c>
      <c r="T400" s="9">
        <f t="shared" si="27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106.8</v>
      </c>
      <c r="P401" s="14">
        <f t="shared" si="25"/>
        <v>224.85</v>
      </c>
      <c r="Q401" t="str">
        <f>(LEFT(N401,FIND("/",N401)-1))</f>
        <v>film &amp; video</v>
      </c>
      <c r="R401" t="str">
        <f>RIGHT(N401,LEN(N401)-SEARCH("/",N401))</f>
        <v>documentary</v>
      </c>
      <c r="S401" s="9">
        <f t="shared" si="26"/>
        <v>42687.667442129627</v>
      </c>
      <c r="T401" s="9">
        <f t="shared" si="27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112.3</v>
      </c>
      <c r="P402" s="14">
        <f t="shared" si="25"/>
        <v>181.13</v>
      </c>
      <c r="Q402" t="str">
        <f>(LEFT(N402,FIND("/",N402)-1))</f>
        <v>film &amp; video</v>
      </c>
      <c r="R402" t="str">
        <f>RIGHT(N402,LEN(N402)-SEARCH("/",N402))</f>
        <v>documentary</v>
      </c>
      <c r="S402" s="9">
        <f t="shared" si="26"/>
        <v>41745.427627314813</v>
      </c>
      <c r="T402" s="9">
        <f t="shared" si="27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103.8</v>
      </c>
      <c r="P403" s="14">
        <f t="shared" si="25"/>
        <v>711.04</v>
      </c>
      <c r="Q403" t="str">
        <f>(LEFT(N403,FIND("/",N403)-1))</f>
        <v>film &amp; video</v>
      </c>
      <c r="R403" t="str">
        <f>RIGHT(N403,LEN(N403)-SEARCH("/",N403))</f>
        <v>documentary</v>
      </c>
      <c r="S403" s="9">
        <f t="shared" si="26"/>
        <v>40732.633912037032</v>
      </c>
      <c r="T403" s="9">
        <f t="shared" si="27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141.69999999999999</v>
      </c>
      <c r="P404" s="14">
        <f t="shared" si="25"/>
        <v>65.88</v>
      </c>
      <c r="Q404" t="str">
        <f>(LEFT(N404,FIND("/",N404)-1))</f>
        <v>film &amp; video</v>
      </c>
      <c r="R404" t="str">
        <f>RIGHT(N404,LEN(N404)-SEARCH("/",N404))</f>
        <v>documentary</v>
      </c>
      <c r="S404" s="9">
        <f t="shared" si="26"/>
        <v>42292.331215277773</v>
      </c>
      <c r="T404" s="9">
        <f t="shared" si="27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105.3</v>
      </c>
      <c r="P405" s="14">
        <f t="shared" si="25"/>
        <v>75.19</v>
      </c>
      <c r="Q405" t="str">
        <f>(LEFT(N405,FIND("/",N405)-1))</f>
        <v>film &amp; video</v>
      </c>
      <c r="R405" t="str">
        <f>RIGHT(N405,LEN(N405)-SEARCH("/",N405))</f>
        <v>documentary</v>
      </c>
      <c r="S405" s="9">
        <f t="shared" si="26"/>
        <v>40718.102326388886</v>
      </c>
      <c r="T405" s="9">
        <f t="shared" si="27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103.1</v>
      </c>
      <c r="P406" s="14">
        <f t="shared" si="25"/>
        <v>133.13999999999999</v>
      </c>
      <c r="Q406" t="str">
        <f>(LEFT(N406,FIND("/",N406)-1))</f>
        <v>film &amp; video</v>
      </c>
      <c r="R406" t="str">
        <f>RIGHT(N406,LEN(N406)-SEARCH("/",N406))</f>
        <v>documentary</v>
      </c>
      <c r="S406" s="9">
        <f t="shared" si="26"/>
        <v>41646.419699074067</v>
      </c>
      <c r="T406" s="9">
        <f t="shared" si="27"/>
        <v>41675.75277777778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107.7</v>
      </c>
      <c r="P407" s="14">
        <f t="shared" si="25"/>
        <v>55.2</v>
      </c>
      <c r="Q407" t="str">
        <f>(LEFT(N407,FIND("/",N407)-1))</f>
        <v>film &amp; video</v>
      </c>
      <c r="R407" t="str">
        <f>RIGHT(N407,LEN(N407)-SEARCH("/",N407))</f>
        <v>documentary</v>
      </c>
      <c r="S407" s="9">
        <f t="shared" si="26"/>
        <v>41673.876608796294</v>
      </c>
      <c r="T407" s="9">
        <f t="shared" si="27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107.7</v>
      </c>
      <c r="P408" s="14">
        <f t="shared" si="25"/>
        <v>86.16</v>
      </c>
      <c r="Q408" t="str">
        <f>(LEFT(N408,FIND("/",N408)-1))</f>
        <v>film &amp; video</v>
      </c>
      <c r="R408" t="str">
        <f>RIGHT(N408,LEN(N408)-SEARCH("/",N408))</f>
        <v>documentary</v>
      </c>
      <c r="S408" s="9">
        <f t="shared" si="26"/>
        <v>40637.95413194444</v>
      </c>
      <c r="T408" s="9">
        <f t="shared" si="27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101.6</v>
      </c>
      <c r="P409" s="14">
        <f t="shared" si="25"/>
        <v>92.32</v>
      </c>
      <c r="Q409" t="str">
        <f>(LEFT(N409,FIND("/",N409)-1))</f>
        <v>film &amp; video</v>
      </c>
      <c r="R409" t="str">
        <f>RIGHT(N409,LEN(N409)-SEARCH("/",N409))</f>
        <v>documentary</v>
      </c>
      <c r="S409" s="9">
        <f t="shared" si="26"/>
        <v>40806.662615740737</v>
      </c>
      <c r="T409" s="9">
        <f t="shared" si="27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101.4</v>
      </c>
      <c r="P410" s="14">
        <f t="shared" si="25"/>
        <v>160.16</v>
      </c>
      <c r="Q410" t="str">
        <f>(LEFT(N410,FIND("/",N410)-1))</f>
        <v>film &amp; video</v>
      </c>
      <c r="R410" t="str">
        <f>RIGHT(N410,LEN(N410)-SEARCH("/",N410))</f>
        <v>documentary</v>
      </c>
      <c r="S410" s="9">
        <f t="shared" si="26"/>
        <v>41543.527662037035</v>
      </c>
      <c r="T410" s="9">
        <f t="shared" si="27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136.80000000000001</v>
      </c>
      <c r="P411" s="14">
        <f t="shared" si="25"/>
        <v>45.6</v>
      </c>
      <c r="Q411" t="str">
        <f>(LEFT(N411,FIND("/",N411)-1))</f>
        <v>film &amp; video</v>
      </c>
      <c r="R411" t="str">
        <f>RIGHT(N411,LEN(N411)-SEARCH("/",N411))</f>
        <v>documentary</v>
      </c>
      <c r="S411" s="9">
        <f t="shared" si="26"/>
        <v>42543.654444444437</v>
      </c>
      <c r="T411" s="9">
        <f t="shared" si="27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128.30000000000001</v>
      </c>
      <c r="P412" s="14">
        <f t="shared" si="25"/>
        <v>183.29</v>
      </c>
      <c r="Q412" t="str">
        <f>(LEFT(N412,FIND("/",N412)-1))</f>
        <v>film &amp; video</v>
      </c>
      <c r="R412" t="str">
        <f>RIGHT(N412,LEN(N412)-SEARCH("/",N412))</f>
        <v>documentary</v>
      </c>
      <c r="S412" s="9">
        <f t="shared" si="26"/>
        <v>42113.773113425923</v>
      </c>
      <c r="T412" s="9">
        <f t="shared" si="27"/>
        <v>42173.773113425923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101.1</v>
      </c>
      <c r="P413" s="14">
        <f t="shared" si="25"/>
        <v>125.79</v>
      </c>
      <c r="Q413" t="str">
        <f>(LEFT(N413,FIND("/",N413)-1))</f>
        <v>film &amp; video</v>
      </c>
      <c r="R413" t="str">
        <f>RIGHT(N413,LEN(N413)-SEARCH("/",N413))</f>
        <v>documentary</v>
      </c>
      <c r="S413" s="9">
        <f t="shared" si="26"/>
        <v>41597.967638888884</v>
      </c>
      <c r="T413" s="9">
        <f t="shared" si="27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126.8</v>
      </c>
      <c r="P414" s="14">
        <f t="shared" si="25"/>
        <v>57.65</v>
      </c>
      <c r="Q414" t="str">
        <f>(LEFT(N414,FIND("/",N414)-1))</f>
        <v>film &amp; video</v>
      </c>
      <c r="R414" t="str">
        <f>RIGHT(N414,LEN(N414)-SEARCH("/",N414))</f>
        <v>documentary</v>
      </c>
      <c r="S414" s="9">
        <f t="shared" si="26"/>
        <v>41099.534467592588</v>
      </c>
      <c r="T414" s="9">
        <f t="shared" si="27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105.1</v>
      </c>
      <c r="P415" s="14">
        <f t="shared" si="25"/>
        <v>78.66</v>
      </c>
      <c r="Q415" t="str">
        <f>(LEFT(N415,FIND("/",N415)-1))</f>
        <v>film &amp; video</v>
      </c>
      <c r="R415" t="str">
        <f>RIGHT(N415,LEN(N415)-SEARCH("/",N415))</f>
        <v>documentary</v>
      </c>
      <c r="S415" s="9">
        <f t="shared" si="26"/>
        <v>41079.66910879629</v>
      </c>
      <c r="T415" s="9">
        <f t="shared" si="27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102.9</v>
      </c>
      <c r="P416" s="14">
        <f t="shared" si="25"/>
        <v>91.48</v>
      </c>
      <c r="Q416" t="str">
        <f>(LEFT(N416,FIND("/",N416)-1))</f>
        <v>film &amp; video</v>
      </c>
      <c r="R416" t="str">
        <f>RIGHT(N416,LEN(N416)-SEARCH("/",N416))</f>
        <v>documentary</v>
      </c>
      <c r="S416" s="9">
        <f t="shared" si="26"/>
        <v>41528.85491898148</v>
      </c>
      <c r="T416" s="9">
        <f t="shared" si="27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102.1</v>
      </c>
      <c r="P417" s="14">
        <f t="shared" si="25"/>
        <v>68.099999999999994</v>
      </c>
      <c r="Q417" t="str">
        <f>(LEFT(N417,FIND("/",N417)-1))</f>
        <v>film &amp; video</v>
      </c>
      <c r="R417" t="str">
        <f>RIGHT(N417,LEN(N417)-SEARCH("/",N417))</f>
        <v>documentary</v>
      </c>
      <c r="S417" s="9">
        <f t="shared" si="26"/>
        <v>41904.643541666665</v>
      </c>
      <c r="T417" s="9">
        <f t="shared" si="27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120.2</v>
      </c>
      <c r="P418" s="14">
        <f t="shared" si="25"/>
        <v>48.09</v>
      </c>
      <c r="Q418" t="str">
        <f>(LEFT(N418,FIND("/",N418)-1))</f>
        <v>film &amp; video</v>
      </c>
      <c r="R418" t="str">
        <f>RIGHT(N418,LEN(N418)-SEARCH("/",N418))</f>
        <v>documentary</v>
      </c>
      <c r="S418" s="9">
        <f t="shared" si="26"/>
        <v>41648.187858796293</v>
      </c>
      <c r="T418" s="9">
        <f t="shared" si="27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100.2</v>
      </c>
      <c r="P419" s="14">
        <f t="shared" si="25"/>
        <v>202.42</v>
      </c>
      <c r="Q419" t="str">
        <f>(LEFT(N419,FIND("/",N419)-1))</f>
        <v>film &amp; video</v>
      </c>
      <c r="R419" t="str">
        <f>RIGHT(N419,LEN(N419)-SEARCH("/",N419))</f>
        <v>documentary</v>
      </c>
      <c r="S419" s="9">
        <f t="shared" si="26"/>
        <v>41360.762268518512</v>
      </c>
      <c r="T419" s="9">
        <f t="shared" si="27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100.6</v>
      </c>
      <c r="P420" s="14">
        <f t="shared" si="25"/>
        <v>216.75</v>
      </c>
      <c r="Q420" t="str">
        <f>(LEFT(N420,FIND("/",N420)-1))</f>
        <v>film &amp; video</v>
      </c>
      <c r="R420" t="str">
        <f>RIGHT(N420,LEN(N420)-SEARCH("/",N420))</f>
        <v>documentary</v>
      </c>
      <c r="S420" s="9">
        <f t="shared" si="26"/>
        <v>42178.07403935185</v>
      </c>
      <c r="T420" s="9">
        <f t="shared" si="27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100.4</v>
      </c>
      <c r="P421" s="14">
        <f t="shared" si="25"/>
        <v>110.07</v>
      </c>
      <c r="Q421" t="str">
        <f>(LEFT(N421,FIND("/",N421)-1))</f>
        <v>film &amp; video</v>
      </c>
      <c r="R421" t="str">
        <f>RIGHT(N421,LEN(N421)-SEARCH("/",N421))</f>
        <v>documentary</v>
      </c>
      <c r="S421" s="9">
        <f t="shared" si="26"/>
        <v>41394.634108796294</v>
      </c>
      <c r="T421" s="9">
        <f t="shared" si="27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0.4</v>
      </c>
      <c r="P422" s="14">
        <f t="shared" si="25"/>
        <v>4.83</v>
      </c>
      <c r="Q422" t="str">
        <f>(LEFT(N422,FIND("/",N422)-1))</f>
        <v>film &amp; video</v>
      </c>
      <c r="R422" t="str">
        <f>RIGHT(N422,LEN(N422)-SEARCH("/",N422))</f>
        <v>animation</v>
      </c>
      <c r="S422" s="9">
        <f t="shared" si="26"/>
        <v>41682.028136574074</v>
      </c>
      <c r="T422" s="9">
        <f t="shared" si="27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</v>
      </c>
      <c r="P423" s="14">
        <f t="shared" si="25"/>
        <v>50.17</v>
      </c>
      <c r="Q423" t="str">
        <f>(LEFT(N423,FIND("/",N423)-1))</f>
        <v>film &amp; video</v>
      </c>
      <c r="R423" t="str">
        <f>RIGHT(N423,LEN(N423)-SEARCH("/",N423))</f>
        <v>animation</v>
      </c>
      <c r="S423" s="9">
        <f t="shared" si="26"/>
        <v>42177.283055555548</v>
      </c>
      <c r="T423" s="9">
        <f t="shared" si="27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1.1000000000000001</v>
      </c>
      <c r="P424" s="14">
        <f t="shared" si="25"/>
        <v>35.83</v>
      </c>
      <c r="Q424" t="str">
        <f>(LEFT(N424,FIND("/",N424)-1))</f>
        <v>film &amp; video</v>
      </c>
      <c r="R424" t="str">
        <f>RIGHT(N424,LEN(N424)-SEARCH("/",N424))</f>
        <v>animation</v>
      </c>
      <c r="S424" s="9">
        <f t="shared" si="26"/>
        <v>41863.052048611113</v>
      </c>
      <c r="T424" s="9">
        <f t="shared" si="27"/>
        <v>41893.052048611113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0.8</v>
      </c>
      <c r="P425" s="14">
        <f t="shared" si="25"/>
        <v>11.77</v>
      </c>
      <c r="Q425" t="str">
        <f>(LEFT(N425,FIND("/",N425)-1))</f>
        <v>film &amp; video</v>
      </c>
      <c r="R425" t="str">
        <f>RIGHT(N425,LEN(N425)-SEARCH("/",N425))</f>
        <v>animation</v>
      </c>
      <c r="S425" s="9">
        <f t="shared" si="26"/>
        <v>41400.717939814815</v>
      </c>
      <c r="T425" s="9">
        <f t="shared" si="27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6.8</v>
      </c>
      <c r="P426" s="14">
        <f t="shared" si="25"/>
        <v>40.78</v>
      </c>
      <c r="Q426" t="str">
        <f>(LEFT(N426,FIND("/",N426)-1))</f>
        <v>film &amp; video</v>
      </c>
      <c r="R426" t="str">
        <f>RIGHT(N426,LEN(N426)-SEARCH("/",N426))</f>
        <v>animation</v>
      </c>
      <c r="S426" s="9">
        <f t="shared" si="26"/>
        <v>40934.167812499996</v>
      </c>
      <c r="T426" s="9">
        <f t="shared" si="27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0</v>
      </c>
      <c r="P427" s="14">
        <f t="shared" si="25"/>
        <v>3</v>
      </c>
      <c r="Q427" t="str">
        <f>(LEFT(N427,FIND("/",N427)-1))</f>
        <v>film &amp; video</v>
      </c>
      <c r="R427" t="str">
        <f>RIGHT(N427,LEN(N427)-SEARCH("/",N427))</f>
        <v>animation</v>
      </c>
      <c r="S427" s="9">
        <f t="shared" si="26"/>
        <v>42275.652824074066</v>
      </c>
      <c r="T427" s="9">
        <f t="shared" si="27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</v>
      </c>
      <c r="P428" s="14">
        <f t="shared" si="25"/>
        <v>16.63</v>
      </c>
      <c r="Q428" t="str">
        <f>(LEFT(N428,FIND("/",N428)-1))</f>
        <v>film &amp; video</v>
      </c>
      <c r="R428" t="str">
        <f>RIGHT(N428,LEN(N428)-SEARCH("/",N428))</f>
        <v>animation</v>
      </c>
      <c r="S428" s="9">
        <f t="shared" si="26"/>
        <v>42400.503634259258</v>
      </c>
      <c r="T428" s="9">
        <f t="shared" si="27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14" t="e">
        <f t="shared" si="25"/>
        <v>#DIV/0!</v>
      </c>
      <c r="Q429" t="str">
        <f>(LEFT(N429,FIND("/",N429)-1))</f>
        <v>film &amp; video</v>
      </c>
      <c r="R429" t="str">
        <f>RIGHT(N429,LEN(N429)-SEARCH("/",N429))</f>
        <v>animation</v>
      </c>
      <c r="S429" s="9">
        <f t="shared" si="26"/>
        <v>42285.700694444444</v>
      </c>
      <c r="T429" s="9">
        <f t="shared" si="27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</v>
      </c>
      <c r="P430" s="14">
        <f t="shared" si="25"/>
        <v>52</v>
      </c>
      <c r="Q430" t="str">
        <f>(LEFT(N430,FIND("/",N430)-1))</f>
        <v>film &amp; video</v>
      </c>
      <c r="R430" t="str">
        <f>RIGHT(N430,LEN(N430)-SEARCH("/",N430))</f>
        <v>animation</v>
      </c>
      <c r="S430" s="9">
        <f t="shared" si="26"/>
        <v>41778.558391203704</v>
      </c>
      <c r="T430" s="9">
        <f t="shared" si="27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14" t="e">
        <f t="shared" si="25"/>
        <v>#DIV/0!</v>
      </c>
      <c r="Q431" t="str">
        <f>(LEFT(N431,FIND("/",N431)-1))</f>
        <v>film &amp; video</v>
      </c>
      <c r="R431" t="str">
        <f>RIGHT(N431,LEN(N431)-SEARCH("/",N431))</f>
        <v>animation</v>
      </c>
      <c r="S431" s="9">
        <f t="shared" si="26"/>
        <v>40070.693078703705</v>
      </c>
      <c r="T431" s="9">
        <f t="shared" si="27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</v>
      </c>
      <c r="P432" s="14">
        <f t="shared" si="25"/>
        <v>4.8</v>
      </c>
      <c r="Q432" t="str">
        <f>(LEFT(N432,FIND("/",N432)-1))</f>
        <v>film &amp; video</v>
      </c>
      <c r="R432" t="str">
        <f>RIGHT(N432,LEN(N432)-SEARCH("/",N432))</f>
        <v>animation</v>
      </c>
      <c r="S432" s="9">
        <f t="shared" si="26"/>
        <v>41512.898923611108</v>
      </c>
      <c r="T432" s="9">
        <f t="shared" si="27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13.8</v>
      </c>
      <c r="P433" s="14">
        <f t="shared" si="25"/>
        <v>51.88</v>
      </c>
      <c r="Q433" t="str">
        <f>(LEFT(N433,FIND("/",N433)-1))</f>
        <v>film &amp; video</v>
      </c>
      <c r="R433" t="str">
        <f>RIGHT(N433,LEN(N433)-SEARCH("/",N433))</f>
        <v>animation</v>
      </c>
      <c r="S433" s="9">
        <f t="shared" si="26"/>
        <v>42526.662997685184</v>
      </c>
      <c r="T433" s="9">
        <f t="shared" si="27"/>
        <v>42556.662997685184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</v>
      </c>
      <c r="P434" s="14">
        <f t="shared" si="25"/>
        <v>71.25</v>
      </c>
      <c r="Q434" t="str">
        <f>(LEFT(N434,FIND("/",N434)-1))</f>
        <v>film &amp; video</v>
      </c>
      <c r="R434" t="str">
        <f>RIGHT(N434,LEN(N434)-SEARCH("/",N434))</f>
        <v>animation</v>
      </c>
      <c r="S434" s="9">
        <f t="shared" si="26"/>
        <v>42238.51829861111</v>
      </c>
      <c r="T434" s="9">
        <f t="shared" si="27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14" t="e">
        <f t="shared" si="25"/>
        <v>#DIV/0!</v>
      </c>
      <c r="Q435" t="str">
        <f>(LEFT(N435,FIND("/",N435)-1))</f>
        <v>film &amp; video</v>
      </c>
      <c r="R435" t="str">
        <f>RIGHT(N435,LEN(N435)-SEARCH("/",N435))</f>
        <v>animation</v>
      </c>
      <c r="S435" s="9">
        <f t="shared" si="26"/>
        <v>42228.421550925923</v>
      </c>
      <c r="T435" s="9">
        <f t="shared" si="27"/>
        <v>42288.421550925923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5</v>
      </c>
      <c r="P436" s="14">
        <f t="shared" si="25"/>
        <v>62.5</v>
      </c>
      <c r="Q436" t="str">
        <f>(LEFT(N436,FIND("/",N436)-1))</f>
        <v>film &amp; video</v>
      </c>
      <c r="R436" t="str">
        <f>RIGHT(N436,LEN(N436)-SEARCH("/",N436))</f>
        <v>animation</v>
      </c>
      <c r="S436" s="9">
        <f t="shared" si="26"/>
        <v>41576.626180555555</v>
      </c>
      <c r="T436" s="9">
        <f t="shared" si="27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0</v>
      </c>
      <c r="P437" s="14">
        <f t="shared" si="25"/>
        <v>1</v>
      </c>
      <c r="Q437" t="str">
        <f>(LEFT(N437,FIND("/",N437)-1))</f>
        <v>film &amp; video</v>
      </c>
      <c r="R437" t="str">
        <f>RIGHT(N437,LEN(N437)-SEARCH("/",N437))</f>
        <v>animation</v>
      </c>
      <c r="S437" s="9">
        <f t="shared" si="26"/>
        <v>41500.539120370369</v>
      </c>
      <c r="T437" s="9">
        <f t="shared" si="27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14" t="e">
        <f t="shared" si="25"/>
        <v>#DIV/0!</v>
      </c>
      <c r="Q438" t="str">
        <f>(LEFT(N438,FIND("/",N438)-1))</f>
        <v>film &amp; video</v>
      </c>
      <c r="R438" t="str">
        <f>RIGHT(N438,LEN(N438)-SEARCH("/",N438))</f>
        <v>animation</v>
      </c>
      <c r="S438" s="9">
        <f t="shared" si="26"/>
        <v>41456.154085648144</v>
      </c>
      <c r="T438" s="9">
        <f t="shared" si="27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14" t="e">
        <f t="shared" si="25"/>
        <v>#DIV/0!</v>
      </c>
      <c r="Q439" t="str">
        <f>(LEFT(N439,FIND("/",N439)-1))</f>
        <v>film &amp; video</v>
      </c>
      <c r="R439" t="str">
        <f>RIGHT(N439,LEN(N439)-SEARCH("/",N439))</f>
        <v>animation</v>
      </c>
      <c r="S439" s="9">
        <f t="shared" si="26"/>
        <v>42591.110254629624</v>
      </c>
      <c r="T439" s="9">
        <f t="shared" si="27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9.4</v>
      </c>
      <c r="P440" s="14">
        <f t="shared" si="25"/>
        <v>170.55</v>
      </c>
      <c r="Q440" t="str">
        <f>(LEFT(N440,FIND("/",N440)-1))</f>
        <v>film &amp; video</v>
      </c>
      <c r="R440" t="str">
        <f>RIGHT(N440,LEN(N440)-SEARCH("/",N440))</f>
        <v>animation</v>
      </c>
      <c r="S440" s="9">
        <f t="shared" si="26"/>
        <v>42296.052754629629</v>
      </c>
      <c r="T440" s="9">
        <f t="shared" si="27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14" t="e">
        <f t="shared" si="25"/>
        <v>#DIV/0!</v>
      </c>
      <c r="Q441" t="str">
        <f>(LEFT(N441,FIND("/",N441)-1))</f>
        <v>film &amp; video</v>
      </c>
      <c r="R441" t="str">
        <f>RIGHT(N441,LEN(N441)-SEARCH("/",N441))</f>
        <v>animation</v>
      </c>
      <c r="S441" s="9">
        <f t="shared" si="26"/>
        <v>41919.553449074076</v>
      </c>
      <c r="T441" s="9">
        <f t="shared" si="27"/>
        <v>41929.553449074076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0.1</v>
      </c>
      <c r="P442" s="14">
        <f t="shared" si="25"/>
        <v>5</v>
      </c>
      <c r="Q442" t="str">
        <f>(LEFT(N442,FIND("/",N442)-1))</f>
        <v>film &amp; video</v>
      </c>
      <c r="R442" t="str">
        <f>RIGHT(N442,LEN(N442)-SEARCH("/",N442))</f>
        <v>animation</v>
      </c>
      <c r="S442" s="9">
        <f t="shared" si="26"/>
        <v>42423.777233796289</v>
      </c>
      <c r="T442" s="9">
        <f t="shared" si="27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14" t="e">
        <f t="shared" si="25"/>
        <v>#DIV/0!</v>
      </c>
      <c r="Q443" t="str">
        <f>(LEFT(N443,FIND("/",N443)-1))</f>
        <v>film &amp; video</v>
      </c>
      <c r="R443" t="str">
        <f>RIGHT(N443,LEN(N443)-SEARCH("/",N443))</f>
        <v>animation</v>
      </c>
      <c r="S443" s="9">
        <f t="shared" si="26"/>
        <v>41550.585601851846</v>
      </c>
      <c r="T443" s="9">
        <f t="shared" si="27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39.4</v>
      </c>
      <c r="P444" s="14">
        <f t="shared" si="25"/>
        <v>393.59</v>
      </c>
      <c r="Q444" t="str">
        <f>(LEFT(N444,FIND("/",N444)-1))</f>
        <v>film &amp; video</v>
      </c>
      <c r="R444" t="str">
        <f>RIGHT(N444,LEN(N444)-SEARCH("/",N444))</f>
        <v>animation</v>
      </c>
      <c r="S444" s="9">
        <f t="shared" si="26"/>
        <v>42024.680358796293</v>
      </c>
      <c r="T444" s="9">
        <f t="shared" si="27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0.1</v>
      </c>
      <c r="P445" s="14">
        <f t="shared" si="25"/>
        <v>5</v>
      </c>
      <c r="Q445" t="str">
        <f>(LEFT(N445,FIND("/",N445)-1))</f>
        <v>film &amp; video</v>
      </c>
      <c r="R445" t="str">
        <f>RIGHT(N445,LEN(N445)-SEARCH("/",N445))</f>
        <v>animation</v>
      </c>
      <c r="S445" s="9">
        <f t="shared" si="26"/>
        <v>41649.806724537033</v>
      </c>
      <c r="T445" s="9">
        <f t="shared" si="27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5</v>
      </c>
      <c r="P446" s="14">
        <f t="shared" si="25"/>
        <v>50</v>
      </c>
      <c r="Q446" t="str">
        <f>(LEFT(N446,FIND("/",N446)-1))</f>
        <v>film &amp; video</v>
      </c>
      <c r="R446" t="str">
        <f>RIGHT(N446,LEN(N446)-SEARCH("/",N446))</f>
        <v>animation</v>
      </c>
      <c r="S446" s="9">
        <f t="shared" si="26"/>
        <v>40894.69862268518</v>
      </c>
      <c r="T446" s="9">
        <f t="shared" si="27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0</v>
      </c>
      <c r="P447" s="14">
        <f t="shared" si="25"/>
        <v>1</v>
      </c>
      <c r="Q447" t="str">
        <f>(LEFT(N447,FIND("/",N447)-1))</f>
        <v>film &amp; video</v>
      </c>
      <c r="R447" t="str">
        <f>RIGHT(N447,LEN(N447)-SEARCH("/",N447))</f>
        <v>animation</v>
      </c>
      <c r="S447" s="9">
        <f t="shared" si="26"/>
        <v>42130.127025462956</v>
      </c>
      <c r="T447" s="9">
        <f t="shared" si="27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7.3</v>
      </c>
      <c r="P448" s="14">
        <f t="shared" si="25"/>
        <v>47.88</v>
      </c>
      <c r="Q448" t="str">
        <f>(LEFT(N448,FIND("/",N448)-1))</f>
        <v>film &amp; video</v>
      </c>
      <c r="R448" t="str">
        <f>RIGHT(N448,LEN(N448)-SEARCH("/",N448))</f>
        <v>animation</v>
      </c>
      <c r="S448" s="9">
        <f t="shared" si="26"/>
        <v>42036.875231481477</v>
      </c>
      <c r="T448" s="9">
        <f t="shared" si="27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0</v>
      </c>
      <c r="P449" s="14">
        <f t="shared" si="25"/>
        <v>5</v>
      </c>
      <c r="Q449" t="str">
        <f>(LEFT(N449,FIND("/",N449)-1))</f>
        <v>film &amp; video</v>
      </c>
      <c r="R449" t="str">
        <f>RIGHT(N449,LEN(N449)-SEARCH("/",N449))</f>
        <v>animation</v>
      </c>
      <c r="S449" s="9">
        <f t="shared" si="26"/>
        <v>41331.34679398148</v>
      </c>
      <c r="T449" s="9">
        <f t="shared" si="27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3.3</v>
      </c>
      <c r="P450" s="14">
        <f t="shared" si="25"/>
        <v>20.5</v>
      </c>
      <c r="Q450" t="str">
        <f>(LEFT(N450,FIND("/",N450)-1))</f>
        <v>film &amp; video</v>
      </c>
      <c r="R450" t="str">
        <f>RIGHT(N450,LEN(N450)-SEARCH("/",N450))</f>
        <v>animation</v>
      </c>
      <c r="S450" s="9">
        <f t="shared" si="26"/>
        <v>41753.549710648142</v>
      </c>
      <c r="T450" s="9">
        <f t="shared" si="27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ROUND((E451/D451)*100, 1)</f>
        <v>2.2999999999999998</v>
      </c>
      <c r="P451" s="14">
        <f t="shared" ref="P451:P514" si="29">ROUND(E451/L451, 2)</f>
        <v>9</v>
      </c>
      <c r="Q451" t="str">
        <f>(LEFT(N451,FIND("/",N451)-1))</f>
        <v>film &amp; video</v>
      </c>
      <c r="R451" t="str">
        <f>RIGHT(N451,LEN(N451)-SEARCH("/",N451))</f>
        <v>animation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0.8</v>
      </c>
      <c r="P452" s="14">
        <f t="shared" si="29"/>
        <v>56.57</v>
      </c>
      <c r="Q452" t="str">
        <f>(LEFT(N452,FIND("/",N452)-1))</f>
        <v>film &amp; video</v>
      </c>
      <c r="R452" t="str">
        <f>RIGHT(N452,LEN(N452)-SEARCH("/",N452))</f>
        <v>animation</v>
      </c>
      <c r="S452" s="9">
        <f t="shared" si="30"/>
        <v>41654.73842592592</v>
      </c>
      <c r="T452" s="9">
        <f t="shared" si="31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14" t="e">
        <f t="shared" si="29"/>
        <v>#DIV/0!</v>
      </c>
      <c r="Q453" t="str">
        <f>(LEFT(N453,FIND("/",N453)-1))</f>
        <v>film &amp; video</v>
      </c>
      <c r="R453" t="str">
        <f>RIGHT(N453,LEN(N453)-SEARCH("/",N453))</f>
        <v>animation</v>
      </c>
      <c r="S453" s="9">
        <f t="shared" si="30"/>
        <v>41634.506840277776</v>
      </c>
      <c r="T453" s="9">
        <f t="shared" si="31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64</v>
      </c>
      <c r="P454" s="14">
        <f t="shared" si="29"/>
        <v>40</v>
      </c>
      <c r="Q454" t="str">
        <f>(LEFT(N454,FIND("/",N454)-1))</f>
        <v>film &amp; video</v>
      </c>
      <c r="R454" t="str">
        <f>RIGHT(N454,LEN(N454)-SEARCH("/",N454))</f>
        <v>animation</v>
      </c>
      <c r="S454" s="9">
        <f t="shared" si="30"/>
        <v>42107.49554398148</v>
      </c>
      <c r="T454" s="9">
        <f t="shared" si="31"/>
        <v>42137.49554398148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0</v>
      </c>
      <c r="P455" s="14">
        <f t="shared" si="29"/>
        <v>13</v>
      </c>
      <c r="Q455" t="str">
        <f>(LEFT(N455,FIND("/",N455)-1))</f>
        <v>film &amp; video</v>
      </c>
      <c r="R455" t="str">
        <f>RIGHT(N455,LEN(N455)-SEARCH("/",N455))</f>
        <v>animation</v>
      </c>
      <c r="S455" s="9">
        <f t="shared" si="30"/>
        <v>42038.616655092592</v>
      </c>
      <c r="T455" s="9">
        <f t="shared" si="31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0.8</v>
      </c>
      <c r="P456" s="14">
        <f t="shared" si="29"/>
        <v>16.399999999999999</v>
      </c>
      <c r="Q456" t="str">
        <f>(LEFT(N456,FIND("/",N456)-1))</f>
        <v>film &amp; video</v>
      </c>
      <c r="R456" t="str">
        <f>RIGHT(N456,LEN(N456)-SEARCH("/",N456))</f>
        <v>animation</v>
      </c>
      <c r="S456" s="9">
        <f t="shared" si="30"/>
        <v>41938.508923611109</v>
      </c>
      <c r="T456" s="9">
        <f t="shared" si="31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0.1</v>
      </c>
      <c r="P457" s="14">
        <f t="shared" si="29"/>
        <v>22.5</v>
      </c>
      <c r="Q457" t="str">
        <f>(LEFT(N457,FIND("/",N457)-1))</f>
        <v>film &amp; video</v>
      </c>
      <c r="R457" t="str">
        <f>RIGHT(N457,LEN(N457)-SEARCH("/",N457))</f>
        <v>animation</v>
      </c>
      <c r="S457" s="9">
        <f t="shared" si="30"/>
        <v>40970.794236111113</v>
      </c>
      <c r="T457" s="9">
        <f t="shared" si="31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0.7</v>
      </c>
      <c r="P458" s="14">
        <f t="shared" si="29"/>
        <v>20.329999999999998</v>
      </c>
      <c r="Q458" t="str">
        <f>(LEFT(N458,FIND("/",N458)-1))</f>
        <v>film &amp; video</v>
      </c>
      <c r="R458" t="str">
        <f>RIGHT(N458,LEN(N458)-SEARCH("/",N458))</f>
        <v>animation</v>
      </c>
      <c r="S458" s="9">
        <f t="shared" si="30"/>
        <v>41547.486122685186</v>
      </c>
      <c r="T458" s="9">
        <f t="shared" si="31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14" t="e">
        <f t="shared" si="29"/>
        <v>#DIV/0!</v>
      </c>
      <c r="Q459" t="str">
        <f>(LEFT(N459,FIND("/",N459)-1))</f>
        <v>film &amp; video</v>
      </c>
      <c r="R459" t="str">
        <f>RIGHT(N459,LEN(N459)-SEARCH("/",N459))</f>
        <v>animation</v>
      </c>
      <c r="S459" s="9">
        <f t="shared" si="30"/>
        <v>41837.559166666666</v>
      </c>
      <c r="T459" s="9">
        <f t="shared" si="31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8.1999999999999993</v>
      </c>
      <c r="P460" s="14">
        <f t="shared" si="29"/>
        <v>16.760000000000002</v>
      </c>
      <c r="Q460" t="str">
        <f>(LEFT(N460,FIND("/",N460)-1))</f>
        <v>film &amp; video</v>
      </c>
      <c r="R460" t="str">
        <f>RIGHT(N460,LEN(N460)-SEARCH("/",N460))</f>
        <v>animation</v>
      </c>
      <c r="S460" s="9">
        <f t="shared" si="30"/>
        <v>41378.491435185184</v>
      </c>
      <c r="T460" s="9">
        <f t="shared" si="31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0.1</v>
      </c>
      <c r="P461" s="14">
        <f t="shared" si="29"/>
        <v>25</v>
      </c>
      <c r="Q461" t="str">
        <f>(LEFT(N461,FIND("/",N461)-1))</f>
        <v>film &amp; video</v>
      </c>
      <c r="R461" t="str">
        <f>RIGHT(N461,LEN(N461)-SEARCH("/",N461))</f>
        <v>animation</v>
      </c>
      <c r="S461" s="9">
        <f t="shared" si="30"/>
        <v>40800.432025462964</v>
      </c>
      <c r="T461" s="9">
        <f t="shared" si="31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0.3</v>
      </c>
      <c r="P462" s="14">
        <f t="shared" si="29"/>
        <v>12.5</v>
      </c>
      <c r="Q462" t="str">
        <f>(LEFT(N462,FIND("/",N462)-1))</f>
        <v>film &amp; video</v>
      </c>
      <c r="R462" t="str">
        <f>RIGHT(N462,LEN(N462)-SEARCH("/",N462))</f>
        <v>animation</v>
      </c>
      <c r="S462" s="9">
        <f t="shared" si="30"/>
        <v>41759.334201388883</v>
      </c>
      <c r="T462" s="9">
        <f t="shared" si="31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14" t="e">
        <f t="shared" si="29"/>
        <v>#DIV/0!</v>
      </c>
      <c r="Q463" t="str">
        <f>(LEFT(N463,FIND("/",N463)-1))</f>
        <v>film &amp; video</v>
      </c>
      <c r="R463" t="str">
        <f>RIGHT(N463,LEN(N463)-SEARCH("/",N463))</f>
        <v>animation</v>
      </c>
      <c r="S463" s="9">
        <f t="shared" si="30"/>
        <v>41407.638506944444</v>
      </c>
      <c r="T463" s="9">
        <f t="shared" si="31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14" t="e">
        <f t="shared" si="29"/>
        <v>#DIV/0!</v>
      </c>
      <c r="Q464" t="str">
        <f>(LEFT(N464,FIND("/",N464)-1))</f>
        <v>film &amp; video</v>
      </c>
      <c r="R464" t="str">
        <f>RIGHT(N464,LEN(N464)-SEARCH("/",N464))</f>
        <v>animation</v>
      </c>
      <c r="S464" s="9">
        <f t="shared" si="30"/>
        <v>40704.918298611105</v>
      </c>
      <c r="T464" s="9">
        <f t="shared" si="31"/>
        <v>40764.918298611105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2.2999999999999998</v>
      </c>
      <c r="P465" s="14">
        <f t="shared" si="29"/>
        <v>113.64</v>
      </c>
      <c r="Q465" t="str">
        <f>(LEFT(N465,FIND("/",N465)-1))</f>
        <v>film &amp; video</v>
      </c>
      <c r="R465" t="str">
        <f>RIGHT(N465,LEN(N465)-SEARCH("/",N465))</f>
        <v>animation</v>
      </c>
      <c r="S465" s="9">
        <f t="shared" si="30"/>
        <v>40750.501770833333</v>
      </c>
      <c r="T465" s="9">
        <f t="shared" si="31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0.1</v>
      </c>
      <c r="P466" s="14">
        <f t="shared" si="29"/>
        <v>1</v>
      </c>
      <c r="Q466" t="str">
        <f>(LEFT(N466,FIND("/",N466)-1))</f>
        <v>film &amp; video</v>
      </c>
      <c r="R466" t="str">
        <f>RIGHT(N466,LEN(N466)-SEARCH("/",N466))</f>
        <v>animation</v>
      </c>
      <c r="S466" s="9">
        <f t="shared" si="30"/>
        <v>42488.640451388885</v>
      </c>
      <c r="T466" s="9">
        <f t="shared" si="31"/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27</v>
      </c>
      <c r="P467" s="14">
        <f t="shared" si="29"/>
        <v>17.25</v>
      </c>
      <c r="Q467" t="str">
        <f>(LEFT(N467,FIND("/",N467)-1))</f>
        <v>film &amp; video</v>
      </c>
      <c r="R467" t="str">
        <f>RIGHT(N467,LEN(N467)-SEARCH("/",N467))</f>
        <v>animation</v>
      </c>
      <c r="S467" s="9">
        <f t="shared" si="30"/>
        <v>41800.911736111106</v>
      </c>
      <c r="T467" s="9">
        <f t="shared" si="31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0.8</v>
      </c>
      <c r="P468" s="14">
        <f t="shared" si="29"/>
        <v>15.2</v>
      </c>
      <c r="Q468" t="str">
        <f>(LEFT(N468,FIND("/",N468)-1))</f>
        <v>film &amp; video</v>
      </c>
      <c r="R468" t="str">
        <f>RIGHT(N468,LEN(N468)-SEARCH("/",N468))</f>
        <v>animation</v>
      </c>
      <c r="S468" s="9">
        <f t="shared" si="30"/>
        <v>41129.734537037039</v>
      </c>
      <c r="T468" s="9">
        <f t="shared" si="31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21.6</v>
      </c>
      <c r="P469" s="14">
        <f t="shared" si="29"/>
        <v>110.64</v>
      </c>
      <c r="Q469" t="str">
        <f>(LEFT(N469,FIND("/",N469)-1))</f>
        <v>film &amp; video</v>
      </c>
      <c r="R469" t="str">
        <f>RIGHT(N469,LEN(N469)-SEARCH("/",N469))</f>
        <v>animation</v>
      </c>
      <c r="S469" s="9">
        <f t="shared" si="30"/>
        <v>41135.471458333333</v>
      </c>
      <c r="T469" s="9">
        <f t="shared" si="31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14" t="e">
        <f t="shared" si="29"/>
        <v>#DIV/0!</v>
      </c>
      <c r="Q470" t="str">
        <f>(LEFT(N470,FIND("/",N470)-1))</f>
        <v>film &amp; video</v>
      </c>
      <c r="R470" t="str">
        <f>RIGHT(N470,LEN(N470)-SEARCH("/",N470))</f>
        <v>animation</v>
      </c>
      <c r="S470" s="9">
        <f t="shared" si="30"/>
        <v>41040.959293981483</v>
      </c>
      <c r="T470" s="9">
        <f t="shared" si="31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14" t="e">
        <f t="shared" si="29"/>
        <v>#DIV/0!</v>
      </c>
      <c r="Q471" t="str">
        <f>(LEFT(N471,FIND("/",N471)-1))</f>
        <v>film &amp; video</v>
      </c>
      <c r="R471" t="str">
        <f>RIGHT(N471,LEN(N471)-SEARCH("/",N471))</f>
        <v>animation</v>
      </c>
      <c r="S471" s="9">
        <f t="shared" si="30"/>
        <v>41827.781527777777</v>
      </c>
      <c r="T471" s="9">
        <f t="shared" si="31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</v>
      </c>
      <c r="P472" s="14">
        <f t="shared" si="29"/>
        <v>25.5</v>
      </c>
      <c r="Q472" t="str">
        <f>(LEFT(N472,FIND("/",N472)-1))</f>
        <v>film &amp; video</v>
      </c>
      <c r="R472" t="str">
        <f>RIGHT(N472,LEN(N472)-SEARCH("/",N472))</f>
        <v>animation</v>
      </c>
      <c r="S472" s="9">
        <f t="shared" si="30"/>
        <v>41604.959363425922</v>
      </c>
      <c r="T472" s="9">
        <f t="shared" si="31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11.9</v>
      </c>
      <c r="P473" s="14">
        <f t="shared" si="29"/>
        <v>38.479999999999997</v>
      </c>
      <c r="Q473" t="str">
        <f>(LEFT(N473,FIND("/",N473)-1))</f>
        <v>film &amp; video</v>
      </c>
      <c r="R473" t="str">
        <f>RIGHT(N473,LEN(N473)-SEARCH("/",N473))</f>
        <v>animation</v>
      </c>
      <c r="S473" s="9">
        <f t="shared" si="30"/>
        <v>41703.513645833329</v>
      </c>
      <c r="T473" s="9">
        <f t="shared" si="31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17.600000000000001</v>
      </c>
      <c r="P474" s="14">
        <f t="shared" si="29"/>
        <v>28.2</v>
      </c>
      <c r="Q474" t="str">
        <f>(LEFT(N474,FIND("/",N474)-1))</f>
        <v>film &amp; video</v>
      </c>
      <c r="R474" t="str">
        <f>RIGHT(N474,LEN(N474)-SEARCH("/",N474))</f>
        <v>animation</v>
      </c>
      <c r="S474" s="9">
        <f t="shared" si="30"/>
        <v>41844.714328703703</v>
      </c>
      <c r="T474" s="9">
        <f t="shared" si="31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2.9</v>
      </c>
      <c r="P475" s="14">
        <f t="shared" si="29"/>
        <v>61.5</v>
      </c>
      <c r="Q475" t="str">
        <f>(LEFT(N475,FIND("/",N475)-1))</f>
        <v>film &amp; video</v>
      </c>
      <c r="R475" t="str">
        <f>RIGHT(N475,LEN(N475)-SEARCH("/",N475))</f>
        <v>animation</v>
      </c>
      <c r="S475" s="9">
        <f t="shared" si="30"/>
        <v>41869.489803240736</v>
      </c>
      <c r="T475" s="9">
        <f t="shared" si="31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0</v>
      </c>
      <c r="P476" s="14">
        <f t="shared" si="29"/>
        <v>1</v>
      </c>
      <c r="Q476" t="str">
        <f>(LEFT(N476,FIND("/",N476)-1))</f>
        <v>film &amp; video</v>
      </c>
      <c r="R476" t="str">
        <f>RIGHT(N476,LEN(N476)-SEARCH("/",N476))</f>
        <v>animation</v>
      </c>
      <c r="S476" s="9">
        <f t="shared" si="30"/>
        <v>42753.120706018519</v>
      </c>
      <c r="T476" s="9">
        <f t="shared" si="31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14" t="e">
        <f t="shared" si="29"/>
        <v>#DIV/0!</v>
      </c>
      <c r="Q477" t="str">
        <f>(LEFT(N477,FIND("/",N477)-1))</f>
        <v>film &amp; video</v>
      </c>
      <c r="R477" t="str">
        <f>RIGHT(N477,LEN(N477)-SEARCH("/",N477))</f>
        <v>animation</v>
      </c>
      <c r="S477" s="9">
        <f t="shared" si="30"/>
        <v>42099.877812500003</v>
      </c>
      <c r="T477" s="9">
        <f t="shared" si="31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2.2000000000000002</v>
      </c>
      <c r="P478" s="14">
        <f t="shared" si="29"/>
        <v>39.57</v>
      </c>
      <c r="Q478" t="str">
        <f>(LEFT(N478,FIND("/",N478)-1))</f>
        <v>film &amp; video</v>
      </c>
      <c r="R478" t="str">
        <f>RIGHT(N478,LEN(N478)-SEARCH("/",N478))</f>
        <v>animation</v>
      </c>
      <c r="S478" s="9">
        <f t="shared" si="30"/>
        <v>41757.76667824074</v>
      </c>
      <c r="T478" s="9">
        <f t="shared" si="31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14" t="e">
        <f t="shared" si="29"/>
        <v>#DIV/0!</v>
      </c>
      <c r="Q479" t="str">
        <f>(LEFT(N479,FIND("/",N479)-1))</f>
        <v>film &amp; video</v>
      </c>
      <c r="R479" t="str">
        <f>RIGHT(N479,LEN(N479)-SEARCH("/",N479))</f>
        <v>animation</v>
      </c>
      <c r="S479" s="9">
        <f t="shared" si="30"/>
        <v>40987.626550925925</v>
      </c>
      <c r="T479" s="9">
        <f t="shared" si="31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14" t="e">
        <f t="shared" si="29"/>
        <v>#DIV/0!</v>
      </c>
      <c r="Q480" t="str">
        <f>(LEFT(N480,FIND("/",N480)-1))</f>
        <v>film &amp; video</v>
      </c>
      <c r="R480" t="str">
        <f>RIGHT(N480,LEN(N480)-SEARCH("/",N480))</f>
        <v>animation</v>
      </c>
      <c r="S480" s="9">
        <f t="shared" si="30"/>
        <v>42065.702650462961</v>
      </c>
      <c r="T480" s="9">
        <f t="shared" si="31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32.6</v>
      </c>
      <c r="P481" s="14">
        <f t="shared" si="29"/>
        <v>88.8</v>
      </c>
      <c r="Q481" t="str">
        <f>(LEFT(N481,FIND("/",N481)-1))</f>
        <v>film &amp; video</v>
      </c>
      <c r="R481" t="str">
        <f>RIGHT(N481,LEN(N481)-SEARCH("/",N481))</f>
        <v>animation</v>
      </c>
      <c r="S481" s="9">
        <f t="shared" si="30"/>
        <v>41904.199479166666</v>
      </c>
      <c r="T481" s="9">
        <f t="shared" si="31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19.399999999999999</v>
      </c>
      <c r="P482" s="14">
        <f t="shared" si="29"/>
        <v>55.46</v>
      </c>
      <c r="Q482" t="str">
        <f>(LEFT(N482,FIND("/",N482)-1))</f>
        <v>film &amp; video</v>
      </c>
      <c r="R482" t="str">
        <f>RIGHT(N482,LEN(N482)-SEARCH("/",N482))</f>
        <v>animation</v>
      </c>
      <c r="S482" s="9">
        <f t="shared" si="30"/>
        <v>41465.29184027778</v>
      </c>
      <c r="T482" s="9">
        <f t="shared" si="31"/>
        <v>41495.29184027778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6.1</v>
      </c>
      <c r="P483" s="14">
        <f t="shared" si="29"/>
        <v>87.14</v>
      </c>
      <c r="Q483" t="str">
        <f>(LEFT(N483,FIND("/",N483)-1))</f>
        <v>film &amp; video</v>
      </c>
      <c r="R483" t="str">
        <f>RIGHT(N483,LEN(N483)-SEARCH("/",N483))</f>
        <v>animation</v>
      </c>
      <c r="S483" s="9">
        <f t="shared" si="30"/>
        <v>41162.46399305555</v>
      </c>
      <c r="T483" s="9">
        <f t="shared" si="31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0.1</v>
      </c>
      <c r="P484" s="14">
        <f t="shared" si="29"/>
        <v>10</v>
      </c>
      <c r="Q484" t="str">
        <f>(LEFT(N484,FIND("/",N484)-1))</f>
        <v>film &amp; video</v>
      </c>
      <c r="R484" t="str">
        <f>RIGHT(N484,LEN(N484)-SEARCH("/",N484))</f>
        <v>animation</v>
      </c>
      <c r="S484" s="9">
        <f t="shared" si="30"/>
        <v>42447.688541666663</v>
      </c>
      <c r="T484" s="9">
        <f t="shared" si="31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50.2</v>
      </c>
      <c r="P485" s="14">
        <f t="shared" si="29"/>
        <v>51.22</v>
      </c>
      <c r="Q485" t="str">
        <f>(LEFT(N485,FIND("/",N485)-1))</f>
        <v>film &amp; video</v>
      </c>
      <c r="R485" t="str">
        <f>RIGHT(N485,LEN(N485)-SEARCH("/",N485))</f>
        <v>animation</v>
      </c>
      <c r="S485" s="9">
        <f t="shared" si="30"/>
        <v>41242.989259259259</v>
      </c>
      <c r="T485" s="9">
        <f t="shared" si="31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0.2</v>
      </c>
      <c r="P486" s="14">
        <f t="shared" si="29"/>
        <v>13.55</v>
      </c>
      <c r="Q486" t="str">
        <f>(LEFT(N486,FIND("/",N486)-1))</f>
        <v>film &amp; video</v>
      </c>
      <c r="R486" t="str">
        <f>RIGHT(N486,LEN(N486)-SEARCH("/",N486))</f>
        <v>animation</v>
      </c>
      <c r="S486" s="9">
        <f t="shared" si="30"/>
        <v>42272.731157407405</v>
      </c>
      <c r="T486" s="9">
        <f t="shared" si="31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21.9</v>
      </c>
      <c r="P487" s="14">
        <f t="shared" si="29"/>
        <v>66.52</v>
      </c>
      <c r="Q487" t="str">
        <f>(LEFT(N487,FIND("/",N487)-1))</f>
        <v>film &amp; video</v>
      </c>
      <c r="R487" t="str">
        <f>RIGHT(N487,LEN(N487)-SEARCH("/",N487))</f>
        <v>animation</v>
      </c>
      <c r="S487" s="9">
        <f t="shared" si="30"/>
        <v>41381.297442129631</v>
      </c>
      <c r="T487" s="9">
        <f t="shared" si="31"/>
        <v>41411.297442129631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0</v>
      </c>
      <c r="P488" s="14">
        <f t="shared" si="29"/>
        <v>50</v>
      </c>
      <c r="Q488" t="str">
        <f>(LEFT(N488,FIND("/",N488)-1))</f>
        <v>film &amp; video</v>
      </c>
      <c r="R488" t="str">
        <f>RIGHT(N488,LEN(N488)-SEARCH("/",N488))</f>
        <v>animation</v>
      </c>
      <c r="S488" s="9">
        <f t="shared" si="30"/>
        <v>41761.734247685185</v>
      </c>
      <c r="T488" s="9">
        <f t="shared" si="31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14" t="e">
        <f t="shared" si="29"/>
        <v>#DIV/0!</v>
      </c>
      <c r="Q489" t="str">
        <f>(LEFT(N489,FIND("/",N489)-1))</f>
        <v>film &amp; video</v>
      </c>
      <c r="R489" t="str">
        <f>RIGHT(N489,LEN(N489)-SEARCH("/",N489))</f>
        <v>animation</v>
      </c>
      <c r="S489" s="9">
        <f t="shared" si="30"/>
        <v>42669.386504629627</v>
      </c>
      <c r="T489" s="9">
        <f t="shared" si="31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14" t="e">
        <f t="shared" si="29"/>
        <v>#DIV/0!</v>
      </c>
      <c r="Q490" t="str">
        <f>(LEFT(N490,FIND("/",N490)-1))</f>
        <v>film &amp; video</v>
      </c>
      <c r="R490" t="str">
        <f>RIGHT(N490,LEN(N490)-SEARCH("/",N490))</f>
        <v>animation</v>
      </c>
      <c r="S490" s="9">
        <f t="shared" si="30"/>
        <v>42713.84606481481</v>
      </c>
      <c r="T490" s="9">
        <f t="shared" si="31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0.3</v>
      </c>
      <c r="P491" s="14">
        <f t="shared" si="29"/>
        <v>71.67</v>
      </c>
      <c r="Q491" t="str">
        <f>(LEFT(N491,FIND("/",N491)-1))</f>
        <v>film &amp; video</v>
      </c>
      <c r="R491" t="str">
        <f>RIGHT(N491,LEN(N491)-SEARCH("/",N491))</f>
        <v>animation</v>
      </c>
      <c r="S491" s="9">
        <f t="shared" si="30"/>
        <v>40882.273333333331</v>
      </c>
      <c r="T491" s="9">
        <f t="shared" si="31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14" t="e">
        <f t="shared" si="29"/>
        <v>#DIV/0!</v>
      </c>
      <c r="Q492" t="str">
        <f>(LEFT(N492,FIND("/",N492)-1))</f>
        <v>film &amp; video</v>
      </c>
      <c r="R492" t="str">
        <f>RIGHT(N492,LEN(N492)-SEARCH("/",N492))</f>
        <v>animation</v>
      </c>
      <c r="S492" s="9">
        <f t="shared" si="30"/>
        <v>41113.760243055549</v>
      </c>
      <c r="T492" s="9">
        <f t="shared" si="31"/>
        <v>41143.760243055549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14" t="e">
        <f t="shared" si="29"/>
        <v>#DIV/0!</v>
      </c>
      <c r="Q493" t="str">
        <f>(LEFT(N493,FIND("/",N493)-1))</f>
        <v>film &amp; video</v>
      </c>
      <c r="R493" t="str">
        <f>RIGHT(N493,LEN(N493)-SEARCH("/",N493))</f>
        <v>animation</v>
      </c>
      <c r="S493" s="9">
        <f t="shared" si="30"/>
        <v>42366.774293981478</v>
      </c>
      <c r="T493" s="9">
        <f t="shared" si="31"/>
        <v>42396.774293981478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14" t="e">
        <f t="shared" si="29"/>
        <v>#DIV/0!</v>
      </c>
      <c r="Q494" t="str">
        <f>(LEFT(N494,FIND("/",N494)-1))</f>
        <v>film &amp; video</v>
      </c>
      <c r="R494" t="str">
        <f>RIGHT(N494,LEN(N494)-SEARCH("/",N494))</f>
        <v>animation</v>
      </c>
      <c r="S494" s="9">
        <f t="shared" si="30"/>
        <v>42595.826736111114</v>
      </c>
      <c r="T494" s="9">
        <f t="shared" si="31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14" t="e">
        <f t="shared" si="29"/>
        <v>#DIV/0!</v>
      </c>
      <c r="Q495" t="str">
        <f>(LEFT(N495,FIND("/",N495)-1))</f>
        <v>film &amp; video</v>
      </c>
      <c r="R495" t="str">
        <f>RIGHT(N495,LEN(N495)-SEARCH("/",N495))</f>
        <v>animation</v>
      </c>
      <c r="S495" s="9">
        <f t="shared" si="30"/>
        <v>42114.517800925925</v>
      </c>
      <c r="T495" s="9">
        <f t="shared" si="31"/>
        <v>42144.517800925925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0.2</v>
      </c>
      <c r="P496" s="14">
        <f t="shared" si="29"/>
        <v>10.33</v>
      </c>
      <c r="Q496" t="str">
        <f>(LEFT(N496,FIND("/",N496)-1))</f>
        <v>film &amp; video</v>
      </c>
      <c r="R496" t="str">
        <f>RIGHT(N496,LEN(N496)-SEARCH("/",N496))</f>
        <v>animation</v>
      </c>
      <c r="S496" s="9">
        <f t="shared" si="30"/>
        <v>41799.62228009259</v>
      </c>
      <c r="T496" s="9">
        <f t="shared" si="31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14" t="e">
        <f t="shared" si="29"/>
        <v>#DIV/0!</v>
      </c>
      <c r="Q497" t="str">
        <f>(LEFT(N497,FIND("/",N497)-1))</f>
        <v>film &amp; video</v>
      </c>
      <c r="R497" t="str">
        <f>RIGHT(N497,LEN(N497)-SEARCH("/",N497))</f>
        <v>animation</v>
      </c>
      <c r="S497" s="9">
        <f t="shared" si="30"/>
        <v>42171.619270833333</v>
      </c>
      <c r="T497" s="9">
        <f t="shared" si="31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0</v>
      </c>
      <c r="P498" s="14">
        <f t="shared" si="29"/>
        <v>1</v>
      </c>
      <c r="Q498" t="str">
        <f>(LEFT(N498,FIND("/",N498)-1))</f>
        <v>film &amp; video</v>
      </c>
      <c r="R498" t="str">
        <f>RIGHT(N498,LEN(N498)-SEARCH("/",N498))</f>
        <v>animation</v>
      </c>
      <c r="S498" s="9">
        <f t="shared" si="30"/>
        <v>41620.723078703704</v>
      </c>
      <c r="T498" s="9">
        <f t="shared" si="31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0.7</v>
      </c>
      <c r="P499" s="14">
        <f t="shared" si="29"/>
        <v>10</v>
      </c>
      <c r="Q499" t="str">
        <f>(LEFT(N499,FIND("/",N499)-1))</f>
        <v>film &amp; video</v>
      </c>
      <c r="R499" t="str">
        <f>RIGHT(N499,LEN(N499)-SEARCH("/",N499))</f>
        <v>animation</v>
      </c>
      <c r="S499" s="9">
        <f t="shared" si="30"/>
        <v>41944.829456018517</v>
      </c>
      <c r="T499" s="9">
        <f t="shared" si="31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4.5999999999999996</v>
      </c>
      <c r="P500" s="14">
        <f t="shared" si="29"/>
        <v>136.09</v>
      </c>
      <c r="Q500" t="str">
        <f>(LEFT(N500,FIND("/",N500)-1))</f>
        <v>film &amp; video</v>
      </c>
      <c r="R500" t="str">
        <f>RIGHT(N500,LEN(N500)-SEARCH("/",N500))</f>
        <v>animation</v>
      </c>
      <c r="S500" s="9">
        <f t="shared" si="30"/>
        <v>40858.553807870368</v>
      </c>
      <c r="T500" s="9">
        <f t="shared" si="31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9.6</v>
      </c>
      <c r="P501" s="14">
        <f t="shared" si="29"/>
        <v>73.459999999999994</v>
      </c>
      <c r="Q501" t="str">
        <f>(LEFT(N501,FIND("/",N501)-1))</f>
        <v>film &amp; video</v>
      </c>
      <c r="R501" t="str">
        <f>RIGHT(N501,LEN(N501)-SEARCH("/",N501))</f>
        <v>animation</v>
      </c>
      <c r="S501" s="9">
        <f t="shared" si="30"/>
        <v>40043.687129629623</v>
      </c>
      <c r="T501" s="9">
        <f t="shared" si="31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</v>
      </c>
      <c r="P502" s="14">
        <f t="shared" si="29"/>
        <v>53.75</v>
      </c>
      <c r="Q502" t="str">
        <f>(LEFT(N502,FIND("/",N502)-1))</f>
        <v>film &amp; video</v>
      </c>
      <c r="R502" t="str">
        <f>RIGHT(N502,LEN(N502)-SEARCH("/",N502))</f>
        <v>animation</v>
      </c>
      <c r="S502" s="9">
        <f t="shared" si="30"/>
        <v>40247.677673611106</v>
      </c>
      <c r="T502" s="9">
        <f t="shared" si="31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14" t="e">
        <f t="shared" si="29"/>
        <v>#DIV/0!</v>
      </c>
      <c r="Q503" t="str">
        <f>(LEFT(N503,FIND("/",N503)-1))</f>
        <v>film &amp; video</v>
      </c>
      <c r="R503" t="str">
        <f>RIGHT(N503,LEN(N503)-SEARCH("/",N503))</f>
        <v>animation</v>
      </c>
      <c r="S503" s="9">
        <f t="shared" si="30"/>
        <v>40703.026053240741</v>
      </c>
      <c r="T503" s="9">
        <f t="shared" si="31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1.2</v>
      </c>
      <c r="P504" s="14">
        <f t="shared" si="29"/>
        <v>57.5</v>
      </c>
      <c r="Q504" t="str">
        <f>(LEFT(N504,FIND("/",N504)-1))</f>
        <v>film &amp; video</v>
      </c>
      <c r="R504" t="str">
        <f>RIGHT(N504,LEN(N504)-SEARCH("/",N504))</f>
        <v>animation</v>
      </c>
      <c r="S504" s="9">
        <f t="shared" si="30"/>
        <v>40956.345196759255</v>
      </c>
      <c r="T504" s="9">
        <f t="shared" si="31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1.8</v>
      </c>
      <c r="P505" s="14">
        <f t="shared" si="29"/>
        <v>12.67</v>
      </c>
      <c r="Q505" t="str">
        <f>(LEFT(N505,FIND("/",N505)-1))</f>
        <v>film &amp; video</v>
      </c>
      <c r="R505" t="str">
        <f>RIGHT(N505,LEN(N505)-SEARCH("/",N505))</f>
        <v>animation</v>
      </c>
      <c r="S505" s="9">
        <f t="shared" si="30"/>
        <v>41991.318321759252</v>
      </c>
      <c r="T505" s="9">
        <f t="shared" si="31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1.4</v>
      </c>
      <c r="P506" s="14">
        <f t="shared" si="29"/>
        <v>67</v>
      </c>
      <c r="Q506" t="str">
        <f>(LEFT(N506,FIND("/",N506)-1))</f>
        <v>film &amp; video</v>
      </c>
      <c r="R506" t="str">
        <f>RIGHT(N506,LEN(N506)-SEARCH("/",N506))</f>
        <v>animation</v>
      </c>
      <c r="S506" s="9">
        <f t="shared" si="30"/>
        <v>40949.775312499994</v>
      </c>
      <c r="T506" s="9">
        <f t="shared" si="31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0.4</v>
      </c>
      <c r="P507" s="14">
        <f t="shared" si="29"/>
        <v>3.71</v>
      </c>
      <c r="Q507" t="str">
        <f>(LEFT(N507,FIND("/",N507)-1))</f>
        <v>film &amp; video</v>
      </c>
      <c r="R507" t="str">
        <f>RIGHT(N507,LEN(N507)-SEARCH("/",N507))</f>
        <v>animation</v>
      </c>
      <c r="S507" s="9">
        <f t="shared" si="30"/>
        <v>42317.889884259253</v>
      </c>
      <c r="T507" s="9">
        <f t="shared" si="31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0.1</v>
      </c>
      <c r="P508" s="14">
        <f t="shared" si="29"/>
        <v>250</v>
      </c>
      <c r="Q508" t="str">
        <f>(LEFT(N508,FIND("/",N508)-1))</f>
        <v>film &amp; video</v>
      </c>
      <c r="R508" t="str">
        <f>RIGHT(N508,LEN(N508)-SEARCH("/",N508))</f>
        <v>animation</v>
      </c>
      <c r="S508" s="9">
        <f t="shared" si="30"/>
        <v>41466.343981481477</v>
      </c>
      <c r="T508" s="9">
        <f t="shared" si="31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</v>
      </c>
      <c r="P509" s="14">
        <f t="shared" si="29"/>
        <v>64</v>
      </c>
      <c r="Q509" t="str">
        <f>(LEFT(N509,FIND("/",N509)-1))</f>
        <v>film &amp; video</v>
      </c>
      <c r="R509" t="str">
        <f>RIGHT(N509,LEN(N509)-SEARCH("/",N509))</f>
        <v>animation</v>
      </c>
      <c r="S509" s="9">
        <f t="shared" si="30"/>
        <v>41156.750659722216</v>
      </c>
      <c r="T509" s="9">
        <f t="shared" si="31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0.8</v>
      </c>
      <c r="P510" s="14">
        <f t="shared" si="29"/>
        <v>133.33000000000001</v>
      </c>
      <c r="Q510" t="str">
        <f>(LEFT(N510,FIND("/",N510)-1))</f>
        <v>film &amp; video</v>
      </c>
      <c r="R510" t="str">
        <f>RIGHT(N510,LEN(N510)-SEARCH("/",N510))</f>
        <v>animation</v>
      </c>
      <c r="S510" s="9">
        <f t="shared" si="30"/>
        <v>40994.815983796296</v>
      </c>
      <c r="T510" s="9">
        <f t="shared" si="31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0.2</v>
      </c>
      <c r="P511" s="14">
        <f t="shared" si="29"/>
        <v>10</v>
      </c>
      <c r="Q511" t="str">
        <f>(LEFT(N511,FIND("/",N511)-1))</f>
        <v>film &amp; video</v>
      </c>
      <c r="R511" t="str">
        <f>RIGHT(N511,LEN(N511)-SEARCH("/",N511))</f>
        <v>animation</v>
      </c>
      <c r="S511" s="9">
        <f t="shared" si="30"/>
        <v>42153.423263888886</v>
      </c>
      <c r="T511" s="9">
        <f t="shared" si="31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14" t="e">
        <f t="shared" si="29"/>
        <v>#DIV/0!</v>
      </c>
      <c r="Q512" t="str">
        <f>(LEFT(N512,FIND("/",N512)-1))</f>
        <v>film &amp; video</v>
      </c>
      <c r="R512" t="str">
        <f>RIGHT(N512,LEN(N512)-SEARCH("/",N512))</f>
        <v>animation</v>
      </c>
      <c r="S512" s="9">
        <f t="shared" si="30"/>
        <v>42399.968043981477</v>
      </c>
      <c r="T512" s="9">
        <f t="shared" si="31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3</v>
      </c>
      <c r="P513" s="14">
        <f t="shared" si="29"/>
        <v>30</v>
      </c>
      <c r="Q513" t="str">
        <f>(LEFT(N513,FIND("/",N513)-1))</f>
        <v>film &amp; video</v>
      </c>
      <c r="R513" t="str">
        <f>RIGHT(N513,LEN(N513)-SEARCH("/",N513))</f>
        <v>animation</v>
      </c>
      <c r="S513" s="9">
        <f t="shared" si="30"/>
        <v>41340.09469907407</v>
      </c>
      <c r="T513" s="9">
        <f t="shared" si="31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0.1</v>
      </c>
      <c r="P514" s="14">
        <f t="shared" si="29"/>
        <v>5.5</v>
      </c>
      <c r="Q514" t="str">
        <f>(LEFT(N514,FIND("/",N514)-1))</f>
        <v>film &amp; video</v>
      </c>
      <c r="R514" t="str">
        <f>RIGHT(N514,LEN(N514)-SEARCH("/",N514))</f>
        <v>animation</v>
      </c>
      <c r="S514" s="9">
        <f t="shared" si="30"/>
        <v>42649.533877314818</v>
      </c>
      <c r="T514" s="9">
        <f t="shared" si="31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ROUND((E515/D515)*100, 1)</f>
        <v>13.9</v>
      </c>
      <c r="P515" s="14">
        <f t="shared" ref="P515:P578" si="33">ROUND(E515/L515, 2)</f>
        <v>102.38</v>
      </c>
      <c r="Q515" t="str">
        <f>(LEFT(N515,FIND("/",N515)-1))</f>
        <v>film &amp; video</v>
      </c>
      <c r="R515" t="str">
        <f>RIGHT(N515,LEN(N515)-SEARCH("/",N515))</f>
        <v>animation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</v>
      </c>
      <c r="P516" s="14">
        <f t="shared" si="33"/>
        <v>16.670000000000002</v>
      </c>
      <c r="Q516" t="str">
        <f>(LEFT(N516,FIND("/",N516)-1))</f>
        <v>film &amp; video</v>
      </c>
      <c r="R516" t="str">
        <f>RIGHT(N516,LEN(N516)-SEARCH("/",N516))</f>
        <v>animation</v>
      </c>
      <c r="S516" s="9">
        <f t="shared" si="34"/>
        <v>41830.405636574069</v>
      </c>
      <c r="T516" s="9">
        <f t="shared" si="35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25.4</v>
      </c>
      <c r="P517" s="14">
        <f t="shared" si="33"/>
        <v>725.03</v>
      </c>
      <c r="Q517" t="str">
        <f>(LEFT(N517,FIND("/",N517)-1))</f>
        <v>film &amp; video</v>
      </c>
      <c r="R517" t="str">
        <f>RIGHT(N517,LEN(N517)-SEARCH("/",N517))</f>
        <v>animation</v>
      </c>
      <c r="S517" s="9">
        <f t="shared" si="34"/>
        <v>42327.282418981478</v>
      </c>
      <c r="T517" s="9">
        <f t="shared" si="35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14" t="e">
        <f t="shared" si="33"/>
        <v>#DIV/0!</v>
      </c>
      <c r="Q518" t="str">
        <f>(LEFT(N518,FIND("/",N518)-1))</f>
        <v>film &amp; video</v>
      </c>
      <c r="R518" t="str">
        <f>RIGHT(N518,LEN(N518)-SEARCH("/",N518))</f>
        <v>animation</v>
      </c>
      <c r="S518" s="9">
        <f t="shared" si="34"/>
        <v>42091.570370370369</v>
      </c>
      <c r="T518" s="9">
        <f t="shared" si="35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1.4</v>
      </c>
      <c r="P519" s="14">
        <f t="shared" si="33"/>
        <v>68.33</v>
      </c>
      <c r="Q519" t="str">
        <f>(LEFT(N519,FIND("/",N519)-1))</f>
        <v>film &amp; video</v>
      </c>
      <c r="R519" t="str">
        <f>RIGHT(N519,LEN(N519)-SEARCH("/",N519))</f>
        <v>animation</v>
      </c>
      <c r="S519" s="9">
        <f t="shared" si="34"/>
        <v>42738.406956018516</v>
      </c>
      <c r="T519" s="9">
        <f t="shared" si="35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14" t="e">
        <f t="shared" si="33"/>
        <v>#DIV/0!</v>
      </c>
      <c r="Q520" t="str">
        <f>(LEFT(N520,FIND("/",N520)-1))</f>
        <v>film &amp; video</v>
      </c>
      <c r="R520" t="str">
        <f>RIGHT(N520,LEN(N520)-SEARCH("/",N520))</f>
        <v>animation</v>
      </c>
      <c r="S520" s="9">
        <f t="shared" si="34"/>
        <v>42223.407685185179</v>
      </c>
      <c r="T520" s="9">
        <f t="shared" si="35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22.9</v>
      </c>
      <c r="P521" s="14">
        <f t="shared" si="33"/>
        <v>39.229999999999997</v>
      </c>
      <c r="Q521" t="str">
        <f>(LEFT(N521,FIND("/",N521)-1))</f>
        <v>film &amp; video</v>
      </c>
      <c r="R521" t="str">
        <f>RIGHT(N521,LEN(N521)-SEARCH("/",N521))</f>
        <v>animation</v>
      </c>
      <c r="S521" s="9">
        <f t="shared" si="34"/>
        <v>41218.183113425919</v>
      </c>
      <c r="T521" s="9">
        <f t="shared" si="35"/>
        <v>41248.183113425919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102.1</v>
      </c>
      <c r="P522" s="14">
        <f t="shared" si="33"/>
        <v>150.15</v>
      </c>
      <c r="Q522" t="str">
        <f>(LEFT(N522,FIND("/",N522)-1))</f>
        <v>theater</v>
      </c>
      <c r="R522" t="str">
        <f>RIGHT(N522,LEN(N522)-SEARCH("/",N522))</f>
        <v>plays</v>
      </c>
      <c r="S522" s="9">
        <f t="shared" si="34"/>
        <v>42318.493761574071</v>
      </c>
      <c r="T522" s="9">
        <f t="shared" si="35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104.6</v>
      </c>
      <c r="P523" s="14">
        <f t="shared" si="33"/>
        <v>93.43</v>
      </c>
      <c r="Q523" t="str">
        <f>(LEFT(N523,FIND("/",N523)-1))</f>
        <v>theater</v>
      </c>
      <c r="R523" t="str">
        <f>RIGHT(N523,LEN(N523)-SEARCH("/",N523))</f>
        <v>plays</v>
      </c>
      <c r="S523" s="9">
        <f t="shared" si="34"/>
        <v>42645.884479166663</v>
      </c>
      <c r="T523" s="9">
        <f t="shared" si="35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114.7</v>
      </c>
      <c r="P524" s="14">
        <f t="shared" si="33"/>
        <v>110.97</v>
      </c>
      <c r="Q524" t="str">
        <f>(LEFT(N524,FIND("/",N524)-1))</f>
        <v>theater</v>
      </c>
      <c r="R524" t="str">
        <f>RIGHT(N524,LEN(N524)-SEARCH("/",N524))</f>
        <v>plays</v>
      </c>
      <c r="S524" s="9">
        <f t="shared" si="34"/>
        <v>42429.832465277774</v>
      </c>
      <c r="T524" s="9">
        <f t="shared" si="35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120.6</v>
      </c>
      <c r="P525" s="14">
        <f t="shared" si="33"/>
        <v>71.790000000000006</v>
      </c>
      <c r="Q525" t="str">
        <f>(LEFT(N525,FIND("/",N525)-1))</f>
        <v>theater</v>
      </c>
      <c r="R525" t="str">
        <f>RIGHT(N525,LEN(N525)-SEARCH("/",N525))</f>
        <v>plays</v>
      </c>
      <c r="S525" s="9">
        <f t="shared" si="34"/>
        <v>42237.924490740734</v>
      </c>
      <c r="T525" s="9">
        <f t="shared" si="35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108.7</v>
      </c>
      <c r="P526" s="14">
        <f t="shared" si="33"/>
        <v>29.26</v>
      </c>
      <c r="Q526" t="str">
        <f>(LEFT(N526,FIND("/",N526)-1))</f>
        <v>theater</v>
      </c>
      <c r="R526" t="str">
        <f>RIGHT(N526,LEN(N526)-SEARCH("/",N526))</f>
        <v>plays</v>
      </c>
      <c r="S526" s="9">
        <f t="shared" si="34"/>
        <v>42492.508900462963</v>
      </c>
      <c r="T526" s="9">
        <f t="shared" si="35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100</v>
      </c>
      <c r="P527" s="14">
        <f t="shared" si="33"/>
        <v>1000</v>
      </c>
      <c r="Q527" t="str">
        <f>(LEFT(N527,FIND("/",N527)-1))</f>
        <v>theater</v>
      </c>
      <c r="R527" t="str">
        <f>RIGHT(N527,LEN(N527)-SEARCH("/",N527))</f>
        <v>plays</v>
      </c>
      <c r="S527" s="9">
        <f t="shared" si="34"/>
        <v>41850.192604166667</v>
      </c>
      <c r="T527" s="9">
        <f t="shared" si="35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114</v>
      </c>
      <c r="P528" s="14">
        <f t="shared" si="33"/>
        <v>74.349999999999994</v>
      </c>
      <c r="Q528" t="str">
        <f>(LEFT(N528,FIND("/",N528)-1))</f>
        <v>theater</v>
      </c>
      <c r="R528" t="str">
        <f>RIGHT(N528,LEN(N528)-SEARCH("/",N528))</f>
        <v>plays</v>
      </c>
      <c r="S528" s="9">
        <f t="shared" si="34"/>
        <v>42192.383611111109</v>
      </c>
      <c r="T528" s="9">
        <f t="shared" si="35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100.9</v>
      </c>
      <c r="P529" s="14">
        <f t="shared" si="33"/>
        <v>63.83</v>
      </c>
      <c r="Q529" t="str">
        <f>(LEFT(N529,FIND("/",N529)-1))</f>
        <v>theater</v>
      </c>
      <c r="R529" t="str">
        <f>RIGHT(N529,LEN(N529)-SEARCH("/",N529))</f>
        <v>plays</v>
      </c>
      <c r="S529" s="9">
        <f t="shared" si="34"/>
        <v>42752.997291666667</v>
      </c>
      <c r="T529" s="9">
        <f t="shared" si="35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115.7</v>
      </c>
      <c r="P530" s="14">
        <f t="shared" si="33"/>
        <v>44.33</v>
      </c>
      <c r="Q530" t="str">
        <f>(LEFT(N530,FIND("/",N530)-1))</f>
        <v>theater</v>
      </c>
      <c r="R530" t="str">
        <f>RIGHT(N530,LEN(N530)-SEARCH("/",N530))</f>
        <v>plays</v>
      </c>
      <c r="S530" s="9">
        <f t="shared" si="34"/>
        <v>42155.71188657407</v>
      </c>
      <c r="T530" s="9">
        <f t="shared" si="35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130.4</v>
      </c>
      <c r="P531" s="14">
        <f t="shared" si="33"/>
        <v>86.94</v>
      </c>
      <c r="Q531" t="str">
        <f>(LEFT(N531,FIND("/",N531)-1))</f>
        <v>theater</v>
      </c>
      <c r="R531" t="str">
        <f>RIGHT(N531,LEN(N531)-SEARCH("/",N531))</f>
        <v>plays</v>
      </c>
      <c r="S531" s="9">
        <f t="shared" si="34"/>
        <v>42724.822847222218</v>
      </c>
      <c r="T531" s="9">
        <f t="shared" si="35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107.8</v>
      </c>
      <c r="P532" s="14">
        <f t="shared" si="33"/>
        <v>126.55</v>
      </c>
      <c r="Q532" t="str">
        <f>(LEFT(N532,FIND("/",N532)-1))</f>
        <v>theater</v>
      </c>
      <c r="R532" t="str">
        <f>RIGHT(N532,LEN(N532)-SEARCH("/",N532))</f>
        <v>plays</v>
      </c>
      <c r="S532" s="9">
        <f t="shared" si="34"/>
        <v>42157.382731481477</v>
      </c>
      <c r="T532" s="9">
        <f t="shared" si="35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100</v>
      </c>
      <c r="P533" s="14">
        <f t="shared" si="33"/>
        <v>129.03</v>
      </c>
      <c r="Q533" t="str">
        <f>(LEFT(N533,FIND("/",N533)-1))</f>
        <v>theater</v>
      </c>
      <c r="R533" t="str">
        <f>RIGHT(N533,LEN(N533)-SEARCH("/",N533))</f>
        <v>plays</v>
      </c>
      <c r="S533" s="9">
        <f t="shared" si="34"/>
        <v>42675.856817129628</v>
      </c>
      <c r="T533" s="9">
        <f t="shared" si="35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123.3</v>
      </c>
      <c r="P534" s="14">
        <f t="shared" si="33"/>
        <v>71.239999999999995</v>
      </c>
      <c r="Q534" t="str">
        <f>(LEFT(N534,FIND("/",N534)-1))</f>
        <v>theater</v>
      </c>
      <c r="R534" t="str">
        <f>RIGHT(N534,LEN(N534)-SEARCH("/",N534))</f>
        <v>plays</v>
      </c>
      <c r="S534" s="9">
        <f t="shared" si="34"/>
        <v>42472.798703703702</v>
      </c>
      <c r="T534" s="9">
        <f t="shared" si="35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100.2</v>
      </c>
      <c r="P535" s="14">
        <f t="shared" si="33"/>
        <v>117.88</v>
      </c>
      <c r="Q535" t="str">
        <f>(LEFT(N535,FIND("/",N535)-1))</f>
        <v>theater</v>
      </c>
      <c r="R535" t="str">
        <f>RIGHT(N535,LEN(N535)-SEARCH("/",N535))</f>
        <v>plays</v>
      </c>
      <c r="S535" s="9">
        <f t="shared" si="34"/>
        <v>42482.226446759254</v>
      </c>
      <c r="T535" s="9">
        <f t="shared" si="35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104.7</v>
      </c>
      <c r="P536" s="14">
        <f t="shared" si="33"/>
        <v>327.08</v>
      </c>
      <c r="Q536" t="str">
        <f>(LEFT(N536,FIND("/",N536)-1))</f>
        <v>theater</v>
      </c>
      <c r="R536" t="str">
        <f>RIGHT(N536,LEN(N536)-SEARCH("/",N536))</f>
        <v>plays</v>
      </c>
      <c r="S536" s="9">
        <f t="shared" si="34"/>
        <v>42270.602662037032</v>
      </c>
      <c r="T536" s="9">
        <f t="shared" si="35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102.5</v>
      </c>
      <c r="P537" s="14">
        <f t="shared" si="33"/>
        <v>34.75</v>
      </c>
      <c r="Q537" t="str">
        <f>(LEFT(N537,FIND("/",N537)-1))</f>
        <v>theater</v>
      </c>
      <c r="R537" t="str">
        <f>RIGHT(N537,LEN(N537)-SEARCH("/",N537))</f>
        <v>plays</v>
      </c>
      <c r="S537" s="9">
        <f t="shared" si="34"/>
        <v>42711.336863425924</v>
      </c>
      <c r="T537" s="9">
        <f t="shared" si="35"/>
        <v>42741.336863425924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118.3</v>
      </c>
      <c r="P538" s="14">
        <f t="shared" si="33"/>
        <v>100.06</v>
      </c>
      <c r="Q538" t="str">
        <f>(LEFT(N538,FIND("/",N538)-1))</f>
        <v>theater</v>
      </c>
      <c r="R538" t="str">
        <f>RIGHT(N538,LEN(N538)-SEARCH("/",N538))</f>
        <v>plays</v>
      </c>
      <c r="S538" s="9">
        <f t="shared" si="34"/>
        <v>42179.136655092589</v>
      </c>
      <c r="T538" s="9">
        <f t="shared" si="35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120.5</v>
      </c>
      <c r="P539" s="14">
        <f t="shared" si="33"/>
        <v>40.85</v>
      </c>
      <c r="Q539" t="str">
        <f>(LEFT(N539,FIND("/",N539)-1))</f>
        <v>theater</v>
      </c>
      <c r="R539" t="str">
        <f>RIGHT(N539,LEN(N539)-SEARCH("/",N539))</f>
        <v>plays</v>
      </c>
      <c r="S539" s="9">
        <f t="shared" si="34"/>
        <v>42282.560081018521</v>
      </c>
      <c r="T539" s="9">
        <f t="shared" si="35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302.39999999999998</v>
      </c>
      <c r="P540" s="14">
        <f t="shared" si="33"/>
        <v>252.02</v>
      </c>
      <c r="Q540" t="str">
        <f>(LEFT(N540,FIND("/",N540)-1))</f>
        <v>theater</v>
      </c>
      <c r="R540" t="str">
        <f>RIGHT(N540,LEN(N540)-SEARCH("/",N540))</f>
        <v>plays</v>
      </c>
      <c r="S540" s="9">
        <f t="shared" si="34"/>
        <v>42473.586377314808</v>
      </c>
      <c r="T540" s="9">
        <f t="shared" si="35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100.6</v>
      </c>
      <c r="P541" s="14">
        <f t="shared" si="33"/>
        <v>25.16</v>
      </c>
      <c r="Q541" t="str">
        <f>(LEFT(N541,FIND("/",N541)-1))</f>
        <v>theater</v>
      </c>
      <c r="R541" t="str">
        <f>RIGHT(N541,LEN(N541)-SEARCH("/",N541))</f>
        <v>plays</v>
      </c>
      <c r="S541" s="9">
        <f t="shared" si="34"/>
        <v>42534.841516203705</v>
      </c>
      <c r="T541" s="9">
        <f t="shared" si="35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0</v>
      </c>
      <c r="P542" s="14">
        <f t="shared" si="33"/>
        <v>1</v>
      </c>
      <c r="Q542" t="str">
        <f>(LEFT(N542,FIND("/",N542)-1))</f>
        <v>technology</v>
      </c>
      <c r="R542" t="str">
        <f>RIGHT(N542,LEN(N542)-SEARCH("/",N542))</f>
        <v>web</v>
      </c>
      <c r="S542" s="9">
        <f t="shared" si="34"/>
        <v>42009.608865740738</v>
      </c>
      <c r="T542" s="9">
        <f t="shared" si="35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0.6</v>
      </c>
      <c r="P543" s="14">
        <f t="shared" si="33"/>
        <v>25</v>
      </c>
      <c r="Q543" t="str">
        <f>(LEFT(N543,FIND("/",N543)-1))</f>
        <v>technology</v>
      </c>
      <c r="R543" t="str">
        <f>RIGHT(N543,LEN(N543)-SEARCH("/",N543))</f>
        <v>web</v>
      </c>
      <c r="S543" s="9">
        <f t="shared" si="34"/>
        <v>42275.838356481479</v>
      </c>
      <c r="T543" s="9">
        <f t="shared" si="35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0</v>
      </c>
      <c r="P544" s="14">
        <f t="shared" si="33"/>
        <v>1</v>
      </c>
      <c r="Q544" t="str">
        <f>(LEFT(N544,FIND("/",N544)-1))</f>
        <v>technology</v>
      </c>
      <c r="R544" t="str">
        <f>RIGHT(N544,LEN(N544)-SEARCH("/",N544))</f>
        <v>web</v>
      </c>
      <c r="S544" s="9">
        <f t="shared" si="34"/>
        <v>42433.529120370367</v>
      </c>
      <c r="T544" s="9">
        <f t="shared" si="35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0.3</v>
      </c>
      <c r="P545" s="14">
        <f t="shared" si="33"/>
        <v>35</v>
      </c>
      <c r="Q545" t="str">
        <f>(LEFT(N545,FIND("/",N545)-1))</f>
        <v>technology</v>
      </c>
      <c r="R545" t="str">
        <f>RIGHT(N545,LEN(N545)-SEARCH("/",N545))</f>
        <v>web</v>
      </c>
      <c r="S545" s="9">
        <f t="shared" si="34"/>
        <v>41913.88381944444</v>
      </c>
      <c r="T545" s="9">
        <f t="shared" si="35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</v>
      </c>
      <c r="P546" s="14">
        <f t="shared" si="33"/>
        <v>3</v>
      </c>
      <c r="Q546" t="str">
        <f>(LEFT(N546,FIND("/",N546)-1))</f>
        <v>technology</v>
      </c>
      <c r="R546" t="str">
        <f>RIGHT(N546,LEN(N546)-SEARCH("/",N546))</f>
        <v>web</v>
      </c>
      <c r="S546" s="9">
        <f t="shared" si="34"/>
        <v>42525.448611111111</v>
      </c>
      <c r="T546" s="9">
        <f t="shared" si="35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27.4</v>
      </c>
      <c r="P547" s="14">
        <f t="shared" si="33"/>
        <v>402.71</v>
      </c>
      <c r="Q547" t="str">
        <f>(LEFT(N547,FIND("/",N547)-1))</f>
        <v>technology</v>
      </c>
      <c r="R547" t="str">
        <f>RIGHT(N547,LEN(N547)-SEARCH("/",N547))</f>
        <v>web</v>
      </c>
      <c r="S547" s="9">
        <f t="shared" si="34"/>
        <v>42283.38413194444</v>
      </c>
      <c r="T547" s="9">
        <f t="shared" si="35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0.1</v>
      </c>
      <c r="P548" s="14">
        <f t="shared" si="33"/>
        <v>26</v>
      </c>
      <c r="Q548" t="str">
        <f>(LEFT(N548,FIND("/",N548)-1))</f>
        <v>technology</v>
      </c>
      <c r="R548" t="str">
        <f>RIGHT(N548,LEN(N548)-SEARCH("/",N548))</f>
        <v>web</v>
      </c>
      <c r="S548" s="9">
        <f t="shared" si="34"/>
        <v>42249.459664351853</v>
      </c>
      <c r="T548" s="9">
        <f t="shared" si="35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14" t="e">
        <f t="shared" si="33"/>
        <v>#DIV/0!</v>
      </c>
      <c r="Q549" t="str">
        <f>(LEFT(N549,FIND("/",N549)-1))</f>
        <v>technology</v>
      </c>
      <c r="R549" t="str">
        <f>RIGHT(N549,LEN(N549)-SEARCH("/",N549))</f>
        <v>web</v>
      </c>
      <c r="S549" s="9">
        <f t="shared" si="34"/>
        <v>42380.488009259258</v>
      </c>
      <c r="T549" s="9">
        <f t="shared" si="35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0.1</v>
      </c>
      <c r="P550" s="14">
        <f t="shared" si="33"/>
        <v>9</v>
      </c>
      <c r="Q550" t="str">
        <f>(LEFT(N550,FIND("/",N550)-1))</f>
        <v>technology</v>
      </c>
      <c r="R550" t="str">
        <f>RIGHT(N550,LEN(N550)-SEARCH("/",N550))</f>
        <v>web</v>
      </c>
      <c r="S550" s="9">
        <f t="shared" si="34"/>
        <v>42276.695</v>
      </c>
      <c r="T550" s="9">
        <f t="shared" si="35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</v>
      </c>
      <c r="P551" s="14">
        <f t="shared" si="33"/>
        <v>8.5</v>
      </c>
      <c r="Q551" t="str">
        <f>(LEFT(N551,FIND("/",N551)-1))</f>
        <v>technology</v>
      </c>
      <c r="R551" t="str">
        <f>RIGHT(N551,LEN(N551)-SEARCH("/",N551))</f>
        <v>web</v>
      </c>
      <c r="S551" s="9">
        <f t="shared" si="34"/>
        <v>42163.428495370368</v>
      </c>
      <c r="T551" s="9">
        <f t="shared" si="35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0.7</v>
      </c>
      <c r="P552" s="14">
        <f t="shared" si="33"/>
        <v>8.75</v>
      </c>
      <c r="Q552" t="str">
        <f>(LEFT(N552,FIND("/",N552)-1))</f>
        <v>technology</v>
      </c>
      <c r="R552" t="str">
        <f>RIGHT(N552,LEN(N552)-SEARCH("/",N552))</f>
        <v>web</v>
      </c>
      <c r="S552" s="9">
        <f t="shared" si="34"/>
        <v>42753.47042824074</v>
      </c>
      <c r="T552" s="9">
        <f t="shared" si="35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</v>
      </c>
      <c r="P553" s="14">
        <f t="shared" si="33"/>
        <v>135.04</v>
      </c>
      <c r="Q553" t="str">
        <f>(LEFT(N553,FIND("/",N553)-1))</f>
        <v>technology</v>
      </c>
      <c r="R553" t="str">
        <f>RIGHT(N553,LEN(N553)-SEARCH("/",N553))</f>
        <v>web</v>
      </c>
      <c r="S553" s="9">
        <f t="shared" si="34"/>
        <v>42173.067407407405</v>
      </c>
      <c r="T553" s="9">
        <f t="shared" si="35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14" t="e">
        <f t="shared" si="33"/>
        <v>#DIV/0!</v>
      </c>
      <c r="Q554" t="str">
        <f>(LEFT(N554,FIND("/",N554)-1))</f>
        <v>technology</v>
      </c>
      <c r="R554" t="str">
        <f>RIGHT(N554,LEN(N554)-SEARCH("/",N554))</f>
        <v>web</v>
      </c>
      <c r="S554" s="9">
        <f t="shared" si="34"/>
        <v>42318.408518518518</v>
      </c>
      <c r="T554" s="9">
        <f t="shared" si="35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0.5</v>
      </c>
      <c r="P555" s="14">
        <f t="shared" si="33"/>
        <v>20.5</v>
      </c>
      <c r="Q555" t="str">
        <f>(LEFT(N555,FIND("/",N555)-1))</f>
        <v>technology</v>
      </c>
      <c r="R555" t="str">
        <f>RIGHT(N555,LEN(N555)-SEARCH("/",N555))</f>
        <v>web</v>
      </c>
      <c r="S555" s="9">
        <f t="shared" si="34"/>
        <v>41927.511469907404</v>
      </c>
      <c r="T555" s="9">
        <f t="shared" si="35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36.6</v>
      </c>
      <c r="P556" s="14">
        <f t="shared" si="33"/>
        <v>64.36</v>
      </c>
      <c r="Q556" t="str">
        <f>(LEFT(N556,FIND("/",N556)-1))</f>
        <v>technology</v>
      </c>
      <c r="R556" t="str">
        <f>RIGHT(N556,LEN(N556)-SEARCH("/",N556))</f>
        <v>web</v>
      </c>
      <c r="S556" s="9">
        <f t="shared" si="34"/>
        <v>41901.476527777777</v>
      </c>
      <c r="T556" s="9">
        <f t="shared" si="35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14" t="e">
        <f t="shared" si="33"/>
        <v>#DIV/0!</v>
      </c>
      <c r="Q557" t="str">
        <f>(LEFT(N557,FIND("/",N557)-1))</f>
        <v>technology</v>
      </c>
      <c r="R557" t="str">
        <f>RIGHT(N557,LEN(N557)-SEARCH("/",N557))</f>
        <v>web</v>
      </c>
      <c r="S557" s="9">
        <f t="shared" si="34"/>
        <v>42503.145173611112</v>
      </c>
      <c r="T557" s="9">
        <f t="shared" si="35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</v>
      </c>
      <c r="P558" s="14">
        <f t="shared" si="33"/>
        <v>200</v>
      </c>
      <c r="Q558" t="str">
        <f>(LEFT(N558,FIND("/",N558)-1))</f>
        <v>technology</v>
      </c>
      <c r="R558" t="str">
        <f>RIGHT(N558,LEN(N558)-SEARCH("/",N558))</f>
        <v>web</v>
      </c>
      <c r="S558" s="9">
        <f t="shared" si="34"/>
        <v>42345.651817129627</v>
      </c>
      <c r="T558" s="9">
        <f t="shared" si="35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0.9</v>
      </c>
      <c r="P559" s="14">
        <f t="shared" si="33"/>
        <v>68.3</v>
      </c>
      <c r="Q559" t="str">
        <f>(LEFT(N559,FIND("/",N559)-1))</f>
        <v>technology</v>
      </c>
      <c r="R559" t="str">
        <f>RIGHT(N559,LEN(N559)-SEARCH("/",N559))</f>
        <v>web</v>
      </c>
      <c r="S559" s="9">
        <f t="shared" si="34"/>
        <v>42676.733831018515</v>
      </c>
      <c r="T559" s="9">
        <f t="shared" si="35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14" t="e">
        <f t="shared" si="33"/>
        <v>#DIV/0!</v>
      </c>
      <c r="Q560" t="str">
        <f>(LEFT(N560,FIND("/",N560)-1))</f>
        <v>technology</v>
      </c>
      <c r="R560" t="str">
        <f>RIGHT(N560,LEN(N560)-SEARCH("/",N560))</f>
        <v>web</v>
      </c>
      <c r="S560" s="9">
        <f t="shared" si="34"/>
        <v>42057.674826388888</v>
      </c>
      <c r="T560" s="9">
        <f t="shared" si="35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0</v>
      </c>
      <c r="P561" s="14">
        <f t="shared" si="33"/>
        <v>50</v>
      </c>
      <c r="Q561" t="str">
        <f>(LEFT(N561,FIND("/",N561)-1))</f>
        <v>technology</v>
      </c>
      <c r="R561" t="str">
        <f>RIGHT(N561,LEN(N561)-SEARCH("/",N561))</f>
        <v>web</v>
      </c>
      <c r="S561" s="9">
        <f t="shared" si="34"/>
        <v>42321.074768518512</v>
      </c>
      <c r="T561" s="9">
        <f t="shared" si="35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0</v>
      </c>
      <c r="P562" s="14">
        <f t="shared" si="33"/>
        <v>4</v>
      </c>
      <c r="Q562" t="str">
        <f>(LEFT(N562,FIND("/",N562)-1))</f>
        <v>technology</v>
      </c>
      <c r="R562" t="str">
        <f>RIGHT(N562,LEN(N562)-SEARCH("/",N562))</f>
        <v>web</v>
      </c>
      <c r="S562" s="9">
        <f t="shared" si="34"/>
        <v>41960.563020833331</v>
      </c>
      <c r="T562" s="9">
        <f t="shared" si="35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0.4</v>
      </c>
      <c r="P563" s="14">
        <f t="shared" si="33"/>
        <v>27.5</v>
      </c>
      <c r="Q563" t="str">
        <f>(LEFT(N563,FIND("/",N563)-1))</f>
        <v>technology</v>
      </c>
      <c r="R563" t="str">
        <f>RIGHT(N563,LEN(N563)-SEARCH("/",N563))</f>
        <v>web</v>
      </c>
      <c r="S563" s="9">
        <f t="shared" si="34"/>
        <v>42268.450381944444</v>
      </c>
      <c r="T563" s="9">
        <f t="shared" si="35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14" t="e">
        <f t="shared" si="33"/>
        <v>#DIV/0!</v>
      </c>
      <c r="Q564" t="str">
        <f>(LEFT(N564,FIND("/",N564)-1))</f>
        <v>technology</v>
      </c>
      <c r="R564" t="str">
        <f>RIGHT(N564,LEN(N564)-SEARCH("/",N564))</f>
        <v>web</v>
      </c>
      <c r="S564" s="9">
        <f t="shared" si="34"/>
        <v>42692.180729166663</v>
      </c>
      <c r="T564" s="9">
        <f t="shared" si="35"/>
        <v>42722.180729166663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0.1</v>
      </c>
      <c r="P565" s="14">
        <f t="shared" si="33"/>
        <v>34</v>
      </c>
      <c r="Q565" t="str">
        <f>(LEFT(N565,FIND("/",N565)-1))</f>
        <v>technology</v>
      </c>
      <c r="R565" t="str">
        <f>RIGHT(N565,LEN(N565)-SEARCH("/",N565))</f>
        <v>web</v>
      </c>
      <c r="S565" s="9">
        <f t="shared" si="34"/>
        <v>42021.861655092587</v>
      </c>
      <c r="T565" s="9">
        <f t="shared" si="35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0</v>
      </c>
      <c r="P566" s="14">
        <f t="shared" si="33"/>
        <v>1</v>
      </c>
      <c r="Q566" t="str">
        <f>(LEFT(N566,FIND("/",N566)-1))</f>
        <v>technology</v>
      </c>
      <c r="R566" t="str">
        <f>RIGHT(N566,LEN(N566)-SEARCH("/",N566))</f>
        <v>web</v>
      </c>
      <c r="S566" s="9">
        <f t="shared" si="34"/>
        <v>42411.734664351847</v>
      </c>
      <c r="T566" s="9">
        <f t="shared" si="35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14" t="e">
        <f t="shared" si="33"/>
        <v>#DIV/0!</v>
      </c>
      <c r="Q567" t="str">
        <f>(LEFT(N567,FIND("/",N567)-1))</f>
        <v>technology</v>
      </c>
      <c r="R567" t="str">
        <f>RIGHT(N567,LEN(N567)-SEARCH("/",N567))</f>
        <v>web</v>
      </c>
      <c r="S567" s="9">
        <f t="shared" si="34"/>
        <v>42165.576956018514</v>
      </c>
      <c r="T567" s="9">
        <f t="shared" si="35"/>
        <v>42195.576956018514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</v>
      </c>
      <c r="P568" s="14">
        <f t="shared" si="33"/>
        <v>1</v>
      </c>
      <c r="Q568" t="str">
        <f>(LEFT(N568,FIND("/",N568)-1))</f>
        <v>technology</v>
      </c>
      <c r="R568" t="str">
        <f>RIGHT(N568,LEN(N568)-SEARCH("/",N568))</f>
        <v>web</v>
      </c>
      <c r="S568" s="9">
        <f t="shared" si="34"/>
        <v>42535.476076388884</v>
      </c>
      <c r="T568" s="9">
        <f t="shared" si="35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14" t="e">
        <f t="shared" si="33"/>
        <v>#DIV/0!</v>
      </c>
      <c r="Q569" t="str">
        <f>(LEFT(N569,FIND("/",N569)-1))</f>
        <v>technology</v>
      </c>
      <c r="R569" t="str">
        <f>RIGHT(N569,LEN(N569)-SEARCH("/",N569))</f>
        <v>web</v>
      </c>
      <c r="S569" s="9">
        <f t="shared" si="34"/>
        <v>41975.634189814817</v>
      </c>
      <c r="T569" s="9">
        <f t="shared" si="35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1</v>
      </c>
      <c r="P570" s="14">
        <f t="shared" si="33"/>
        <v>49</v>
      </c>
      <c r="Q570" t="str">
        <f>(LEFT(N570,FIND("/",N570)-1))</f>
        <v>technology</v>
      </c>
      <c r="R570" t="str">
        <f>RIGHT(N570,LEN(N570)-SEARCH("/",N570))</f>
        <v>web</v>
      </c>
      <c r="S570" s="9">
        <f t="shared" si="34"/>
        <v>42348.713229166664</v>
      </c>
      <c r="T570" s="9">
        <f t="shared" si="35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0.8</v>
      </c>
      <c r="P571" s="14">
        <f t="shared" si="33"/>
        <v>20</v>
      </c>
      <c r="Q571" t="str">
        <f>(LEFT(N571,FIND("/",N571)-1))</f>
        <v>technology</v>
      </c>
      <c r="R571" t="str">
        <f>RIGHT(N571,LEN(N571)-SEARCH("/",N571))</f>
        <v>web</v>
      </c>
      <c r="S571" s="9">
        <f t="shared" si="34"/>
        <v>42340.639027777775</v>
      </c>
      <c r="T571" s="9">
        <f t="shared" si="35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0.2</v>
      </c>
      <c r="P572" s="14">
        <f t="shared" si="33"/>
        <v>142</v>
      </c>
      <c r="Q572" t="str">
        <f>(LEFT(N572,FIND("/",N572)-1))</f>
        <v>technology</v>
      </c>
      <c r="R572" t="str">
        <f>RIGHT(N572,LEN(N572)-SEARCH("/",N572))</f>
        <v>web</v>
      </c>
      <c r="S572" s="9">
        <f t="shared" si="34"/>
        <v>42388.589918981474</v>
      </c>
      <c r="T572" s="9">
        <f t="shared" si="35"/>
        <v>42418.589918981474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0.4</v>
      </c>
      <c r="P573" s="14">
        <f t="shared" si="33"/>
        <v>53</v>
      </c>
      <c r="Q573" t="str">
        <f>(LEFT(N573,FIND("/",N573)-1))</f>
        <v>technology</v>
      </c>
      <c r="R573" t="str">
        <f>RIGHT(N573,LEN(N573)-SEARCH("/",N573))</f>
        <v>web</v>
      </c>
      <c r="S573" s="9">
        <f t="shared" si="34"/>
        <v>42192.607905092591</v>
      </c>
      <c r="T573" s="9">
        <f t="shared" si="35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14" t="e">
        <f t="shared" si="33"/>
        <v>#DIV/0!</v>
      </c>
      <c r="Q574" t="str">
        <f>(LEFT(N574,FIND("/",N574)-1))</f>
        <v>technology</v>
      </c>
      <c r="R574" t="str">
        <f>RIGHT(N574,LEN(N574)-SEARCH("/",N574))</f>
        <v>web</v>
      </c>
      <c r="S574" s="9">
        <f t="shared" si="34"/>
        <v>42282.507962962962</v>
      </c>
      <c r="T574" s="9">
        <f t="shared" si="35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0.4</v>
      </c>
      <c r="P575" s="14">
        <f t="shared" si="33"/>
        <v>38.44</v>
      </c>
      <c r="Q575" t="str">
        <f>(LEFT(N575,FIND("/",N575)-1))</f>
        <v>technology</v>
      </c>
      <c r="R575" t="str">
        <f>RIGHT(N575,LEN(N575)-SEARCH("/",N575))</f>
        <v>web</v>
      </c>
      <c r="S575" s="9">
        <f t="shared" si="34"/>
        <v>41962.841793981475</v>
      </c>
      <c r="T575" s="9">
        <f t="shared" si="35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0.7</v>
      </c>
      <c r="P576" s="14">
        <f t="shared" si="33"/>
        <v>20</v>
      </c>
      <c r="Q576" t="str">
        <f>(LEFT(N576,FIND("/",N576)-1))</f>
        <v>technology</v>
      </c>
      <c r="R576" t="str">
        <f>RIGHT(N576,LEN(N576)-SEARCH("/",N576))</f>
        <v>web</v>
      </c>
      <c r="S576" s="9">
        <f t="shared" si="34"/>
        <v>42632.235034722216</v>
      </c>
      <c r="T576" s="9">
        <f t="shared" si="35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0.4</v>
      </c>
      <c r="P577" s="14">
        <f t="shared" si="33"/>
        <v>64.75</v>
      </c>
      <c r="Q577" t="str">
        <f>(LEFT(N577,FIND("/",N577)-1))</f>
        <v>technology</v>
      </c>
      <c r="R577" t="str">
        <f>RIGHT(N577,LEN(N577)-SEARCH("/",N577))</f>
        <v>web</v>
      </c>
      <c r="S577" s="9">
        <f t="shared" si="34"/>
        <v>42138.484293981477</v>
      </c>
      <c r="T577" s="9">
        <f t="shared" si="35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0</v>
      </c>
      <c r="P578" s="14">
        <f t="shared" si="33"/>
        <v>1</v>
      </c>
      <c r="Q578" t="str">
        <f>(LEFT(N578,FIND("/",N578)-1))</f>
        <v>technology</v>
      </c>
      <c r="R578" t="str">
        <f>RIGHT(N578,LEN(N578)-SEARCH("/",N578))</f>
        <v>web</v>
      </c>
      <c r="S578" s="9">
        <f t="shared" si="34"/>
        <v>42031.263333333329</v>
      </c>
      <c r="T578" s="9">
        <f t="shared" si="35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ROUND((E579/D579)*100, 1)</f>
        <v>0.2</v>
      </c>
      <c r="P579" s="14">
        <f t="shared" ref="P579:P642" si="37">ROUND(E579/L579, 2)</f>
        <v>10</v>
      </c>
      <c r="Q579" t="str">
        <f>(LEFT(N579,FIND("/",N579)-1))</f>
        <v>technology</v>
      </c>
      <c r="R579" t="str">
        <f>RIGHT(N579,LEN(N579)-SEARCH("/",N579))</f>
        <v>web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0</v>
      </c>
      <c r="P580" s="14">
        <f t="shared" si="37"/>
        <v>2</v>
      </c>
      <c r="Q580" t="str">
        <f>(LEFT(N580,FIND("/",N580)-1))</f>
        <v>technology</v>
      </c>
      <c r="R580" t="str">
        <f>RIGHT(N580,LEN(N580)-SEARCH("/",N580))</f>
        <v>web</v>
      </c>
      <c r="S580" s="9">
        <f t="shared" si="38"/>
        <v>42230.370289351849</v>
      </c>
      <c r="T580" s="9">
        <f t="shared" si="39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1.5</v>
      </c>
      <c r="P581" s="14">
        <f t="shared" si="37"/>
        <v>35</v>
      </c>
      <c r="Q581" t="str">
        <f>(LEFT(N581,FIND("/",N581)-1))</f>
        <v>technology</v>
      </c>
      <c r="R581" t="str">
        <f>RIGHT(N581,LEN(N581)-SEARCH("/",N581))</f>
        <v>web</v>
      </c>
      <c r="S581" s="9">
        <f t="shared" si="38"/>
        <v>41968.643784722219</v>
      </c>
      <c r="T581" s="9">
        <f t="shared" si="39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0</v>
      </c>
      <c r="P582" s="14">
        <f t="shared" si="37"/>
        <v>1</v>
      </c>
      <c r="Q582" t="str">
        <f>(LEFT(N582,FIND("/",N582)-1))</f>
        <v>technology</v>
      </c>
      <c r="R582" t="str">
        <f>RIGHT(N582,LEN(N582)-SEARCH("/",N582))</f>
        <v>web</v>
      </c>
      <c r="S582" s="9">
        <f t="shared" si="38"/>
        <v>42605.699849537035</v>
      </c>
      <c r="T582" s="9">
        <f t="shared" si="39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14" t="e">
        <f t="shared" si="37"/>
        <v>#DIV/0!</v>
      </c>
      <c r="Q583" t="str">
        <f>(LEFT(N583,FIND("/",N583)-1))</f>
        <v>technology</v>
      </c>
      <c r="R583" t="str">
        <f>RIGHT(N583,LEN(N583)-SEARCH("/",N583))</f>
        <v>web</v>
      </c>
      <c r="S583" s="9">
        <f t="shared" si="38"/>
        <v>42187.804444444446</v>
      </c>
      <c r="T583" s="9">
        <f t="shared" si="39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14" t="e">
        <f t="shared" si="37"/>
        <v>#DIV/0!</v>
      </c>
      <c r="Q584" t="str">
        <f>(LEFT(N584,FIND("/",N584)-1))</f>
        <v>technology</v>
      </c>
      <c r="R584" t="str">
        <f>RIGHT(N584,LEN(N584)-SEARCH("/",N584))</f>
        <v>web</v>
      </c>
      <c r="S584" s="9">
        <f t="shared" si="38"/>
        <v>42055.531469907401</v>
      </c>
      <c r="T584" s="9">
        <f t="shared" si="39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0</v>
      </c>
      <c r="P585" s="14">
        <f t="shared" si="37"/>
        <v>1</v>
      </c>
      <c r="Q585" t="str">
        <f>(LEFT(N585,FIND("/",N585)-1))</f>
        <v>technology</v>
      </c>
      <c r="R585" t="str">
        <f>RIGHT(N585,LEN(N585)-SEARCH("/",N585))</f>
        <v>web</v>
      </c>
      <c r="S585" s="9">
        <f t="shared" si="38"/>
        <v>42052.730173611104</v>
      </c>
      <c r="T585" s="9">
        <f t="shared" si="39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1</v>
      </c>
      <c r="P586" s="14">
        <f t="shared" si="37"/>
        <v>5</v>
      </c>
      <c r="Q586" t="str">
        <f>(LEFT(N586,FIND("/",N586)-1))</f>
        <v>technology</v>
      </c>
      <c r="R586" t="str">
        <f>RIGHT(N586,LEN(N586)-SEARCH("/",N586))</f>
        <v>web</v>
      </c>
      <c r="S586" s="9">
        <f t="shared" si="38"/>
        <v>42049.508287037032</v>
      </c>
      <c r="T586" s="9">
        <f t="shared" si="39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14" t="e">
        <f t="shared" si="37"/>
        <v>#DIV/0!</v>
      </c>
      <c r="Q587" t="str">
        <f>(LEFT(N587,FIND("/",N587)-1))</f>
        <v>technology</v>
      </c>
      <c r="R587" t="str">
        <f>RIGHT(N587,LEN(N587)-SEARCH("/",N587))</f>
        <v>web</v>
      </c>
      <c r="S587" s="9">
        <f t="shared" si="38"/>
        <v>42283.182604166665</v>
      </c>
      <c r="T587" s="9">
        <f t="shared" si="39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0.6</v>
      </c>
      <c r="P588" s="14">
        <f t="shared" si="37"/>
        <v>14</v>
      </c>
      <c r="Q588" t="str">
        <f>(LEFT(N588,FIND("/",N588)-1))</f>
        <v>technology</v>
      </c>
      <c r="R588" t="str">
        <f>RIGHT(N588,LEN(N588)-SEARCH("/",N588))</f>
        <v>web</v>
      </c>
      <c r="S588" s="9">
        <f t="shared" si="38"/>
        <v>42020.645914351851</v>
      </c>
      <c r="T588" s="9">
        <f t="shared" si="39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9.1</v>
      </c>
      <c r="P589" s="14">
        <f t="shared" si="37"/>
        <v>389.29</v>
      </c>
      <c r="Q589" t="str">
        <f>(LEFT(N589,FIND("/",N589)-1))</f>
        <v>technology</v>
      </c>
      <c r="R589" t="str">
        <f>RIGHT(N589,LEN(N589)-SEARCH("/",N589))</f>
        <v>web</v>
      </c>
      <c r="S589" s="9">
        <f t="shared" si="38"/>
        <v>42080.548993055556</v>
      </c>
      <c r="T589" s="9">
        <f t="shared" si="39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</v>
      </c>
      <c r="P590" s="14">
        <f t="shared" si="37"/>
        <v>150.5</v>
      </c>
      <c r="Q590" t="str">
        <f>(LEFT(N590,FIND("/",N590)-1))</f>
        <v>technology</v>
      </c>
      <c r="R590" t="str">
        <f>RIGHT(N590,LEN(N590)-SEARCH("/",N590))</f>
        <v>web</v>
      </c>
      <c r="S590" s="9">
        <f t="shared" si="38"/>
        <v>42631.561180555553</v>
      </c>
      <c r="T590" s="9">
        <f t="shared" si="39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0</v>
      </c>
      <c r="P591" s="14">
        <f t="shared" si="37"/>
        <v>1</v>
      </c>
      <c r="Q591" t="str">
        <f>(LEFT(N591,FIND("/",N591)-1))</f>
        <v>technology</v>
      </c>
      <c r="R591" t="str">
        <f>RIGHT(N591,LEN(N591)-SEARCH("/",N591))</f>
        <v>web</v>
      </c>
      <c r="S591" s="9">
        <f t="shared" si="38"/>
        <v>42178.406238425923</v>
      </c>
      <c r="T591" s="9">
        <f t="shared" si="39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4.5</v>
      </c>
      <c r="P592" s="14">
        <f t="shared" si="37"/>
        <v>24.78</v>
      </c>
      <c r="Q592" t="str">
        <f>(LEFT(N592,FIND("/",N592)-1))</f>
        <v>technology</v>
      </c>
      <c r="R592" t="str">
        <f>RIGHT(N592,LEN(N592)-SEARCH("/",N592))</f>
        <v>web</v>
      </c>
      <c r="S592" s="9">
        <f t="shared" si="38"/>
        <v>42377.34642361111</v>
      </c>
      <c r="T592" s="9">
        <f t="shared" si="39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0.1</v>
      </c>
      <c r="P593" s="14">
        <f t="shared" si="37"/>
        <v>30.5</v>
      </c>
      <c r="Q593" t="str">
        <f>(LEFT(N593,FIND("/",N593)-1))</f>
        <v>technology</v>
      </c>
      <c r="R593" t="str">
        <f>RIGHT(N593,LEN(N593)-SEARCH("/",N593))</f>
        <v>web</v>
      </c>
      <c r="S593" s="9">
        <f t="shared" si="38"/>
        <v>42177.334837962961</v>
      </c>
      <c r="T593" s="9">
        <f t="shared" si="39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</v>
      </c>
      <c r="P594" s="14">
        <f t="shared" si="37"/>
        <v>250</v>
      </c>
      <c r="Q594" t="str">
        <f>(LEFT(N594,FIND("/",N594)-1))</f>
        <v>technology</v>
      </c>
      <c r="R594" t="str">
        <f>RIGHT(N594,LEN(N594)-SEARCH("/",N594))</f>
        <v>web</v>
      </c>
      <c r="S594" s="9">
        <f t="shared" si="38"/>
        <v>41946.023842592593</v>
      </c>
      <c r="T594" s="9">
        <f t="shared" si="39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23</v>
      </c>
      <c r="P595" s="14">
        <f t="shared" si="37"/>
        <v>16.43</v>
      </c>
      <c r="Q595" t="str">
        <f>(LEFT(N595,FIND("/",N595)-1))</f>
        <v>technology</v>
      </c>
      <c r="R595" t="str">
        <f>RIGHT(N595,LEN(N595)-SEARCH("/",N595))</f>
        <v>web</v>
      </c>
      <c r="S595" s="9">
        <f t="shared" si="38"/>
        <v>42070.469270833331</v>
      </c>
      <c r="T595" s="9">
        <f t="shared" si="39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0.1</v>
      </c>
      <c r="P596" s="14">
        <f t="shared" si="37"/>
        <v>13</v>
      </c>
      <c r="Q596" t="str">
        <f>(LEFT(N596,FIND("/",N596)-1))</f>
        <v>technology</v>
      </c>
      <c r="R596" t="str">
        <f>RIGHT(N596,LEN(N596)-SEARCH("/",N596))</f>
        <v>web</v>
      </c>
      <c r="S596" s="9">
        <f t="shared" si="38"/>
        <v>42446.571828703702</v>
      </c>
      <c r="T596" s="9">
        <f t="shared" si="39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0.4</v>
      </c>
      <c r="P597" s="14">
        <f t="shared" si="37"/>
        <v>53.25</v>
      </c>
      <c r="Q597" t="str">
        <f>(LEFT(N597,FIND("/",N597)-1))</f>
        <v>technology</v>
      </c>
      <c r="R597" t="str">
        <f>RIGHT(N597,LEN(N597)-SEARCH("/",N597))</f>
        <v>web</v>
      </c>
      <c r="S597" s="9">
        <f t="shared" si="38"/>
        <v>42082.861550925925</v>
      </c>
      <c r="T597" s="9">
        <f t="shared" si="39"/>
        <v>42127.861550925925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</v>
      </c>
      <c r="P598" s="14">
        <f t="shared" si="37"/>
        <v>3</v>
      </c>
      <c r="Q598" t="str">
        <f>(LEFT(N598,FIND("/",N598)-1))</f>
        <v>technology</v>
      </c>
      <c r="R598" t="str">
        <f>RIGHT(N598,LEN(N598)-SEARCH("/",N598))</f>
        <v>web</v>
      </c>
      <c r="S598" s="9">
        <f t="shared" si="38"/>
        <v>42646.688564814809</v>
      </c>
      <c r="T598" s="9">
        <f t="shared" si="39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0.3</v>
      </c>
      <c r="P599" s="14">
        <f t="shared" si="37"/>
        <v>10</v>
      </c>
      <c r="Q599" t="str">
        <f>(LEFT(N599,FIND("/",N599)-1))</f>
        <v>technology</v>
      </c>
      <c r="R599" t="str">
        <f>RIGHT(N599,LEN(N599)-SEARCH("/",N599))</f>
        <v>web</v>
      </c>
      <c r="S599" s="9">
        <f t="shared" si="38"/>
        <v>42545.496932870366</v>
      </c>
      <c r="T599" s="9">
        <f t="shared" si="39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34</v>
      </c>
      <c r="P600" s="14">
        <f t="shared" si="37"/>
        <v>121.43</v>
      </c>
      <c r="Q600" t="str">
        <f>(LEFT(N600,FIND("/",N600)-1))</f>
        <v>technology</v>
      </c>
      <c r="R600" t="str">
        <f>RIGHT(N600,LEN(N600)-SEARCH("/",N600))</f>
        <v>web</v>
      </c>
      <c r="S600" s="9">
        <f t="shared" si="38"/>
        <v>41947.793761574074</v>
      </c>
      <c r="T600" s="9">
        <f t="shared" si="39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0.1</v>
      </c>
      <c r="P601" s="14">
        <f t="shared" si="37"/>
        <v>15.5</v>
      </c>
      <c r="Q601" t="str">
        <f>(LEFT(N601,FIND("/",N601)-1))</f>
        <v>technology</v>
      </c>
      <c r="R601" t="str">
        <f>RIGHT(N601,LEN(N601)-SEARCH("/",N601))</f>
        <v>web</v>
      </c>
      <c r="S601" s="9">
        <f t="shared" si="38"/>
        <v>42047.604189814818</v>
      </c>
      <c r="T601" s="9">
        <f t="shared" si="39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2</v>
      </c>
      <c r="P602" s="14">
        <f t="shared" si="37"/>
        <v>100</v>
      </c>
      <c r="Q602" t="str">
        <f>(LEFT(N602,FIND("/",N602)-1))</f>
        <v>technology</v>
      </c>
      <c r="R602" t="str">
        <f>RIGHT(N602,LEN(N602)-SEARCH("/",N602))</f>
        <v>web</v>
      </c>
      <c r="S602" s="9">
        <f t="shared" si="38"/>
        <v>42073.589837962958</v>
      </c>
      <c r="T602" s="9">
        <f t="shared" si="39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</v>
      </c>
      <c r="P603" s="14">
        <f t="shared" si="37"/>
        <v>23.33</v>
      </c>
      <c r="Q603" t="str">
        <f>(LEFT(N603,FIND("/",N603)-1))</f>
        <v>technology</v>
      </c>
      <c r="R603" t="str">
        <f>RIGHT(N603,LEN(N603)-SEARCH("/",N603))</f>
        <v>web</v>
      </c>
      <c r="S603" s="9">
        <f t="shared" si="38"/>
        <v>41969.64975694444</v>
      </c>
      <c r="T603" s="9">
        <f t="shared" si="39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14" t="e">
        <f t="shared" si="37"/>
        <v>#DIV/0!</v>
      </c>
      <c r="Q604" t="str">
        <f>(LEFT(N604,FIND("/",N604)-1))</f>
        <v>technology</v>
      </c>
      <c r="R604" t="str">
        <f>RIGHT(N604,LEN(N604)-SEARCH("/",N604))</f>
        <v>web</v>
      </c>
      <c r="S604" s="9">
        <f t="shared" si="38"/>
        <v>42143.585821759254</v>
      </c>
      <c r="T604" s="9">
        <f t="shared" si="39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</v>
      </c>
      <c r="P605" s="14">
        <f t="shared" si="37"/>
        <v>45.39</v>
      </c>
      <c r="Q605" t="str">
        <f>(LEFT(N605,FIND("/",N605)-1))</f>
        <v>technology</v>
      </c>
      <c r="R605" t="str">
        <f>RIGHT(N605,LEN(N605)-SEARCH("/",N605))</f>
        <v>web</v>
      </c>
      <c r="S605" s="9">
        <f t="shared" si="38"/>
        <v>41835.430821759255</v>
      </c>
      <c r="T605" s="9">
        <f t="shared" si="39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14" t="e">
        <f t="shared" si="37"/>
        <v>#DIV/0!</v>
      </c>
      <c r="Q606" t="str">
        <f>(LEFT(N606,FIND("/",N606)-1))</f>
        <v>technology</v>
      </c>
      <c r="R606" t="str">
        <f>RIGHT(N606,LEN(N606)-SEARCH("/",N606))</f>
        <v>web</v>
      </c>
      <c r="S606" s="9">
        <f t="shared" si="38"/>
        <v>41848.827037037037</v>
      </c>
      <c r="T606" s="9">
        <f t="shared" si="39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</v>
      </c>
      <c r="P607" s="14">
        <f t="shared" si="37"/>
        <v>16.38</v>
      </c>
      <c r="Q607" t="str">
        <f>(LEFT(N607,FIND("/",N607)-1))</f>
        <v>technology</v>
      </c>
      <c r="R607" t="str">
        <f>RIGHT(N607,LEN(N607)-SEARCH("/",N607))</f>
        <v>web</v>
      </c>
      <c r="S607" s="9">
        <f t="shared" si="38"/>
        <v>42194.149398148147</v>
      </c>
      <c r="T607" s="9">
        <f t="shared" si="39"/>
        <v>42239.149398148147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0.2</v>
      </c>
      <c r="P608" s="14">
        <f t="shared" si="37"/>
        <v>10</v>
      </c>
      <c r="Q608" t="str">
        <f>(LEFT(N608,FIND("/",N608)-1))</f>
        <v>technology</v>
      </c>
      <c r="R608" t="str">
        <f>RIGHT(N608,LEN(N608)-SEARCH("/",N608))</f>
        <v>web</v>
      </c>
      <c r="S608" s="9">
        <f t="shared" si="38"/>
        <v>42102.442233796297</v>
      </c>
      <c r="T608" s="9">
        <f t="shared" si="39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14" t="e">
        <f t="shared" si="37"/>
        <v>#DIV/0!</v>
      </c>
      <c r="Q609" t="str">
        <f>(LEFT(N609,FIND("/",N609)-1))</f>
        <v>technology</v>
      </c>
      <c r="R609" t="str">
        <f>RIGHT(N609,LEN(N609)-SEARCH("/",N609))</f>
        <v>web</v>
      </c>
      <c r="S609" s="9">
        <f t="shared" si="38"/>
        <v>42300.617314814815</v>
      </c>
      <c r="T609" s="9">
        <f t="shared" si="39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1</v>
      </c>
      <c r="P610" s="14">
        <f t="shared" si="37"/>
        <v>292.2</v>
      </c>
      <c r="Q610" t="str">
        <f>(LEFT(N610,FIND("/",N610)-1))</f>
        <v>technology</v>
      </c>
      <c r="R610" t="str">
        <f>RIGHT(N610,LEN(N610)-SEARCH("/",N610))</f>
        <v>web</v>
      </c>
      <c r="S610" s="9">
        <f t="shared" si="38"/>
        <v>42140.712731481479</v>
      </c>
      <c r="T610" s="9">
        <f t="shared" si="39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0.6</v>
      </c>
      <c r="P611" s="14">
        <f t="shared" si="37"/>
        <v>5</v>
      </c>
      <c r="Q611" t="str">
        <f>(LEFT(N611,FIND("/",N611)-1))</f>
        <v>technology</v>
      </c>
      <c r="R611" t="str">
        <f>RIGHT(N611,LEN(N611)-SEARCH("/",N611))</f>
        <v>web</v>
      </c>
      <c r="S611" s="9">
        <f t="shared" si="38"/>
        <v>42306.825740740744</v>
      </c>
      <c r="T611" s="9">
        <f t="shared" si="39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14" t="e">
        <f t="shared" si="37"/>
        <v>#DIV/0!</v>
      </c>
      <c r="Q612" t="str">
        <f>(LEFT(N612,FIND("/",N612)-1))</f>
        <v>technology</v>
      </c>
      <c r="R612" t="str">
        <f>RIGHT(N612,LEN(N612)-SEARCH("/",N612))</f>
        <v>web</v>
      </c>
      <c r="S612" s="9">
        <f t="shared" si="38"/>
        <v>42086.622523148144</v>
      </c>
      <c r="T612" s="9">
        <f t="shared" si="39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14" t="e">
        <f t="shared" si="37"/>
        <v>#DIV/0!</v>
      </c>
      <c r="Q613" t="str">
        <f>(LEFT(N613,FIND("/",N613)-1))</f>
        <v>technology</v>
      </c>
      <c r="R613" t="str">
        <f>RIGHT(N613,LEN(N613)-SEARCH("/",N613))</f>
        <v>web</v>
      </c>
      <c r="S613" s="9">
        <f t="shared" si="38"/>
        <v>42328.352280092593</v>
      </c>
      <c r="T613" s="9">
        <f t="shared" si="39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14" t="e">
        <f t="shared" si="37"/>
        <v>#DIV/0!</v>
      </c>
      <c r="Q614" t="str">
        <f>(LEFT(N614,FIND("/",N614)-1))</f>
        <v>technology</v>
      </c>
      <c r="R614" t="str">
        <f>RIGHT(N614,LEN(N614)-SEARCH("/",N614))</f>
        <v>web</v>
      </c>
      <c r="S614" s="9">
        <f t="shared" si="38"/>
        <v>42584.823449074072</v>
      </c>
      <c r="T614" s="9">
        <f t="shared" si="39"/>
        <v>42614.823449074072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21.4</v>
      </c>
      <c r="P615" s="14">
        <f t="shared" si="37"/>
        <v>105.93</v>
      </c>
      <c r="Q615" t="str">
        <f>(LEFT(N615,FIND("/",N615)-1))</f>
        <v>technology</v>
      </c>
      <c r="R615" t="str">
        <f>RIGHT(N615,LEN(N615)-SEARCH("/",N615))</f>
        <v>web</v>
      </c>
      <c r="S615" s="9">
        <f t="shared" si="38"/>
        <v>42247.288425925923</v>
      </c>
      <c r="T615" s="9">
        <f t="shared" si="39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14" t="e">
        <f t="shared" si="37"/>
        <v>#DIV/0!</v>
      </c>
      <c r="Q616" t="str">
        <f>(LEFT(N616,FIND("/",N616)-1))</f>
        <v>technology</v>
      </c>
      <c r="R616" t="str">
        <f>RIGHT(N616,LEN(N616)-SEARCH("/",N616))</f>
        <v>web</v>
      </c>
      <c r="S616" s="9">
        <f t="shared" si="38"/>
        <v>42514.853472222218</v>
      </c>
      <c r="T616" s="9">
        <f t="shared" si="39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14" t="e">
        <f t="shared" si="37"/>
        <v>#DIV/0!</v>
      </c>
      <c r="Q617" t="str">
        <f>(LEFT(N617,FIND("/",N617)-1))</f>
        <v>technology</v>
      </c>
      <c r="R617" t="str">
        <f>RIGHT(N617,LEN(N617)-SEARCH("/",N617))</f>
        <v>web</v>
      </c>
      <c r="S617" s="9">
        <f t="shared" si="38"/>
        <v>42241.913877314808</v>
      </c>
      <c r="T617" s="9">
        <f t="shared" si="39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14" t="e">
        <f t="shared" si="37"/>
        <v>#DIV/0!</v>
      </c>
      <c r="Q618" t="str">
        <f>(LEFT(N618,FIND("/",N618)-1))</f>
        <v>technology</v>
      </c>
      <c r="R618" t="str">
        <f>RIGHT(N618,LEN(N618)-SEARCH("/",N618))</f>
        <v>web</v>
      </c>
      <c r="S618" s="9">
        <f t="shared" si="38"/>
        <v>42761.167905092589</v>
      </c>
      <c r="T618" s="9">
        <f t="shared" si="39"/>
        <v>42791.167905092589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3</v>
      </c>
      <c r="P619" s="14">
        <f t="shared" si="37"/>
        <v>20</v>
      </c>
      <c r="Q619" t="str">
        <f>(LEFT(N619,FIND("/",N619)-1))</f>
        <v>technology</v>
      </c>
      <c r="R619" t="str">
        <f>RIGHT(N619,LEN(N619)-SEARCH("/",N619))</f>
        <v>web</v>
      </c>
      <c r="S619" s="9">
        <f t="shared" si="38"/>
        <v>42087.134756944441</v>
      </c>
      <c r="T619" s="9">
        <f t="shared" si="39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14" t="e">
        <f t="shared" si="37"/>
        <v>#DIV/0!</v>
      </c>
      <c r="Q620" t="str">
        <f>(LEFT(N620,FIND("/",N620)-1))</f>
        <v>technology</v>
      </c>
      <c r="R620" t="str">
        <f>RIGHT(N620,LEN(N620)-SEARCH("/",N620))</f>
        <v>web</v>
      </c>
      <c r="S620" s="9">
        <f t="shared" si="38"/>
        <v>42317.60188657407</v>
      </c>
      <c r="T620" s="9">
        <f t="shared" si="39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0</v>
      </c>
      <c r="P621" s="14">
        <f t="shared" si="37"/>
        <v>1</v>
      </c>
      <c r="Q621" t="str">
        <f>(LEFT(N621,FIND("/",N621)-1))</f>
        <v>technology</v>
      </c>
      <c r="R621" t="str">
        <f>RIGHT(N621,LEN(N621)-SEARCH("/",N621))</f>
        <v>web</v>
      </c>
      <c r="S621" s="9">
        <f t="shared" si="38"/>
        <v>41908.442013888889</v>
      </c>
      <c r="T621" s="9">
        <f t="shared" si="39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1</v>
      </c>
      <c r="P622" s="14">
        <f t="shared" si="37"/>
        <v>300</v>
      </c>
      <c r="Q622" t="str">
        <f>(LEFT(N622,FIND("/",N622)-1))</f>
        <v>technology</v>
      </c>
      <c r="R622" t="str">
        <f>RIGHT(N622,LEN(N622)-SEARCH("/",N622))</f>
        <v>web</v>
      </c>
      <c r="S622" s="9">
        <f t="shared" si="38"/>
        <v>41831.508541666662</v>
      </c>
      <c r="T622" s="9">
        <f t="shared" si="39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</v>
      </c>
      <c r="P623" s="14">
        <f t="shared" si="37"/>
        <v>87</v>
      </c>
      <c r="Q623" t="str">
        <f>(LEFT(N623,FIND("/",N623)-1))</f>
        <v>technology</v>
      </c>
      <c r="R623" t="str">
        <f>RIGHT(N623,LEN(N623)-SEARCH("/",N623))</f>
        <v>web</v>
      </c>
      <c r="S623" s="9">
        <f t="shared" si="38"/>
        <v>42528.779363425921</v>
      </c>
      <c r="T623" s="9">
        <f t="shared" si="39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5.7</v>
      </c>
      <c r="P624" s="14">
        <f t="shared" si="37"/>
        <v>37.89</v>
      </c>
      <c r="Q624" t="str">
        <f>(LEFT(N624,FIND("/",N624)-1))</f>
        <v>technology</v>
      </c>
      <c r="R624" t="str">
        <f>RIGHT(N624,LEN(N624)-SEARCH("/",N624))</f>
        <v>web</v>
      </c>
      <c r="S624" s="9">
        <f t="shared" si="38"/>
        <v>42532.566412037035</v>
      </c>
      <c r="T624" s="9">
        <f t="shared" si="39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14" t="e">
        <f t="shared" si="37"/>
        <v>#DIV/0!</v>
      </c>
      <c r="Q625" t="str">
        <f>(LEFT(N625,FIND("/",N625)-1))</f>
        <v>technology</v>
      </c>
      <c r="R625" t="str">
        <f>RIGHT(N625,LEN(N625)-SEARCH("/",N625))</f>
        <v>web</v>
      </c>
      <c r="S625" s="9">
        <f t="shared" si="38"/>
        <v>42121.800891203697</v>
      </c>
      <c r="T625" s="9">
        <f t="shared" si="39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14" t="e">
        <f t="shared" si="37"/>
        <v>#DIV/0!</v>
      </c>
      <c r="Q626" t="str">
        <f>(LEFT(N626,FIND("/",N626)-1))</f>
        <v>technology</v>
      </c>
      <c r="R626" t="str">
        <f>RIGHT(N626,LEN(N626)-SEARCH("/",N626))</f>
        <v>web</v>
      </c>
      <c r="S626" s="9">
        <f t="shared" si="38"/>
        <v>42108.78056712963</v>
      </c>
      <c r="T626" s="9">
        <f t="shared" si="39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14" t="e">
        <f t="shared" si="37"/>
        <v>#DIV/0!</v>
      </c>
      <c r="Q627" t="str">
        <f>(LEFT(N627,FIND("/",N627)-1))</f>
        <v>technology</v>
      </c>
      <c r="R627" t="str">
        <f>RIGHT(N627,LEN(N627)-SEARCH("/",N627))</f>
        <v>web</v>
      </c>
      <c r="S627" s="9">
        <f t="shared" si="38"/>
        <v>42790.687233796292</v>
      </c>
      <c r="T627" s="9">
        <f t="shared" si="39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17.399999999999999</v>
      </c>
      <c r="P628" s="14">
        <f t="shared" si="37"/>
        <v>111.41</v>
      </c>
      <c r="Q628" t="str">
        <f>(LEFT(N628,FIND("/",N628)-1))</f>
        <v>technology</v>
      </c>
      <c r="R628" t="str">
        <f>RIGHT(N628,LEN(N628)-SEARCH("/",N628))</f>
        <v>web</v>
      </c>
      <c r="S628" s="9">
        <f t="shared" si="38"/>
        <v>42198.351145833331</v>
      </c>
      <c r="T628" s="9">
        <f t="shared" si="39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</v>
      </c>
      <c r="P629" s="14">
        <f t="shared" si="37"/>
        <v>90</v>
      </c>
      <c r="Q629" t="str">
        <f>(LEFT(N629,FIND("/",N629)-1))</f>
        <v>technology</v>
      </c>
      <c r="R629" t="str">
        <f>RIGHT(N629,LEN(N629)-SEARCH("/",N629))</f>
        <v>web</v>
      </c>
      <c r="S629" s="9">
        <f t="shared" si="38"/>
        <v>42384.098506944443</v>
      </c>
      <c r="T629" s="9">
        <f t="shared" si="39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14" t="e">
        <f t="shared" si="37"/>
        <v>#DIV/0!</v>
      </c>
      <c r="Q630" t="str">
        <f>(LEFT(N630,FIND("/",N630)-1))</f>
        <v>technology</v>
      </c>
      <c r="R630" t="str">
        <f>RIGHT(N630,LEN(N630)-SEARCH("/",N630))</f>
        <v>web</v>
      </c>
      <c r="S630" s="9">
        <f t="shared" si="38"/>
        <v>41803.484456018516</v>
      </c>
      <c r="T630" s="9">
        <f t="shared" si="39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0.2</v>
      </c>
      <c r="P631" s="14">
        <f t="shared" si="37"/>
        <v>116.67</v>
      </c>
      <c r="Q631" t="str">
        <f>(LEFT(N631,FIND("/",N631)-1))</f>
        <v>technology</v>
      </c>
      <c r="R631" t="str">
        <f>RIGHT(N631,LEN(N631)-SEARCH("/",N631))</f>
        <v>web</v>
      </c>
      <c r="S631" s="9">
        <f t="shared" si="38"/>
        <v>42474.429490740738</v>
      </c>
      <c r="T631" s="9">
        <f t="shared" si="39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0.1</v>
      </c>
      <c r="P632" s="14">
        <f t="shared" si="37"/>
        <v>10</v>
      </c>
      <c r="Q632" t="str">
        <f>(LEFT(N632,FIND("/",N632)-1))</f>
        <v>technology</v>
      </c>
      <c r="R632" t="str">
        <f>RIGHT(N632,LEN(N632)-SEARCH("/",N632))</f>
        <v>web</v>
      </c>
      <c r="S632" s="9">
        <f t="shared" si="38"/>
        <v>42223.411122685182</v>
      </c>
      <c r="T632" s="9">
        <f t="shared" si="39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1.4</v>
      </c>
      <c r="P633" s="14">
        <f t="shared" si="37"/>
        <v>76.67</v>
      </c>
      <c r="Q633" t="str">
        <f>(LEFT(N633,FIND("/",N633)-1))</f>
        <v>technology</v>
      </c>
      <c r="R633" t="str">
        <f>RIGHT(N633,LEN(N633)-SEARCH("/",N633))</f>
        <v>web</v>
      </c>
      <c r="S633" s="9">
        <f t="shared" si="38"/>
        <v>42489.563993055555</v>
      </c>
      <c r="T633" s="9">
        <f t="shared" si="39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14" t="e">
        <f t="shared" si="37"/>
        <v>#DIV/0!</v>
      </c>
      <c r="Q634" t="str">
        <f>(LEFT(N634,FIND("/",N634)-1))</f>
        <v>technology</v>
      </c>
      <c r="R634" t="str">
        <f>RIGHT(N634,LEN(N634)-SEARCH("/",N634))</f>
        <v>web</v>
      </c>
      <c r="S634" s="9">
        <f t="shared" si="38"/>
        <v>42303.450983796291</v>
      </c>
      <c r="T634" s="9">
        <f t="shared" si="39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12.5</v>
      </c>
      <c r="P635" s="14">
        <f t="shared" si="37"/>
        <v>49.8</v>
      </c>
      <c r="Q635" t="str">
        <f>(LEFT(N635,FIND("/",N635)-1))</f>
        <v>technology</v>
      </c>
      <c r="R635" t="str">
        <f>RIGHT(N635,LEN(N635)-SEARCH("/",N635))</f>
        <v>web</v>
      </c>
      <c r="S635" s="9">
        <f t="shared" si="38"/>
        <v>42507.090995370367</v>
      </c>
      <c r="T635" s="9">
        <f t="shared" si="39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</v>
      </c>
      <c r="P636" s="14">
        <f t="shared" si="37"/>
        <v>1</v>
      </c>
      <c r="Q636" t="str">
        <f>(LEFT(N636,FIND("/",N636)-1))</f>
        <v>technology</v>
      </c>
      <c r="R636" t="str">
        <f>RIGHT(N636,LEN(N636)-SEARCH("/",N636))</f>
        <v>web</v>
      </c>
      <c r="S636" s="9">
        <f t="shared" si="38"/>
        <v>42031.720243055555</v>
      </c>
      <c r="T636" s="9">
        <f t="shared" si="39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0</v>
      </c>
      <c r="P637" s="14">
        <f t="shared" si="37"/>
        <v>2</v>
      </c>
      <c r="Q637" t="str">
        <f>(LEFT(N637,FIND("/",N637)-1))</f>
        <v>technology</v>
      </c>
      <c r="R637" t="str">
        <f>RIGHT(N637,LEN(N637)-SEARCH("/",N637))</f>
        <v>web</v>
      </c>
      <c r="S637" s="9">
        <f t="shared" si="38"/>
        <v>42075.883819444447</v>
      </c>
      <c r="T637" s="9">
        <f t="shared" si="39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0.2</v>
      </c>
      <c r="P638" s="14">
        <f t="shared" si="37"/>
        <v>4</v>
      </c>
      <c r="Q638" t="str">
        <f>(LEFT(N638,FIND("/",N638)-1))</f>
        <v>technology</v>
      </c>
      <c r="R638" t="str">
        <f>RIGHT(N638,LEN(N638)-SEARCH("/",N638))</f>
        <v>web</v>
      </c>
      <c r="S638" s="9">
        <f t="shared" si="38"/>
        <v>42131.247106481482</v>
      </c>
      <c r="T638" s="9">
        <f t="shared" si="39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14" t="e">
        <f t="shared" si="37"/>
        <v>#DIV/0!</v>
      </c>
      <c r="Q639" t="str">
        <f>(LEFT(N639,FIND("/",N639)-1))</f>
        <v>technology</v>
      </c>
      <c r="R639" t="str">
        <f>RIGHT(N639,LEN(N639)-SEARCH("/",N639))</f>
        <v>web</v>
      </c>
      <c r="S639" s="9">
        <f t="shared" si="38"/>
        <v>42762.75368055555</v>
      </c>
      <c r="T639" s="9">
        <f t="shared" si="39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0</v>
      </c>
      <c r="P640" s="14">
        <f t="shared" si="37"/>
        <v>3</v>
      </c>
      <c r="Q640" t="str">
        <f>(LEFT(N640,FIND("/",N640)-1))</f>
        <v>technology</v>
      </c>
      <c r="R640" t="str">
        <f>RIGHT(N640,LEN(N640)-SEARCH("/",N640))</f>
        <v>web</v>
      </c>
      <c r="S640" s="9">
        <f t="shared" si="38"/>
        <v>42759.384976851848</v>
      </c>
      <c r="T640" s="9">
        <f t="shared" si="39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0</v>
      </c>
      <c r="P641" s="14">
        <f t="shared" si="37"/>
        <v>1</v>
      </c>
      <c r="Q641" t="str">
        <f>(LEFT(N641,FIND("/",N641)-1))</f>
        <v>technology</v>
      </c>
      <c r="R641" t="str">
        <f>RIGHT(N641,LEN(N641)-SEARCH("/",N641))</f>
        <v>web</v>
      </c>
      <c r="S641" s="9">
        <f t="shared" si="38"/>
        <v>41865.374942129631</v>
      </c>
      <c r="T641" s="9">
        <f t="shared" si="39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144.30000000000001</v>
      </c>
      <c r="P642" s="14">
        <f t="shared" si="37"/>
        <v>50.5</v>
      </c>
      <c r="Q642" t="str">
        <f>(LEFT(N642,FIND("/",N642)-1))</f>
        <v>technology</v>
      </c>
      <c r="R642" t="str">
        <f>RIGHT(N642,LEN(N642)-SEARCH("/",N642))</f>
        <v>wearables</v>
      </c>
      <c r="S642" s="9">
        <f t="shared" si="38"/>
        <v>42683.211979166663</v>
      </c>
      <c r="T642" s="9">
        <f t="shared" si="39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ROUND((E643/D643)*100, 1)</f>
        <v>119.2</v>
      </c>
      <c r="P643" s="14">
        <f t="shared" ref="P643:P706" si="41">ROUND(E643/L643, 2)</f>
        <v>151.32</v>
      </c>
      <c r="Q643" t="str">
        <f>(LEFT(N643,FIND("/",N643)-1))</f>
        <v>technology</v>
      </c>
      <c r="R643" t="str">
        <f>RIGHT(N643,LEN(N643)-SEARCH("/",N643))</f>
        <v>wearables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1460.5</v>
      </c>
      <c r="P644" s="14">
        <f t="shared" si="41"/>
        <v>134.36000000000001</v>
      </c>
      <c r="Q644" t="str">
        <f>(LEFT(N644,FIND("/",N644)-1))</f>
        <v>technology</v>
      </c>
      <c r="R644" t="str">
        <f>RIGHT(N644,LEN(N644)-SEARCH("/",N644))</f>
        <v>wearables</v>
      </c>
      <c r="S644" s="9">
        <f t="shared" si="42"/>
        <v>42199.442986111106</v>
      </c>
      <c r="T644" s="9">
        <f t="shared" si="43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105.8</v>
      </c>
      <c r="P645" s="14">
        <f t="shared" si="41"/>
        <v>174.03</v>
      </c>
      <c r="Q645" t="str">
        <f>(LEFT(N645,FIND("/",N645)-1))</f>
        <v>technology</v>
      </c>
      <c r="R645" t="str">
        <f>RIGHT(N645,LEN(N645)-SEARCH("/",N645))</f>
        <v>wearables</v>
      </c>
      <c r="S645" s="9">
        <f t="shared" si="42"/>
        <v>42100.43373842592</v>
      </c>
      <c r="T645" s="9">
        <f t="shared" si="43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300.10000000000002</v>
      </c>
      <c r="P646" s="14">
        <f t="shared" si="41"/>
        <v>73.489999999999995</v>
      </c>
      <c r="Q646" t="str">
        <f>(LEFT(N646,FIND("/",N646)-1))</f>
        <v>technology</v>
      </c>
      <c r="R646" t="str">
        <f>RIGHT(N646,LEN(N646)-SEARCH("/",N646))</f>
        <v>wearables</v>
      </c>
      <c r="S646" s="9">
        <f t="shared" si="42"/>
        <v>41898.457627314812</v>
      </c>
      <c r="T646" s="9">
        <f t="shared" si="43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278.7</v>
      </c>
      <c r="P647" s="14">
        <f t="shared" si="41"/>
        <v>23.52</v>
      </c>
      <c r="Q647" t="str">
        <f>(LEFT(N647,FIND("/",N647)-1))</f>
        <v>technology</v>
      </c>
      <c r="R647" t="str">
        <f>RIGHT(N647,LEN(N647)-SEARCH("/",N647))</f>
        <v>wearables</v>
      </c>
      <c r="S647" s="9">
        <f t="shared" si="42"/>
        <v>42563.817986111106</v>
      </c>
      <c r="T647" s="9">
        <f t="shared" si="43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131.9</v>
      </c>
      <c r="P648" s="14">
        <f t="shared" si="41"/>
        <v>39.07</v>
      </c>
      <c r="Q648" t="str">
        <f>(LEFT(N648,FIND("/",N648)-1))</f>
        <v>technology</v>
      </c>
      <c r="R648" t="str">
        <f>RIGHT(N648,LEN(N648)-SEARCH("/",N648))</f>
        <v>wearables</v>
      </c>
      <c r="S648" s="9">
        <f t="shared" si="42"/>
        <v>41832.644293981481</v>
      </c>
      <c r="T648" s="9">
        <f t="shared" si="43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107.1</v>
      </c>
      <c r="P649" s="14">
        <f t="shared" si="41"/>
        <v>125.94</v>
      </c>
      <c r="Q649" t="str">
        <f>(LEFT(N649,FIND("/",N649)-1))</f>
        <v>technology</v>
      </c>
      <c r="R649" t="str">
        <f>RIGHT(N649,LEN(N649)-SEARCH("/",N649))</f>
        <v>wearables</v>
      </c>
      <c r="S649" s="9">
        <f t="shared" si="42"/>
        <v>42416.559594907405</v>
      </c>
      <c r="T649" s="9">
        <f t="shared" si="43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126.8</v>
      </c>
      <c r="P650" s="14">
        <f t="shared" si="41"/>
        <v>1644</v>
      </c>
      <c r="Q650" t="str">
        <f>(LEFT(N650,FIND("/",N650)-1))</f>
        <v>technology</v>
      </c>
      <c r="R650" t="str">
        <f>RIGHT(N650,LEN(N650)-SEARCH("/",N650))</f>
        <v>wearables</v>
      </c>
      <c r="S650" s="9">
        <f t="shared" si="42"/>
        <v>41891.485046296293</v>
      </c>
      <c r="T650" s="9">
        <f t="shared" si="43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140</v>
      </c>
      <c r="P651" s="14">
        <f t="shared" si="41"/>
        <v>42.67</v>
      </c>
      <c r="Q651" t="str">
        <f>(LEFT(N651,FIND("/",N651)-1))</f>
        <v>technology</v>
      </c>
      <c r="R651" t="str">
        <f>RIGHT(N651,LEN(N651)-SEARCH("/",N651))</f>
        <v>wearables</v>
      </c>
      <c r="S651" s="9">
        <f t="shared" si="42"/>
        <v>41877.703854166662</v>
      </c>
      <c r="T651" s="9">
        <f t="shared" si="43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112.4</v>
      </c>
      <c r="P652" s="14">
        <f t="shared" si="41"/>
        <v>35.130000000000003</v>
      </c>
      <c r="Q652" t="str">
        <f>(LEFT(N652,FIND("/",N652)-1))</f>
        <v>technology</v>
      </c>
      <c r="R652" t="str">
        <f>RIGHT(N652,LEN(N652)-SEARCH("/",N652))</f>
        <v>wearables</v>
      </c>
      <c r="S652" s="9">
        <f t="shared" si="42"/>
        <v>41931.828518518516</v>
      </c>
      <c r="T652" s="9">
        <f t="shared" si="43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100.5</v>
      </c>
      <c r="P653" s="14">
        <f t="shared" si="41"/>
        <v>239.35</v>
      </c>
      <c r="Q653" t="str">
        <f>(LEFT(N653,FIND("/",N653)-1))</f>
        <v>technology</v>
      </c>
      <c r="R653" t="str">
        <f>RIGHT(N653,LEN(N653)-SEARCH("/",N653))</f>
        <v>wearables</v>
      </c>
      <c r="S653" s="9">
        <f t="shared" si="42"/>
        <v>41955.809155092589</v>
      </c>
      <c r="T653" s="9">
        <f t="shared" si="43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100.5</v>
      </c>
      <c r="P654" s="14">
        <f t="shared" si="41"/>
        <v>107.64</v>
      </c>
      <c r="Q654" t="str">
        <f>(LEFT(N654,FIND("/",N654)-1))</f>
        <v>technology</v>
      </c>
      <c r="R654" t="str">
        <f>RIGHT(N654,LEN(N654)-SEARCH("/",N654))</f>
        <v>wearables</v>
      </c>
      <c r="S654" s="9">
        <f t="shared" si="42"/>
        <v>42675.482060185182</v>
      </c>
      <c r="T654" s="9">
        <f t="shared" si="43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141.4</v>
      </c>
      <c r="P655" s="14">
        <f t="shared" si="41"/>
        <v>95.83</v>
      </c>
      <c r="Q655" t="str">
        <f>(LEFT(N655,FIND("/",N655)-1))</f>
        <v>technology</v>
      </c>
      <c r="R655" t="str">
        <f>RIGHT(N655,LEN(N655)-SEARCH("/",N655))</f>
        <v>wearables</v>
      </c>
      <c r="S655" s="9">
        <f t="shared" si="42"/>
        <v>42199.410185185181</v>
      </c>
      <c r="T655" s="9">
        <f t="shared" si="43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267.3</v>
      </c>
      <c r="P656" s="14">
        <f t="shared" si="41"/>
        <v>31.66</v>
      </c>
      <c r="Q656" t="str">
        <f>(LEFT(N656,FIND("/",N656)-1))</f>
        <v>technology</v>
      </c>
      <c r="R656" t="str">
        <f>RIGHT(N656,LEN(N656)-SEARCH("/",N656))</f>
        <v>wearables</v>
      </c>
      <c r="S656" s="9">
        <f t="shared" si="42"/>
        <v>42163.748993055553</v>
      </c>
      <c r="T656" s="9">
        <f t="shared" si="43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146.9</v>
      </c>
      <c r="P657" s="14">
        <f t="shared" si="41"/>
        <v>42.89</v>
      </c>
      <c r="Q657" t="str">
        <f>(LEFT(N657,FIND("/",N657)-1))</f>
        <v>technology</v>
      </c>
      <c r="R657" t="str">
        <f>RIGHT(N657,LEN(N657)-SEARCH("/",N657))</f>
        <v>wearables</v>
      </c>
      <c r="S657" s="9">
        <f t="shared" si="42"/>
        <v>42045.748981481483</v>
      </c>
      <c r="T657" s="9">
        <f t="shared" si="43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213.6</v>
      </c>
      <c r="P658" s="14">
        <f t="shared" si="41"/>
        <v>122.74</v>
      </c>
      <c r="Q658" t="str">
        <f>(LEFT(N658,FIND("/",N658)-1))</f>
        <v>technology</v>
      </c>
      <c r="R658" t="str">
        <f>RIGHT(N658,LEN(N658)-SEARCH("/",N658))</f>
        <v>wearables</v>
      </c>
      <c r="S658" s="9">
        <f t="shared" si="42"/>
        <v>42417.596284722218</v>
      </c>
      <c r="T658" s="9">
        <f t="shared" si="43"/>
        <v>42477.554618055554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125.7</v>
      </c>
      <c r="P659" s="14">
        <f t="shared" si="41"/>
        <v>190.45</v>
      </c>
      <c r="Q659" t="str">
        <f>(LEFT(N659,FIND("/",N659)-1))</f>
        <v>technology</v>
      </c>
      <c r="R659" t="str">
        <f>RIGHT(N659,LEN(N659)-SEARCH("/",N659))</f>
        <v>wearables</v>
      </c>
      <c r="S659" s="9">
        <f t="shared" si="42"/>
        <v>42331.637407407405</v>
      </c>
      <c r="T659" s="9">
        <f t="shared" si="43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104.5</v>
      </c>
      <c r="P660" s="14">
        <f t="shared" si="41"/>
        <v>109.34</v>
      </c>
      <c r="Q660" t="str">
        <f>(LEFT(N660,FIND("/",N660)-1))</f>
        <v>technology</v>
      </c>
      <c r="R660" t="str">
        <f>RIGHT(N660,LEN(N660)-SEARCH("/",N660))</f>
        <v>wearables</v>
      </c>
      <c r="S660" s="9">
        <f t="shared" si="42"/>
        <v>42178.952418981477</v>
      </c>
      <c r="T660" s="9">
        <f t="shared" si="43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100.6</v>
      </c>
      <c r="P661" s="14">
        <f t="shared" si="41"/>
        <v>143.66999999999999</v>
      </c>
      <c r="Q661" t="str">
        <f>(LEFT(N661,FIND("/",N661)-1))</f>
        <v>technology</v>
      </c>
      <c r="R661" t="str">
        <f>RIGHT(N661,LEN(N661)-SEARCH("/",N661))</f>
        <v>wearables</v>
      </c>
      <c r="S661" s="9">
        <f t="shared" si="42"/>
        <v>42209.385358796295</v>
      </c>
      <c r="T661" s="9">
        <f t="shared" si="43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3.1</v>
      </c>
      <c r="P662" s="14">
        <f t="shared" si="41"/>
        <v>84.94</v>
      </c>
      <c r="Q662" t="str">
        <f>(LEFT(N662,FIND("/",N662)-1))</f>
        <v>technology</v>
      </c>
      <c r="R662" t="str">
        <f>RIGHT(N662,LEN(N662)-SEARCH("/",N662))</f>
        <v>wearables</v>
      </c>
      <c r="S662" s="9">
        <f t="shared" si="42"/>
        <v>41922.533321759256</v>
      </c>
      <c r="T662" s="9">
        <f t="shared" si="43"/>
        <v>41952.57498842592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1</v>
      </c>
      <c r="P663" s="14">
        <f t="shared" si="41"/>
        <v>10.56</v>
      </c>
      <c r="Q663" t="str">
        <f>(LEFT(N663,FIND("/",N663)-1))</f>
        <v>technology</v>
      </c>
      <c r="R663" t="str">
        <f>RIGHT(N663,LEN(N663)-SEARCH("/",N663))</f>
        <v>wearables</v>
      </c>
      <c r="S663" s="9">
        <f t="shared" si="42"/>
        <v>42636.437025462961</v>
      </c>
      <c r="T663" s="9">
        <f t="shared" si="43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0.4</v>
      </c>
      <c r="P664" s="14">
        <f t="shared" si="41"/>
        <v>39</v>
      </c>
      <c r="Q664" t="str">
        <f>(LEFT(N664,FIND("/",N664)-1))</f>
        <v>technology</v>
      </c>
      <c r="R664" t="str">
        <f>RIGHT(N664,LEN(N664)-SEARCH("/",N664))</f>
        <v>wearables</v>
      </c>
      <c r="S664" s="9">
        <f t="shared" si="42"/>
        <v>41990.229710648149</v>
      </c>
      <c r="T664" s="9">
        <f t="shared" si="43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0.4</v>
      </c>
      <c r="P665" s="14">
        <f t="shared" si="41"/>
        <v>100</v>
      </c>
      <c r="Q665" t="str">
        <f>(LEFT(N665,FIND("/",N665)-1))</f>
        <v>technology</v>
      </c>
      <c r="R665" t="str">
        <f>RIGHT(N665,LEN(N665)-SEARCH("/",N665))</f>
        <v>wearables</v>
      </c>
      <c r="S665" s="9">
        <f t="shared" si="42"/>
        <v>42173.634907407402</v>
      </c>
      <c r="T665" s="9">
        <f t="shared" si="43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</v>
      </c>
      <c r="P666" s="14">
        <f t="shared" si="41"/>
        <v>31.17</v>
      </c>
      <c r="Q666" t="str">
        <f>(LEFT(N666,FIND("/",N666)-1))</f>
        <v>technology</v>
      </c>
      <c r="R666" t="str">
        <f>RIGHT(N666,LEN(N666)-SEARCH("/",N666))</f>
        <v>wearables</v>
      </c>
      <c r="S666" s="9">
        <f t="shared" si="42"/>
        <v>42077.458043981482</v>
      </c>
      <c r="T666" s="9">
        <f t="shared" si="43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18.600000000000001</v>
      </c>
      <c r="P667" s="14">
        <f t="shared" si="41"/>
        <v>155.33000000000001</v>
      </c>
      <c r="Q667" t="str">
        <f>(LEFT(N667,FIND("/",N667)-1))</f>
        <v>technology</v>
      </c>
      <c r="R667" t="str">
        <f>RIGHT(N667,LEN(N667)-SEARCH("/",N667))</f>
        <v>wearables</v>
      </c>
      <c r="S667" s="9">
        <f t="shared" si="42"/>
        <v>42688.503020833326</v>
      </c>
      <c r="T667" s="9">
        <f t="shared" si="43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0</v>
      </c>
      <c r="P668" s="14">
        <f t="shared" si="41"/>
        <v>2</v>
      </c>
      <c r="Q668" t="str">
        <f>(LEFT(N668,FIND("/",N668)-1))</f>
        <v>technology</v>
      </c>
      <c r="R668" t="str">
        <f>RIGHT(N668,LEN(N668)-SEARCH("/",N668))</f>
        <v>wearables</v>
      </c>
      <c r="S668" s="9">
        <f t="shared" si="42"/>
        <v>41838.623819444438</v>
      </c>
      <c r="T668" s="9">
        <f t="shared" si="43"/>
        <v>41868.623819444438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10</v>
      </c>
      <c r="P669" s="14">
        <f t="shared" si="41"/>
        <v>178.93</v>
      </c>
      <c r="Q669" t="str">
        <f>(LEFT(N669,FIND("/",N669)-1))</f>
        <v>technology</v>
      </c>
      <c r="R669" t="str">
        <f>RIGHT(N669,LEN(N669)-SEARCH("/",N669))</f>
        <v>wearables</v>
      </c>
      <c r="S669" s="9">
        <f t="shared" si="42"/>
        <v>42632.165081018517</v>
      </c>
      <c r="T669" s="9">
        <f t="shared" si="43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4.5999999999999996</v>
      </c>
      <c r="P670" s="14">
        <f t="shared" si="41"/>
        <v>27.36</v>
      </c>
      <c r="Q670" t="str">
        <f>(LEFT(N670,FIND("/",N670)-1))</f>
        <v>technology</v>
      </c>
      <c r="R670" t="str">
        <f>RIGHT(N670,LEN(N670)-SEARCH("/",N670))</f>
        <v>wearables</v>
      </c>
      <c r="S670" s="9">
        <f t="shared" si="42"/>
        <v>42090.622939814813</v>
      </c>
      <c r="T670" s="9">
        <f t="shared" si="43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21.5</v>
      </c>
      <c r="P671" s="14">
        <f t="shared" si="41"/>
        <v>1536.25</v>
      </c>
      <c r="Q671" t="str">
        <f>(LEFT(N671,FIND("/",N671)-1))</f>
        <v>technology</v>
      </c>
      <c r="R671" t="str">
        <f>RIGHT(N671,LEN(N671)-SEARCH("/",N671))</f>
        <v>wearables</v>
      </c>
      <c r="S671" s="9">
        <f t="shared" si="42"/>
        <v>42527.417337962957</v>
      </c>
      <c r="T671" s="9">
        <f t="shared" si="43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29.3</v>
      </c>
      <c r="P672" s="14">
        <f t="shared" si="41"/>
        <v>85</v>
      </c>
      <c r="Q672" t="str">
        <f>(LEFT(N672,FIND("/",N672)-1))</f>
        <v>technology</v>
      </c>
      <c r="R672" t="str">
        <f>RIGHT(N672,LEN(N672)-SEARCH("/",N672))</f>
        <v>wearables</v>
      </c>
      <c r="S672" s="9">
        <f t="shared" si="42"/>
        <v>42506.501388888886</v>
      </c>
      <c r="T672" s="9">
        <f t="shared" si="43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39.4</v>
      </c>
      <c r="P673" s="14">
        <f t="shared" si="41"/>
        <v>788.53</v>
      </c>
      <c r="Q673" t="str">
        <f>(LEFT(N673,FIND("/",N673)-1))</f>
        <v>technology</v>
      </c>
      <c r="R673" t="str">
        <f>RIGHT(N673,LEN(N673)-SEARCH("/",N673))</f>
        <v>wearables</v>
      </c>
      <c r="S673" s="9">
        <f t="shared" si="42"/>
        <v>41984.484398148146</v>
      </c>
      <c r="T673" s="9">
        <f t="shared" si="43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21.6</v>
      </c>
      <c r="P674" s="14">
        <f t="shared" si="41"/>
        <v>50.3</v>
      </c>
      <c r="Q674" t="str">
        <f>(LEFT(N674,FIND("/",N674)-1))</f>
        <v>technology</v>
      </c>
      <c r="R674" t="str">
        <f>RIGHT(N674,LEN(N674)-SEARCH("/",N674))</f>
        <v>wearables</v>
      </c>
      <c r="S674" s="9">
        <f t="shared" si="42"/>
        <v>41974.011157407404</v>
      </c>
      <c r="T674" s="9">
        <f t="shared" si="43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0.2</v>
      </c>
      <c r="P675" s="14">
        <f t="shared" si="41"/>
        <v>68.33</v>
      </c>
      <c r="Q675" t="str">
        <f>(LEFT(N675,FIND("/",N675)-1))</f>
        <v>technology</v>
      </c>
      <c r="R675" t="str">
        <f>RIGHT(N675,LEN(N675)-SEARCH("/",N675))</f>
        <v>wearables</v>
      </c>
      <c r="S675" s="9">
        <f t="shared" si="42"/>
        <v>41838.6321412037</v>
      </c>
      <c r="T675" s="9">
        <f t="shared" si="43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</v>
      </c>
      <c r="P676" s="14">
        <f t="shared" si="41"/>
        <v>7.5</v>
      </c>
      <c r="Q676" t="str">
        <f>(LEFT(N676,FIND("/",N676)-1))</f>
        <v>technology</v>
      </c>
      <c r="R676" t="str">
        <f>RIGHT(N676,LEN(N676)-SEARCH("/",N676))</f>
        <v>wearables</v>
      </c>
      <c r="S676" s="9">
        <f t="shared" si="42"/>
        <v>41802.907719907402</v>
      </c>
      <c r="T676" s="9">
        <f t="shared" si="43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14.9</v>
      </c>
      <c r="P677" s="14">
        <f t="shared" si="41"/>
        <v>34.270000000000003</v>
      </c>
      <c r="Q677" t="str">
        <f>(LEFT(N677,FIND("/",N677)-1))</f>
        <v>technology</v>
      </c>
      <c r="R677" t="str">
        <f>RIGHT(N677,LEN(N677)-SEARCH("/",N677))</f>
        <v>wearables</v>
      </c>
      <c r="S677" s="9">
        <f t="shared" si="42"/>
        <v>41975.722268518519</v>
      </c>
      <c r="T677" s="9">
        <f t="shared" si="43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1.5</v>
      </c>
      <c r="P678" s="14">
        <f t="shared" si="41"/>
        <v>61.29</v>
      </c>
      <c r="Q678" t="str">
        <f>(LEFT(N678,FIND("/",N678)-1))</f>
        <v>technology</v>
      </c>
      <c r="R678" t="str">
        <f>RIGHT(N678,LEN(N678)-SEARCH("/",N678))</f>
        <v>wearables</v>
      </c>
      <c r="S678" s="9">
        <f t="shared" si="42"/>
        <v>42012.559965277775</v>
      </c>
      <c r="T678" s="9">
        <f t="shared" si="43"/>
        <v>42042.559965277775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25.6</v>
      </c>
      <c r="P679" s="14">
        <f t="shared" si="41"/>
        <v>133.25</v>
      </c>
      <c r="Q679" t="str">
        <f>(LEFT(N679,FIND("/",N679)-1))</f>
        <v>technology</v>
      </c>
      <c r="R679" t="str">
        <f>RIGHT(N679,LEN(N679)-SEARCH("/",N679))</f>
        <v>wearables</v>
      </c>
      <c r="S679" s="9">
        <f t="shared" si="42"/>
        <v>42504.195543981477</v>
      </c>
      <c r="T679" s="9">
        <f t="shared" si="43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</v>
      </c>
      <c r="P680" s="14">
        <f t="shared" si="41"/>
        <v>65.180000000000007</v>
      </c>
      <c r="Q680" t="str">
        <f>(LEFT(N680,FIND("/",N680)-1))</f>
        <v>technology</v>
      </c>
      <c r="R680" t="str">
        <f>RIGHT(N680,LEN(N680)-SEARCH("/",N680))</f>
        <v>wearables</v>
      </c>
      <c r="S680" s="9">
        <f t="shared" si="42"/>
        <v>42481.168263888881</v>
      </c>
      <c r="T680" s="9">
        <f t="shared" si="43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15.5</v>
      </c>
      <c r="P681" s="14">
        <f t="shared" si="41"/>
        <v>93.9</v>
      </c>
      <c r="Q681" t="str">
        <f>(LEFT(N681,FIND("/",N681)-1))</f>
        <v>technology</v>
      </c>
      <c r="R681" t="str">
        <f>RIGHT(N681,LEN(N681)-SEARCH("/",N681))</f>
        <v>wearables</v>
      </c>
      <c r="S681" s="9">
        <f t="shared" si="42"/>
        <v>42556.487372685187</v>
      </c>
      <c r="T681" s="9">
        <f t="shared" si="43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25.9</v>
      </c>
      <c r="P682" s="14">
        <f t="shared" si="41"/>
        <v>150.65</v>
      </c>
      <c r="Q682" t="str">
        <f>(LEFT(N682,FIND("/",N682)-1))</f>
        <v>technology</v>
      </c>
      <c r="R682" t="str">
        <f>RIGHT(N682,LEN(N682)-SEARCH("/",N682))</f>
        <v>wearables</v>
      </c>
      <c r="S682" s="9">
        <f t="shared" si="42"/>
        <v>41864.293182870366</v>
      </c>
      <c r="T682" s="9">
        <f t="shared" si="43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</v>
      </c>
      <c r="P683" s="14">
        <f t="shared" si="41"/>
        <v>1</v>
      </c>
      <c r="Q683" t="str">
        <f>(LEFT(N683,FIND("/",N683)-1))</f>
        <v>technology</v>
      </c>
      <c r="R683" t="str">
        <f>RIGHT(N683,LEN(N683)-SEARCH("/",N683))</f>
        <v>wearables</v>
      </c>
      <c r="S683" s="9">
        <f t="shared" si="42"/>
        <v>42639.597268518519</v>
      </c>
      <c r="T683" s="9">
        <f t="shared" si="43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0.1</v>
      </c>
      <c r="P684" s="14">
        <f t="shared" si="41"/>
        <v>13.25</v>
      </c>
      <c r="Q684" t="str">
        <f>(LEFT(N684,FIND("/",N684)-1))</f>
        <v>technology</v>
      </c>
      <c r="R684" t="str">
        <f>RIGHT(N684,LEN(N684)-SEARCH("/",N684))</f>
        <v>wearables</v>
      </c>
      <c r="S684" s="9">
        <f t="shared" si="42"/>
        <v>42778.556967592587</v>
      </c>
      <c r="T684" s="9">
        <f t="shared" si="43"/>
        <v>42808.515300925923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0.9</v>
      </c>
      <c r="P685" s="14">
        <f t="shared" si="41"/>
        <v>99.33</v>
      </c>
      <c r="Q685" t="str">
        <f>(LEFT(N685,FIND("/",N685)-1))</f>
        <v>technology</v>
      </c>
      <c r="R685" t="str">
        <f>RIGHT(N685,LEN(N685)-SEARCH("/",N685))</f>
        <v>wearables</v>
      </c>
      <c r="S685" s="9">
        <f t="shared" si="42"/>
        <v>42634.691712962966</v>
      </c>
      <c r="T685" s="9">
        <f t="shared" si="43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7.5</v>
      </c>
      <c r="P686" s="14">
        <f t="shared" si="41"/>
        <v>177.39</v>
      </c>
      <c r="Q686" t="str">
        <f>(LEFT(N686,FIND("/",N686)-1))</f>
        <v>technology</v>
      </c>
      <c r="R686" t="str">
        <f>RIGHT(N686,LEN(N686)-SEARCH("/",N686))</f>
        <v>wearables</v>
      </c>
      <c r="S686" s="9">
        <f t="shared" si="42"/>
        <v>41809.26494212963</v>
      </c>
      <c r="T686" s="9">
        <f t="shared" si="43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27.7</v>
      </c>
      <c r="P687" s="14">
        <f t="shared" si="41"/>
        <v>55.3</v>
      </c>
      <c r="Q687" t="str">
        <f>(LEFT(N687,FIND("/",N687)-1))</f>
        <v>technology</v>
      </c>
      <c r="R687" t="str">
        <f>RIGHT(N687,LEN(N687)-SEARCH("/",N687))</f>
        <v>wearables</v>
      </c>
      <c r="S687" s="9">
        <f t="shared" si="42"/>
        <v>41971.658240740733</v>
      </c>
      <c r="T687" s="9">
        <f t="shared" si="43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14" t="e">
        <f t="shared" si="41"/>
        <v>#DIV/0!</v>
      </c>
      <c r="Q688" t="str">
        <f>(LEFT(N688,FIND("/",N688)-1))</f>
        <v>technology</v>
      </c>
      <c r="R688" t="str">
        <f>RIGHT(N688,LEN(N688)-SEARCH("/",N688))</f>
        <v>wearables</v>
      </c>
      <c r="S688" s="9">
        <f t="shared" si="42"/>
        <v>42189.464930555558</v>
      </c>
      <c r="T688" s="9">
        <f t="shared" si="43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3.6</v>
      </c>
      <c r="P689" s="14">
        <f t="shared" si="41"/>
        <v>591.66999999999996</v>
      </c>
      <c r="Q689" t="str">
        <f>(LEFT(N689,FIND("/",N689)-1))</f>
        <v>technology</v>
      </c>
      <c r="R689" t="str">
        <f>RIGHT(N689,LEN(N689)-SEARCH("/",N689))</f>
        <v>wearables</v>
      </c>
      <c r="S689" s="9">
        <f t="shared" si="42"/>
        <v>42711.542280092595</v>
      </c>
      <c r="T689" s="9">
        <f t="shared" si="43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73</v>
      </c>
      <c r="P690" s="14">
        <f t="shared" si="41"/>
        <v>405.5</v>
      </c>
      <c r="Q690" t="str">
        <f>(LEFT(N690,FIND("/",N690)-1))</f>
        <v>technology</v>
      </c>
      <c r="R690" t="str">
        <f>RIGHT(N690,LEN(N690)-SEARCH("/",N690))</f>
        <v>wearables</v>
      </c>
      <c r="S690" s="9">
        <f t="shared" si="42"/>
        <v>42261.896446759252</v>
      </c>
      <c r="T690" s="9">
        <f t="shared" si="43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57.6</v>
      </c>
      <c r="P691" s="14">
        <f t="shared" si="41"/>
        <v>343.15</v>
      </c>
      <c r="Q691" t="str">
        <f>(LEFT(N691,FIND("/",N691)-1))</f>
        <v>technology</v>
      </c>
      <c r="R691" t="str">
        <f>RIGHT(N691,LEN(N691)-SEARCH("/",N691))</f>
        <v>wearables</v>
      </c>
      <c r="S691" s="9">
        <f t="shared" si="42"/>
        <v>42675.459456018514</v>
      </c>
      <c r="T691" s="9">
        <f t="shared" si="43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12.3</v>
      </c>
      <c r="P692" s="14">
        <f t="shared" si="41"/>
        <v>72.59</v>
      </c>
      <c r="Q692" t="str">
        <f>(LEFT(N692,FIND("/",N692)-1))</f>
        <v>technology</v>
      </c>
      <c r="R692" t="str">
        <f>RIGHT(N692,LEN(N692)-SEARCH("/",N692))</f>
        <v>wearables</v>
      </c>
      <c r="S692" s="9">
        <f t="shared" si="42"/>
        <v>42579.426400462959</v>
      </c>
      <c r="T692" s="9">
        <f t="shared" si="43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0.5</v>
      </c>
      <c r="P693" s="14">
        <f t="shared" si="41"/>
        <v>26</v>
      </c>
      <c r="Q693" t="str">
        <f>(LEFT(N693,FIND("/",N693)-1))</f>
        <v>technology</v>
      </c>
      <c r="R693" t="str">
        <f>RIGHT(N693,LEN(N693)-SEARCH("/",N693))</f>
        <v>wearables</v>
      </c>
      <c r="S693" s="9">
        <f t="shared" si="42"/>
        <v>42157.819976851846</v>
      </c>
      <c r="T693" s="9">
        <f t="shared" si="43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</v>
      </c>
      <c r="P694" s="14">
        <f t="shared" si="41"/>
        <v>6.5</v>
      </c>
      <c r="Q694" t="str">
        <f>(LEFT(N694,FIND("/",N694)-1))</f>
        <v>technology</v>
      </c>
      <c r="R694" t="str">
        <f>RIGHT(N694,LEN(N694)-SEARCH("/",N694))</f>
        <v>wearables</v>
      </c>
      <c r="S694" s="9">
        <f t="shared" si="42"/>
        <v>42696.167395833334</v>
      </c>
      <c r="T694" s="9">
        <f t="shared" si="43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35.299999999999997</v>
      </c>
      <c r="P695" s="14">
        <f t="shared" si="41"/>
        <v>119.39</v>
      </c>
      <c r="Q695" t="str">
        <f>(LEFT(N695,FIND("/",N695)-1))</f>
        <v>technology</v>
      </c>
      <c r="R695" t="str">
        <f>RIGHT(N695,LEN(N695)-SEARCH("/",N695))</f>
        <v>wearables</v>
      </c>
      <c r="S695" s="9">
        <f t="shared" si="42"/>
        <v>42094.599849537037</v>
      </c>
      <c r="T695" s="9">
        <f t="shared" si="43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0.4</v>
      </c>
      <c r="P696" s="14">
        <f t="shared" si="41"/>
        <v>84.29</v>
      </c>
      <c r="Q696" t="str">
        <f>(LEFT(N696,FIND("/",N696)-1))</f>
        <v>technology</v>
      </c>
      <c r="R696" t="str">
        <f>RIGHT(N696,LEN(N696)-SEARCH("/",N696))</f>
        <v>wearables</v>
      </c>
      <c r="S696" s="9">
        <f t="shared" si="42"/>
        <v>42737.455543981479</v>
      </c>
      <c r="T696" s="9">
        <f t="shared" si="43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1.1000000000000001</v>
      </c>
      <c r="P697" s="14">
        <f t="shared" si="41"/>
        <v>90.86</v>
      </c>
      <c r="Q697" t="str">
        <f>(LEFT(N697,FIND("/",N697)-1))</f>
        <v>technology</v>
      </c>
      <c r="R697" t="str">
        <f>RIGHT(N697,LEN(N697)-SEARCH("/",N697))</f>
        <v>wearables</v>
      </c>
      <c r="S697" s="9">
        <f t="shared" si="42"/>
        <v>41913.312731481477</v>
      </c>
      <c r="T697" s="9">
        <f t="shared" si="43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0</v>
      </c>
      <c r="P698" s="14">
        <f t="shared" si="41"/>
        <v>1</v>
      </c>
      <c r="Q698" t="str">
        <f>(LEFT(N698,FIND("/",N698)-1))</f>
        <v>technology</v>
      </c>
      <c r="R698" t="str">
        <f>RIGHT(N698,LEN(N698)-SEARCH("/",N698))</f>
        <v>wearables</v>
      </c>
      <c r="S698" s="9">
        <f t="shared" si="42"/>
        <v>41815.718773148146</v>
      </c>
      <c r="T698" s="9">
        <f t="shared" si="43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46.4</v>
      </c>
      <c r="P699" s="14">
        <f t="shared" si="41"/>
        <v>20.34</v>
      </c>
      <c r="Q699" t="str">
        <f>(LEFT(N699,FIND("/",N699)-1))</f>
        <v>technology</v>
      </c>
      <c r="R699" t="str">
        <f>RIGHT(N699,LEN(N699)-SEARCH("/",N699))</f>
        <v>wearables</v>
      </c>
      <c r="S699" s="9">
        <f t="shared" si="42"/>
        <v>42388.314687500002</v>
      </c>
      <c r="T699" s="9">
        <f t="shared" si="43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15.4</v>
      </c>
      <c r="P700" s="14">
        <f t="shared" si="41"/>
        <v>530.69000000000005</v>
      </c>
      <c r="Q700" t="str">
        <f>(LEFT(N700,FIND("/",N700)-1))</f>
        <v>technology</v>
      </c>
      <c r="R700" t="str">
        <f>RIGHT(N700,LEN(N700)-SEARCH("/",N700))</f>
        <v>wearables</v>
      </c>
      <c r="S700" s="9">
        <f t="shared" si="42"/>
        <v>41866.722743055558</v>
      </c>
      <c r="T700" s="9">
        <f t="shared" si="43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82.4</v>
      </c>
      <c r="P701" s="14">
        <f t="shared" si="41"/>
        <v>120.39</v>
      </c>
      <c r="Q701" t="str">
        <f>(LEFT(N701,FIND("/",N701)-1))</f>
        <v>technology</v>
      </c>
      <c r="R701" t="str">
        <f>RIGHT(N701,LEN(N701)-SEARCH("/",N701))</f>
        <v>wearables</v>
      </c>
      <c r="S701" s="9">
        <f t="shared" si="42"/>
        <v>41563.277175925927</v>
      </c>
      <c r="T701" s="9">
        <f t="shared" si="43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2.7</v>
      </c>
      <c r="P702" s="14">
        <f t="shared" si="41"/>
        <v>13</v>
      </c>
      <c r="Q702" t="str">
        <f>(LEFT(N702,FIND("/",N702)-1))</f>
        <v>technology</v>
      </c>
      <c r="R702" t="str">
        <f>RIGHT(N702,LEN(N702)-SEARCH("/",N702))</f>
        <v>wearables</v>
      </c>
      <c r="S702" s="9">
        <f t="shared" si="42"/>
        <v>42715.480104166665</v>
      </c>
      <c r="T702" s="9">
        <f t="shared" si="43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26.6</v>
      </c>
      <c r="P703" s="14">
        <f t="shared" si="41"/>
        <v>291.33</v>
      </c>
      <c r="Q703" t="str">
        <f>(LEFT(N703,FIND("/",N703)-1))</f>
        <v>technology</v>
      </c>
      <c r="R703" t="str">
        <f>RIGHT(N703,LEN(N703)-SEARCH("/",N703))</f>
        <v>wearables</v>
      </c>
      <c r="S703" s="9">
        <f t="shared" si="42"/>
        <v>41813.454629629625</v>
      </c>
      <c r="T703" s="9">
        <f t="shared" si="43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30.8</v>
      </c>
      <c r="P704" s="14">
        <f t="shared" si="41"/>
        <v>124.92</v>
      </c>
      <c r="Q704" t="str">
        <f>(LEFT(N704,FIND("/",N704)-1))</f>
        <v>technology</v>
      </c>
      <c r="R704" t="str">
        <f>RIGHT(N704,LEN(N704)-SEARCH("/",N704))</f>
        <v>wearables</v>
      </c>
      <c r="S704" s="9">
        <f t="shared" si="42"/>
        <v>42668.518368055556</v>
      </c>
      <c r="T704" s="9">
        <f t="shared" si="43"/>
        <v>42698.560034722221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5.6</v>
      </c>
      <c r="P705" s="14">
        <f t="shared" si="41"/>
        <v>119.57</v>
      </c>
      <c r="Q705" t="str">
        <f>(LEFT(N705,FIND("/",N705)-1))</f>
        <v>technology</v>
      </c>
      <c r="R705" t="str">
        <f>RIGHT(N705,LEN(N705)-SEARCH("/",N705))</f>
        <v>wearables</v>
      </c>
      <c r="S705" s="9">
        <f t="shared" si="42"/>
        <v>42711.742465277777</v>
      </c>
      <c r="T705" s="9">
        <f t="shared" si="43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0.9</v>
      </c>
      <c r="P706" s="14">
        <f t="shared" si="41"/>
        <v>120.25</v>
      </c>
      <c r="Q706" t="str">
        <f>(LEFT(N706,FIND("/",N706)-1))</f>
        <v>technology</v>
      </c>
      <c r="R706" t="str">
        <f>RIGHT(N706,LEN(N706)-SEARCH("/",N706))</f>
        <v>wearables</v>
      </c>
      <c r="S706" s="9">
        <f t="shared" si="42"/>
        <v>42725.984583333331</v>
      </c>
      <c r="T706" s="9">
        <f t="shared" si="43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ROUND((E707/D707)*100, 1)</f>
        <v>1</v>
      </c>
      <c r="P707" s="14">
        <f t="shared" ref="P707:P770" si="45">ROUND(E707/L707, 2)</f>
        <v>195.4</v>
      </c>
      <c r="Q707" t="str">
        <f>(LEFT(N707,FIND("/",N707)-1))</f>
        <v>technology</v>
      </c>
      <c r="R707" t="str">
        <f>RIGHT(N707,LEN(N707)-SEARCH("/",N707))</f>
        <v>wearables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14" t="e">
        <f t="shared" si="45"/>
        <v>#DIV/0!</v>
      </c>
      <c r="Q708" t="str">
        <f>(LEFT(N708,FIND("/",N708)-1))</f>
        <v>technology</v>
      </c>
      <c r="R708" t="str">
        <f>RIGHT(N708,LEN(N708)-SEARCH("/",N708))</f>
        <v>wearables</v>
      </c>
      <c r="S708" s="9">
        <f t="shared" si="46"/>
        <v>42676.786840277775</v>
      </c>
      <c r="T708" s="9">
        <f t="shared" si="47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78.900000000000006</v>
      </c>
      <c r="P709" s="14">
        <f t="shared" si="45"/>
        <v>117.7</v>
      </c>
      <c r="Q709" t="str">
        <f>(LEFT(N709,FIND("/",N709)-1))</f>
        <v>technology</v>
      </c>
      <c r="R709" t="str">
        <f>RIGHT(N709,LEN(N709)-SEARCH("/",N709))</f>
        <v>wearables</v>
      </c>
      <c r="S709" s="9">
        <f t="shared" si="46"/>
        <v>42696.45517361111</v>
      </c>
      <c r="T709" s="9">
        <f t="shared" si="47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22.1</v>
      </c>
      <c r="P710" s="14">
        <f t="shared" si="45"/>
        <v>23.95</v>
      </c>
      <c r="Q710" t="str">
        <f>(LEFT(N710,FIND("/",N710)-1))</f>
        <v>technology</v>
      </c>
      <c r="R710" t="str">
        <f>RIGHT(N710,LEN(N710)-SEARCH("/",N710))</f>
        <v>wearables</v>
      </c>
      <c r="S710" s="9">
        <f t="shared" si="46"/>
        <v>41835.372685185182</v>
      </c>
      <c r="T710" s="9">
        <f t="shared" si="47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0.4</v>
      </c>
      <c r="P711" s="14">
        <f t="shared" si="45"/>
        <v>30.5</v>
      </c>
      <c r="Q711" t="str">
        <f>(LEFT(N711,FIND("/",N711)-1))</f>
        <v>technology</v>
      </c>
      <c r="R711" t="str">
        <f>RIGHT(N711,LEN(N711)-SEARCH("/",N711))</f>
        <v>wearables</v>
      </c>
      <c r="S711" s="9">
        <f t="shared" si="46"/>
        <v>41947.832858796297</v>
      </c>
      <c r="T711" s="9">
        <f t="shared" si="47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14" t="e">
        <f t="shared" si="45"/>
        <v>#DIV/0!</v>
      </c>
      <c r="Q712" t="str">
        <f>(LEFT(N712,FIND("/",N712)-1))</f>
        <v>technology</v>
      </c>
      <c r="R712" t="str">
        <f>RIGHT(N712,LEN(N712)-SEARCH("/",N712))</f>
        <v>wearables</v>
      </c>
      <c r="S712" s="9">
        <f t="shared" si="46"/>
        <v>41837.776643518519</v>
      </c>
      <c r="T712" s="9">
        <f t="shared" si="47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33.799999999999997</v>
      </c>
      <c r="P713" s="14">
        <f t="shared" si="45"/>
        <v>99.97</v>
      </c>
      <c r="Q713" t="str">
        <f>(LEFT(N713,FIND("/",N713)-1))</f>
        <v>technology</v>
      </c>
      <c r="R713" t="str">
        <f>RIGHT(N713,LEN(N713)-SEARCH("/",N713))</f>
        <v>wearables</v>
      </c>
      <c r="S713" s="9">
        <f t="shared" si="46"/>
        <v>42678.250787037039</v>
      </c>
      <c r="T713" s="9">
        <f t="shared" si="47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0.2</v>
      </c>
      <c r="P714" s="14">
        <f t="shared" si="45"/>
        <v>26.25</v>
      </c>
      <c r="Q714" t="str">
        <f>(LEFT(N714,FIND("/",N714)-1))</f>
        <v>technology</v>
      </c>
      <c r="R714" t="str">
        <f>RIGHT(N714,LEN(N714)-SEARCH("/",N714))</f>
        <v>wearables</v>
      </c>
      <c r="S714" s="9">
        <f t="shared" si="46"/>
        <v>42384.472592592589</v>
      </c>
      <c r="T714" s="9">
        <f t="shared" si="47"/>
        <v>42414.472592592589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0.8</v>
      </c>
      <c r="P715" s="14">
        <f t="shared" si="45"/>
        <v>199</v>
      </c>
      <c r="Q715" t="str">
        <f>(LEFT(N715,FIND("/",N715)-1))</f>
        <v>technology</v>
      </c>
      <c r="R715" t="str">
        <f>RIGHT(N715,LEN(N715)-SEARCH("/",N715))</f>
        <v>wearables</v>
      </c>
      <c r="S715" s="9">
        <f t="shared" si="46"/>
        <v>42496.320972222216</v>
      </c>
      <c r="T715" s="9">
        <f t="shared" si="47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15</v>
      </c>
      <c r="P716" s="14">
        <f t="shared" si="45"/>
        <v>80.319999999999993</v>
      </c>
      <c r="Q716" t="str">
        <f>(LEFT(N716,FIND("/",N716)-1))</f>
        <v>technology</v>
      </c>
      <c r="R716" t="str">
        <f>RIGHT(N716,LEN(N716)-SEARCH("/",N716))</f>
        <v>wearables</v>
      </c>
      <c r="S716" s="9">
        <f t="shared" si="46"/>
        <v>42734.579652777778</v>
      </c>
      <c r="T716" s="9">
        <f t="shared" si="47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5.0999999999999996</v>
      </c>
      <c r="P717" s="14">
        <f t="shared" si="45"/>
        <v>115.75</v>
      </c>
      <c r="Q717" t="str">
        <f>(LEFT(N717,FIND("/",N717)-1))</f>
        <v>technology</v>
      </c>
      <c r="R717" t="str">
        <f>RIGHT(N717,LEN(N717)-SEARCH("/",N717))</f>
        <v>wearables</v>
      </c>
      <c r="S717" s="9">
        <f t="shared" si="46"/>
        <v>42272.8824074074</v>
      </c>
      <c r="T717" s="9">
        <f t="shared" si="47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10.199999999999999</v>
      </c>
      <c r="P718" s="14">
        <f t="shared" si="45"/>
        <v>44.69</v>
      </c>
      <c r="Q718" t="str">
        <f>(LEFT(N718,FIND("/",N718)-1))</f>
        <v>technology</v>
      </c>
      <c r="R718" t="str">
        <f>RIGHT(N718,LEN(N718)-SEARCH("/",N718))</f>
        <v>wearables</v>
      </c>
      <c r="S718" s="9">
        <f t="shared" si="46"/>
        <v>41940.450312499997</v>
      </c>
      <c r="T718" s="9">
        <f t="shared" si="47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0.3</v>
      </c>
      <c r="P719" s="14">
        <f t="shared" si="45"/>
        <v>76.25</v>
      </c>
      <c r="Q719" t="str">
        <f>(LEFT(N719,FIND("/",N719)-1))</f>
        <v>technology</v>
      </c>
      <c r="R719" t="str">
        <f>RIGHT(N719,LEN(N719)-SEARCH("/",N719))</f>
        <v>wearables</v>
      </c>
      <c r="S719" s="9">
        <f t="shared" si="46"/>
        <v>41857.645856481475</v>
      </c>
      <c r="T719" s="9">
        <f t="shared" si="47"/>
        <v>41887.645856481475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0.8</v>
      </c>
      <c r="P720" s="14">
        <f t="shared" si="45"/>
        <v>22.5</v>
      </c>
      <c r="Q720" t="str">
        <f>(LEFT(N720,FIND("/",N720)-1))</f>
        <v>technology</v>
      </c>
      <c r="R720" t="str">
        <f>RIGHT(N720,LEN(N720)-SEARCH("/",N720))</f>
        <v>wearables</v>
      </c>
      <c r="S720" s="9">
        <f t="shared" si="46"/>
        <v>42752.637118055551</v>
      </c>
      <c r="T720" s="9">
        <f t="shared" si="47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1.3</v>
      </c>
      <c r="P721" s="14">
        <f t="shared" si="45"/>
        <v>19.399999999999999</v>
      </c>
      <c r="Q721" t="str">
        <f>(LEFT(N721,FIND("/",N721)-1))</f>
        <v>technology</v>
      </c>
      <c r="R721" t="str">
        <f>RIGHT(N721,LEN(N721)-SEARCH("/",N721))</f>
        <v>wearables</v>
      </c>
      <c r="S721" s="9">
        <f t="shared" si="46"/>
        <v>42408.83189814815</v>
      </c>
      <c r="T721" s="9">
        <f t="shared" si="47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143.9</v>
      </c>
      <c r="P722" s="14">
        <f t="shared" si="45"/>
        <v>66.709999999999994</v>
      </c>
      <c r="Q722" t="str">
        <f>(LEFT(N722,FIND("/",N722)-1))</f>
        <v>publishing</v>
      </c>
      <c r="R722" t="str">
        <f>RIGHT(N722,LEN(N722)-SEARCH("/",N722))</f>
        <v>nonfiction</v>
      </c>
      <c r="S722" s="9">
        <f t="shared" si="46"/>
        <v>40909.440868055557</v>
      </c>
      <c r="T722" s="9">
        <f t="shared" si="47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122.1</v>
      </c>
      <c r="P723" s="14">
        <f t="shared" si="45"/>
        <v>84.14</v>
      </c>
      <c r="Q723" t="str">
        <f>(LEFT(N723,FIND("/",N723)-1))</f>
        <v>publishing</v>
      </c>
      <c r="R723" t="str">
        <f>RIGHT(N723,LEN(N723)-SEARCH("/",N723))</f>
        <v>nonfiction</v>
      </c>
      <c r="S723" s="9">
        <f t="shared" si="46"/>
        <v>41807.363506944443</v>
      </c>
      <c r="T723" s="9">
        <f t="shared" si="47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132</v>
      </c>
      <c r="P724" s="14">
        <f t="shared" si="45"/>
        <v>215.73</v>
      </c>
      <c r="Q724" t="str">
        <f>(LEFT(N724,FIND("/",N724)-1))</f>
        <v>publishing</v>
      </c>
      <c r="R724" t="str">
        <f>RIGHT(N724,LEN(N724)-SEARCH("/",N724))</f>
        <v>nonfiction</v>
      </c>
      <c r="S724" s="9">
        <f t="shared" si="46"/>
        <v>40977.596967592588</v>
      </c>
      <c r="T724" s="9">
        <f t="shared" si="47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109.4</v>
      </c>
      <c r="P725" s="14">
        <f t="shared" si="45"/>
        <v>54.69</v>
      </c>
      <c r="Q725" t="str">
        <f>(LEFT(N725,FIND("/",N725)-1))</f>
        <v>publishing</v>
      </c>
      <c r="R725" t="str">
        <f>RIGHT(N725,LEN(N725)-SEARCH("/",N725))</f>
        <v>nonfiction</v>
      </c>
      <c r="S725" s="9">
        <f t="shared" si="46"/>
        <v>42184.608206018514</v>
      </c>
      <c r="T725" s="9">
        <f t="shared" si="47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105.5</v>
      </c>
      <c r="P726" s="14">
        <f t="shared" si="45"/>
        <v>51.63</v>
      </c>
      <c r="Q726" t="str">
        <f>(LEFT(N726,FIND("/",N726)-1))</f>
        <v>publishing</v>
      </c>
      <c r="R726" t="str">
        <f>RIGHT(N726,LEN(N726)-SEARCH("/",N726))</f>
        <v>nonfiction</v>
      </c>
      <c r="S726" s="9">
        <f t="shared" si="46"/>
        <v>40694.430127314808</v>
      </c>
      <c r="T726" s="9">
        <f t="shared" si="47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100.4</v>
      </c>
      <c r="P727" s="14">
        <f t="shared" si="45"/>
        <v>143.36000000000001</v>
      </c>
      <c r="Q727" t="str">
        <f>(LEFT(N727,FIND("/",N727)-1))</f>
        <v>publishing</v>
      </c>
      <c r="R727" t="str">
        <f>RIGHT(N727,LEN(N727)-SEARCH("/",N727))</f>
        <v>nonfiction</v>
      </c>
      <c r="S727" s="9">
        <f t="shared" si="46"/>
        <v>42321.417962962958</v>
      </c>
      <c r="T727" s="9">
        <f t="shared" si="47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101.4</v>
      </c>
      <c r="P728" s="14">
        <f t="shared" si="45"/>
        <v>72.430000000000007</v>
      </c>
      <c r="Q728" t="str">
        <f>(LEFT(N728,FIND("/",N728)-1))</f>
        <v>publishing</v>
      </c>
      <c r="R728" t="str">
        <f>RIGHT(N728,LEN(N728)-SEARCH("/",N728))</f>
        <v>nonfiction</v>
      </c>
      <c r="S728" s="9">
        <f t="shared" si="46"/>
        <v>41345.834340277775</v>
      </c>
      <c r="T728" s="9">
        <f t="shared" si="47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155.5</v>
      </c>
      <c r="P729" s="14">
        <f t="shared" si="45"/>
        <v>36.53</v>
      </c>
      <c r="Q729" t="str">
        <f>(LEFT(N729,FIND("/",N729)-1))</f>
        <v>publishing</v>
      </c>
      <c r="R729" t="str">
        <f>RIGHT(N729,LEN(N729)-SEARCH("/",N729))</f>
        <v>nonfiction</v>
      </c>
      <c r="S729" s="9">
        <f t="shared" si="46"/>
        <v>41246.811909722222</v>
      </c>
      <c r="T729" s="9">
        <f t="shared" si="47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105.6</v>
      </c>
      <c r="P730" s="14">
        <f t="shared" si="45"/>
        <v>60.9</v>
      </c>
      <c r="Q730" t="str">
        <f>(LEFT(N730,FIND("/",N730)-1))</f>
        <v>publishing</v>
      </c>
      <c r="R730" t="str">
        <f>RIGHT(N730,LEN(N730)-SEARCH("/",N730))</f>
        <v>nonfiction</v>
      </c>
      <c r="S730" s="9">
        <f t="shared" si="46"/>
        <v>40731.629131944443</v>
      </c>
      <c r="T730" s="9">
        <f t="shared" si="47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130.69999999999999</v>
      </c>
      <c r="P731" s="14">
        <f t="shared" si="45"/>
        <v>43.55</v>
      </c>
      <c r="Q731" t="str">
        <f>(LEFT(N731,FIND("/",N731)-1))</f>
        <v>publishing</v>
      </c>
      <c r="R731" t="str">
        <f>RIGHT(N731,LEN(N731)-SEARCH("/",N731))</f>
        <v>nonfiction</v>
      </c>
      <c r="S731" s="9">
        <f t="shared" si="46"/>
        <v>41110.97755787037</v>
      </c>
      <c r="T731" s="9">
        <f t="shared" si="47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132.19999999999999</v>
      </c>
      <c r="P732" s="14">
        <f t="shared" si="45"/>
        <v>99.77</v>
      </c>
      <c r="Q732" t="str">
        <f>(LEFT(N732,FIND("/",N732)-1))</f>
        <v>publishing</v>
      </c>
      <c r="R732" t="str">
        <f>RIGHT(N732,LEN(N732)-SEARCH("/",N732))</f>
        <v>nonfiction</v>
      </c>
      <c r="S732" s="9">
        <f t="shared" si="46"/>
        <v>40854.536932870367</v>
      </c>
      <c r="T732" s="9">
        <f t="shared" si="47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126</v>
      </c>
      <c r="P733" s="14">
        <f t="shared" si="45"/>
        <v>88.73</v>
      </c>
      <c r="Q733" t="str">
        <f>(LEFT(N733,FIND("/",N733)-1))</f>
        <v>publishing</v>
      </c>
      <c r="R733" t="str">
        <f>RIGHT(N733,LEN(N733)-SEARCH("/",N733))</f>
        <v>nonfiction</v>
      </c>
      <c r="S733" s="9">
        <f t="shared" si="46"/>
        <v>40879.587349537032</v>
      </c>
      <c r="T733" s="9">
        <f t="shared" si="47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160</v>
      </c>
      <c r="P734" s="14">
        <f t="shared" si="45"/>
        <v>4.92</v>
      </c>
      <c r="Q734" t="str">
        <f>(LEFT(N734,FIND("/",N734)-1))</f>
        <v>publishing</v>
      </c>
      <c r="R734" t="str">
        <f>RIGHT(N734,LEN(N734)-SEARCH("/",N734))</f>
        <v>nonfiction</v>
      </c>
      <c r="S734" s="9">
        <f t="shared" si="46"/>
        <v>41486.21598379629</v>
      </c>
      <c r="T734" s="9">
        <f t="shared" si="47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120.5</v>
      </c>
      <c r="P735" s="14">
        <f t="shared" si="45"/>
        <v>17.82</v>
      </c>
      <c r="Q735" t="str">
        <f>(LEFT(N735,FIND("/",N735)-1))</f>
        <v>publishing</v>
      </c>
      <c r="R735" t="str">
        <f>RIGHT(N735,LEN(N735)-SEARCH("/",N735))</f>
        <v>nonfiction</v>
      </c>
      <c r="S735" s="9">
        <f t="shared" si="46"/>
        <v>41598.211712962962</v>
      </c>
      <c r="T735" s="9">
        <f t="shared" si="47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125.5</v>
      </c>
      <c r="P736" s="14">
        <f t="shared" si="45"/>
        <v>187.19</v>
      </c>
      <c r="Q736" t="str">
        <f>(LEFT(N736,FIND("/",N736)-1))</f>
        <v>publishing</v>
      </c>
      <c r="R736" t="str">
        <f>RIGHT(N736,LEN(N736)-SEARCH("/",N736))</f>
        <v>nonfiction</v>
      </c>
      <c r="S736" s="9">
        <f t="shared" si="46"/>
        <v>42101.956249999996</v>
      </c>
      <c r="T736" s="9">
        <f t="shared" si="47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114.4</v>
      </c>
      <c r="P737" s="14">
        <f t="shared" si="45"/>
        <v>234.81</v>
      </c>
      <c r="Q737" t="str">
        <f>(LEFT(N737,FIND("/",N737)-1))</f>
        <v>publishing</v>
      </c>
      <c r="R737" t="str">
        <f>RIGHT(N737,LEN(N737)-SEARCH("/",N737))</f>
        <v>nonfiction</v>
      </c>
      <c r="S737" s="9">
        <f t="shared" si="46"/>
        <v>41945.821134259255</v>
      </c>
      <c r="T737" s="9">
        <f t="shared" si="47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315.10000000000002</v>
      </c>
      <c r="P738" s="14">
        <f t="shared" si="45"/>
        <v>105.05</v>
      </c>
      <c r="Q738" t="str">
        <f>(LEFT(N738,FIND("/",N738)-1))</f>
        <v>publishing</v>
      </c>
      <c r="R738" t="str">
        <f>RIGHT(N738,LEN(N738)-SEARCH("/",N738))</f>
        <v>nonfiction</v>
      </c>
      <c r="S738" s="9">
        <f t="shared" si="46"/>
        <v>41579.525925925926</v>
      </c>
      <c r="T738" s="9">
        <f t="shared" si="47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122.4</v>
      </c>
      <c r="P739" s="14">
        <f t="shared" si="45"/>
        <v>56.67</v>
      </c>
      <c r="Q739" t="str">
        <f>(LEFT(N739,FIND("/",N739)-1))</f>
        <v>publishing</v>
      </c>
      <c r="R739" t="str">
        <f>RIGHT(N739,LEN(N739)-SEARCH("/",N739))</f>
        <v>nonfiction</v>
      </c>
      <c r="S739" s="9">
        <f t="shared" si="46"/>
        <v>41667.066979166666</v>
      </c>
      <c r="T739" s="9">
        <f t="shared" si="47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106.7</v>
      </c>
      <c r="P740" s="14">
        <f t="shared" si="45"/>
        <v>39.049999999999997</v>
      </c>
      <c r="Q740" t="str">
        <f>(LEFT(N740,FIND("/",N740)-1))</f>
        <v>publishing</v>
      </c>
      <c r="R740" t="str">
        <f>RIGHT(N740,LEN(N740)-SEARCH("/",N740))</f>
        <v>nonfiction</v>
      </c>
      <c r="S740" s="9">
        <f t="shared" si="46"/>
        <v>41943.39576388889</v>
      </c>
      <c r="T740" s="9">
        <f t="shared" si="47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158.30000000000001</v>
      </c>
      <c r="P741" s="14">
        <f t="shared" si="45"/>
        <v>68.349999999999994</v>
      </c>
      <c r="Q741" t="str">
        <f>(LEFT(N741,FIND("/",N741)-1))</f>
        <v>publishing</v>
      </c>
      <c r="R741" t="str">
        <f>RIGHT(N741,LEN(N741)-SEARCH("/",N741))</f>
        <v>nonfiction</v>
      </c>
      <c r="S741" s="9">
        <f t="shared" si="46"/>
        <v>41829.294317129628</v>
      </c>
      <c r="T741" s="9">
        <f t="shared" si="47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107.4</v>
      </c>
      <c r="P742" s="14">
        <f t="shared" si="45"/>
        <v>169.58</v>
      </c>
      <c r="Q742" t="str">
        <f>(LEFT(N742,FIND("/",N742)-1))</f>
        <v>publishing</v>
      </c>
      <c r="R742" t="str">
        <f>RIGHT(N742,LEN(N742)-SEARCH("/",N742))</f>
        <v>nonfiction</v>
      </c>
      <c r="S742" s="9">
        <f t="shared" si="46"/>
        <v>42161.93844907407</v>
      </c>
      <c r="T742" s="9">
        <f t="shared" si="47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102.3</v>
      </c>
      <c r="P743" s="14">
        <f t="shared" si="45"/>
        <v>141.41999999999999</v>
      </c>
      <c r="Q743" t="str">
        <f>(LEFT(N743,FIND("/",N743)-1))</f>
        <v>publishing</v>
      </c>
      <c r="R743" t="str">
        <f>RIGHT(N743,LEN(N743)-SEARCH("/",N743))</f>
        <v>nonfiction</v>
      </c>
      <c r="S743" s="9">
        <f t="shared" si="46"/>
        <v>41401.439884259256</v>
      </c>
      <c r="T743" s="9">
        <f t="shared" si="47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110.7</v>
      </c>
      <c r="P744" s="14">
        <f t="shared" si="45"/>
        <v>67.39</v>
      </c>
      <c r="Q744" t="str">
        <f>(LEFT(N744,FIND("/",N744)-1))</f>
        <v>publishing</v>
      </c>
      <c r="R744" t="str">
        <f>RIGHT(N744,LEN(N744)-SEARCH("/",N744))</f>
        <v>nonfiction</v>
      </c>
      <c r="S744" s="9">
        <f t="shared" si="46"/>
        <v>41689.709629629629</v>
      </c>
      <c r="T744" s="9">
        <f t="shared" si="47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148</v>
      </c>
      <c r="P745" s="14">
        <f t="shared" si="45"/>
        <v>54.27</v>
      </c>
      <c r="Q745" t="str">
        <f>(LEFT(N745,FIND("/",N745)-1))</f>
        <v>publishing</v>
      </c>
      <c r="R745" t="str">
        <f>RIGHT(N745,LEN(N745)-SEARCH("/",N745))</f>
        <v>nonfiction</v>
      </c>
      <c r="S745" s="9">
        <f t="shared" si="46"/>
        <v>40990.500983796293</v>
      </c>
      <c r="T745" s="9">
        <f t="shared" si="47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102.3</v>
      </c>
      <c r="P746" s="14">
        <f t="shared" si="45"/>
        <v>82.52</v>
      </c>
      <c r="Q746" t="str">
        <f>(LEFT(N746,FIND("/",N746)-1))</f>
        <v>publishing</v>
      </c>
      <c r="R746" t="str">
        <f>RIGHT(N746,LEN(N746)-SEARCH("/",N746))</f>
        <v>nonfiction</v>
      </c>
      <c r="S746" s="9">
        <f t="shared" si="46"/>
        <v>41226.748877314814</v>
      </c>
      <c r="T746" s="9">
        <f t="shared" si="47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179.1</v>
      </c>
      <c r="P747" s="14">
        <f t="shared" si="45"/>
        <v>53.73</v>
      </c>
      <c r="Q747" t="str">
        <f>(LEFT(N747,FIND("/",N747)-1))</f>
        <v>publishing</v>
      </c>
      <c r="R747" t="str">
        <f>RIGHT(N747,LEN(N747)-SEARCH("/",N747))</f>
        <v>nonfiction</v>
      </c>
      <c r="S747" s="9">
        <f t="shared" si="46"/>
        <v>41367.363946759258</v>
      </c>
      <c r="T747" s="9">
        <f t="shared" si="47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111.1</v>
      </c>
      <c r="P748" s="14">
        <f t="shared" si="45"/>
        <v>34.21</v>
      </c>
      <c r="Q748" t="str">
        <f>(LEFT(N748,FIND("/",N748)-1))</f>
        <v>publishing</v>
      </c>
      <c r="R748" t="str">
        <f>RIGHT(N748,LEN(N748)-SEARCH("/",N748))</f>
        <v>nonfiction</v>
      </c>
      <c r="S748" s="9">
        <f t="shared" si="46"/>
        <v>41156.834594907406</v>
      </c>
      <c r="T748" s="9">
        <f t="shared" si="47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100</v>
      </c>
      <c r="P749" s="14">
        <f t="shared" si="45"/>
        <v>127.33</v>
      </c>
      <c r="Q749" t="str">
        <f>(LEFT(N749,FIND("/",N749)-1))</f>
        <v>publishing</v>
      </c>
      <c r="R749" t="str">
        <f>RIGHT(N749,LEN(N749)-SEARCH("/",N749))</f>
        <v>nonfiction</v>
      </c>
      <c r="S749" s="9">
        <f t="shared" si="46"/>
        <v>41988.340497685182</v>
      </c>
      <c r="T749" s="9">
        <f t="shared" si="47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100.3</v>
      </c>
      <c r="P750" s="14">
        <f t="shared" si="45"/>
        <v>45.57</v>
      </c>
      <c r="Q750" t="str">
        <f>(LEFT(N750,FIND("/",N750)-1))</f>
        <v>publishing</v>
      </c>
      <c r="R750" t="str">
        <f>RIGHT(N750,LEN(N750)-SEARCH("/",N750))</f>
        <v>nonfiction</v>
      </c>
      <c r="S750" s="9">
        <f t="shared" si="46"/>
        <v>41831.638495370367</v>
      </c>
      <c r="T750" s="9">
        <f t="shared" si="47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105.6</v>
      </c>
      <c r="P751" s="14">
        <f t="shared" si="45"/>
        <v>95.96</v>
      </c>
      <c r="Q751" t="str">
        <f>(LEFT(N751,FIND("/",N751)-1))</f>
        <v>publishing</v>
      </c>
      <c r="R751" t="str">
        <f>RIGHT(N751,LEN(N751)-SEARCH("/",N751))</f>
        <v>nonfiction</v>
      </c>
      <c r="S751" s="9">
        <f t="shared" si="46"/>
        <v>42733.732986111114</v>
      </c>
      <c r="T751" s="9">
        <f t="shared" si="47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102.6</v>
      </c>
      <c r="P752" s="14">
        <f t="shared" si="45"/>
        <v>77.27</v>
      </c>
      <c r="Q752" t="str">
        <f>(LEFT(N752,FIND("/",N752)-1))</f>
        <v>publishing</v>
      </c>
      <c r="R752" t="str">
        <f>RIGHT(N752,LEN(N752)-SEARCH("/",N752))</f>
        <v>nonfiction</v>
      </c>
      <c r="S752" s="9">
        <f t="shared" si="46"/>
        <v>41299.669814814813</v>
      </c>
      <c r="T752" s="9">
        <f t="shared" si="47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118.5</v>
      </c>
      <c r="P753" s="14">
        <f t="shared" si="45"/>
        <v>57.34</v>
      </c>
      <c r="Q753" t="str">
        <f>(LEFT(N753,FIND("/",N753)-1))</f>
        <v>publishing</v>
      </c>
      <c r="R753" t="str">
        <f>RIGHT(N753,LEN(N753)-SEARCH("/",N753))</f>
        <v>nonfiction</v>
      </c>
      <c r="S753" s="9">
        <f t="shared" si="46"/>
        <v>40713.422164351847</v>
      </c>
      <c r="T753" s="9">
        <f t="shared" si="47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111.7</v>
      </c>
      <c r="P754" s="14">
        <f t="shared" si="45"/>
        <v>53.19</v>
      </c>
      <c r="Q754" t="str">
        <f>(LEFT(N754,FIND("/",N754)-1))</f>
        <v>publishing</v>
      </c>
      <c r="R754" t="str">
        <f>RIGHT(N754,LEN(N754)-SEARCH("/",N754))</f>
        <v>nonfiction</v>
      </c>
      <c r="S754" s="9">
        <f t="shared" si="46"/>
        <v>42639.213159722225</v>
      </c>
      <c r="T754" s="9">
        <f t="shared" si="47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128</v>
      </c>
      <c r="P755" s="14">
        <f t="shared" si="45"/>
        <v>492.31</v>
      </c>
      <c r="Q755" t="str">
        <f>(LEFT(N755,FIND("/",N755)-1))</f>
        <v>publishing</v>
      </c>
      <c r="R755" t="str">
        <f>RIGHT(N755,LEN(N755)-SEARCH("/",N755))</f>
        <v>nonfiction</v>
      </c>
      <c r="S755" s="9">
        <f t="shared" si="46"/>
        <v>42019.381840277776</v>
      </c>
      <c r="T755" s="9">
        <f t="shared" si="47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103.8</v>
      </c>
      <c r="P756" s="14">
        <f t="shared" si="45"/>
        <v>42.35</v>
      </c>
      <c r="Q756" t="str">
        <f>(LEFT(N756,FIND("/",N756)-1))</f>
        <v>publishing</v>
      </c>
      <c r="R756" t="str">
        <f>RIGHT(N756,LEN(N756)-SEARCH("/",N756))</f>
        <v>nonfiction</v>
      </c>
      <c r="S756" s="9">
        <f t="shared" si="46"/>
        <v>41249.54075231481</v>
      </c>
      <c r="T756" s="9">
        <f t="shared" si="47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101.9</v>
      </c>
      <c r="P757" s="14">
        <f t="shared" si="45"/>
        <v>37.47</v>
      </c>
      <c r="Q757" t="str">
        <f>(LEFT(N757,FIND("/",N757)-1))</f>
        <v>publishing</v>
      </c>
      <c r="R757" t="str">
        <f>RIGHT(N757,LEN(N757)-SEARCH("/",N757))</f>
        <v>nonfiction</v>
      </c>
      <c r="S757" s="9">
        <f t="shared" si="46"/>
        <v>41383.396724537037</v>
      </c>
      <c r="T757" s="9">
        <f t="shared" si="47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117.7</v>
      </c>
      <c r="P758" s="14">
        <f t="shared" si="45"/>
        <v>37.450000000000003</v>
      </c>
      <c r="Q758" t="str">
        <f>(LEFT(N758,FIND("/",N758)-1))</f>
        <v>publishing</v>
      </c>
      <c r="R758" t="str">
        <f>RIGHT(N758,LEN(N758)-SEARCH("/",N758))</f>
        <v>nonfiction</v>
      </c>
      <c r="S758" s="9">
        <f t="shared" si="46"/>
        <v>40590.558553240735</v>
      </c>
      <c r="T758" s="9">
        <f t="shared" si="47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238</v>
      </c>
      <c r="P759" s="14">
        <f t="shared" si="45"/>
        <v>33.06</v>
      </c>
      <c r="Q759" t="str">
        <f>(LEFT(N759,FIND("/",N759)-1))</f>
        <v>publishing</v>
      </c>
      <c r="R759" t="str">
        <f>RIGHT(N759,LEN(N759)-SEARCH("/",N759))</f>
        <v>nonfiction</v>
      </c>
      <c r="S759" s="9">
        <f t="shared" si="46"/>
        <v>41234.846226851849</v>
      </c>
      <c r="T759" s="9">
        <f t="shared" si="47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102</v>
      </c>
      <c r="P760" s="14">
        <f t="shared" si="45"/>
        <v>134.21</v>
      </c>
      <c r="Q760" t="str">
        <f>(LEFT(N760,FIND("/",N760)-1))</f>
        <v>publishing</v>
      </c>
      <c r="R760" t="str">
        <f>RIGHT(N760,LEN(N760)-SEARCH("/",N760))</f>
        <v>nonfiction</v>
      </c>
      <c r="S760" s="9">
        <f t="shared" si="46"/>
        <v>40429.628101851849</v>
      </c>
      <c r="T760" s="9">
        <f t="shared" si="47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101.9</v>
      </c>
      <c r="P761" s="14">
        <f t="shared" si="45"/>
        <v>51.47</v>
      </c>
      <c r="Q761" t="str">
        <f>(LEFT(N761,FIND("/",N761)-1))</f>
        <v>publishing</v>
      </c>
      <c r="R761" t="str">
        <f>RIGHT(N761,LEN(N761)-SEARCH("/",N761))</f>
        <v>nonfiction</v>
      </c>
      <c r="S761" s="9">
        <f t="shared" si="46"/>
        <v>41789.121979166666</v>
      </c>
      <c r="T761" s="9">
        <f t="shared" si="47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14" t="e">
        <f t="shared" si="45"/>
        <v>#DIV/0!</v>
      </c>
      <c r="Q762" t="str">
        <f>(LEFT(N762,FIND("/",N762)-1))</f>
        <v>publishing</v>
      </c>
      <c r="R762" t="str">
        <f>RIGHT(N762,LEN(N762)-SEARCH("/",N762))</f>
        <v>fiction</v>
      </c>
      <c r="S762" s="9">
        <f t="shared" si="46"/>
        <v>42670.555706018517</v>
      </c>
      <c r="T762" s="9">
        <f t="shared" si="47"/>
        <v>42700.597372685188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</v>
      </c>
      <c r="P763" s="14">
        <f t="shared" si="45"/>
        <v>39.17</v>
      </c>
      <c r="Q763" t="str">
        <f>(LEFT(N763,FIND("/",N763)-1))</f>
        <v>publishing</v>
      </c>
      <c r="R763" t="str">
        <f>RIGHT(N763,LEN(N763)-SEARCH("/",N763))</f>
        <v>fiction</v>
      </c>
      <c r="S763" s="9">
        <f t="shared" si="46"/>
        <v>41642.543124999997</v>
      </c>
      <c r="T763" s="9">
        <f t="shared" si="47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14" t="e">
        <f t="shared" si="45"/>
        <v>#DIV/0!</v>
      </c>
      <c r="Q764" t="str">
        <f>(LEFT(N764,FIND("/",N764)-1))</f>
        <v>publishing</v>
      </c>
      <c r="R764" t="str">
        <f>RIGHT(N764,LEN(N764)-SEARCH("/",N764))</f>
        <v>fiction</v>
      </c>
      <c r="S764" s="9">
        <f t="shared" si="46"/>
        <v>42690.65011574074</v>
      </c>
      <c r="T764" s="9">
        <f t="shared" si="47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0.1</v>
      </c>
      <c r="P765" s="14">
        <f t="shared" si="45"/>
        <v>5</v>
      </c>
      <c r="Q765" t="str">
        <f>(LEFT(N765,FIND("/",N765)-1))</f>
        <v>publishing</v>
      </c>
      <c r="R765" t="str">
        <f>RIGHT(N765,LEN(N765)-SEARCH("/",N765))</f>
        <v>fiction</v>
      </c>
      <c r="S765" s="9">
        <f t="shared" si="46"/>
        <v>41471.238518518519</v>
      </c>
      <c r="T765" s="9">
        <f t="shared" si="47"/>
        <v>41501.238518518519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14" t="e">
        <f t="shared" si="45"/>
        <v>#DIV/0!</v>
      </c>
      <c r="Q766" t="str">
        <f>(LEFT(N766,FIND("/",N766)-1))</f>
        <v>publishing</v>
      </c>
      <c r="R766" t="str">
        <f>RIGHT(N766,LEN(N766)-SEARCH("/",N766))</f>
        <v>fiction</v>
      </c>
      <c r="S766" s="9">
        <f t="shared" si="46"/>
        <v>42226.964826388888</v>
      </c>
      <c r="T766" s="9">
        <f t="shared" si="47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36</v>
      </c>
      <c r="P767" s="14">
        <f t="shared" si="45"/>
        <v>57.3</v>
      </c>
      <c r="Q767" t="str">
        <f>(LEFT(N767,FIND("/",N767)-1))</f>
        <v>publishing</v>
      </c>
      <c r="R767" t="str">
        <f>RIGHT(N767,LEN(N767)-SEARCH("/",N767))</f>
        <v>fiction</v>
      </c>
      <c r="S767" s="9">
        <f t="shared" si="46"/>
        <v>41901.334305555552</v>
      </c>
      <c r="T767" s="9">
        <f t="shared" si="47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14" t="e">
        <f t="shared" si="45"/>
        <v>#DIV/0!</v>
      </c>
      <c r="Q768" t="str">
        <f>(LEFT(N768,FIND("/",N768)-1))</f>
        <v>publishing</v>
      </c>
      <c r="R768" t="str">
        <f>RIGHT(N768,LEN(N768)-SEARCH("/",N768))</f>
        <v>fiction</v>
      </c>
      <c r="S768" s="9">
        <f t="shared" si="46"/>
        <v>42021.57503472222</v>
      </c>
      <c r="T768" s="9">
        <f t="shared" si="47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</v>
      </c>
      <c r="P769" s="14">
        <f t="shared" si="45"/>
        <v>59</v>
      </c>
      <c r="Q769" t="str">
        <f>(LEFT(N769,FIND("/",N769)-1))</f>
        <v>publishing</v>
      </c>
      <c r="R769" t="str">
        <f>RIGHT(N769,LEN(N769)-SEARCH("/",N769))</f>
        <v>fiction</v>
      </c>
      <c r="S769" s="9">
        <f t="shared" si="46"/>
        <v>42114.935300925928</v>
      </c>
      <c r="T769" s="9">
        <f t="shared" si="47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14" t="e">
        <f t="shared" si="45"/>
        <v>#DIV/0!</v>
      </c>
      <c r="Q770" t="str">
        <f>(LEFT(N770,FIND("/",N770)-1))</f>
        <v>publishing</v>
      </c>
      <c r="R770" t="str">
        <f>RIGHT(N770,LEN(N770)-SEARCH("/",N770))</f>
        <v>fiction</v>
      </c>
      <c r="S770" s="9">
        <f t="shared" si="46"/>
        <v>41593.998726851853</v>
      </c>
      <c r="T770" s="9">
        <f t="shared" si="47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ROUND((E771/D771)*100, 1)</f>
        <v>41.4</v>
      </c>
      <c r="P771" s="14">
        <f t="shared" ref="P771:P834" si="49">ROUND(E771/L771, 2)</f>
        <v>31.85</v>
      </c>
      <c r="Q771" t="str">
        <f>(LEFT(N771,FIND("/",N771)-1))</f>
        <v>publishing</v>
      </c>
      <c r="R771" t="str">
        <f>RIGHT(N771,LEN(N771)-SEARCH("/",N771))</f>
        <v>fiction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14" t="e">
        <f t="shared" si="49"/>
        <v>#DIV/0!</v>
      </c>
      <c r="Q772" t="str">
        <f>(LEFT(N772,FIND("/",N772)-1))</f>
        <v>publishing</v>
      </c>
      <c r="R772" t="str">
        <f>RIGHT(N772,LEN(N772)-SEARCH("/",N772))</f>
        <v>fiction</v>
      </c>
      <c r="S772" s="9">
        <f t="shared" si="50"/>
        <v>41289.791307870364</v>
      </c>
      <c r="T772" s="9">
        <f t="shared" si="51"/>
        <v>41329.791307870364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0</v>
      </c>
      <c r="P773" s="14">
        <f t="shared" si="49"/>
        <v>10</v>
      </c>
      <c r="Q773" t="str">
        <f>(LEFT(N773,FIND("/",N773)-1))</f>
        <v>publishing</v>
      </c>
      <c r="R773" t="str">
        <f>RIGHT(N773,LEN(N773)-SEARCH("/",N773))</f>
        <v>fiction</v>
      </c>
      <c r="S773" s="9">
        <f t="shared" si="50"/>
        <v>42349.615763888891</v>
      </c>
      <c r="T773" s="9">
        <f t="shared" si="51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</v>
      </c>
      <c r="P774" s="14">
        <f t="shared" si="49"/>
        <v>50</v>
      </c>
      <c r="Q774" t="str">
        <f>(LEFT(N774,FIND("/",N774)-1))</f>
        <v>publishing</v>
      </c>
      <c r="R774" t="str">
        <f>RIGHT(N774,LEN(N774)-SEARCH("/",N774))</f>
        <v>fiction</v>
      </c>
      <c r="S774" s="9">
        <f t="shared" si="50"/>
        <v>40067.848599537036</v>
      </c>
      <c r="T774" s="9">
        <f t="shared" si="51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0.9</v>
      </c>
      <c r="P775" s="14">
        <f t="shared" si="49"/>
        <v>16</v>
      </c>
      <c r="Q775" t="str">
        <f>(LEFT(N775,FIND("/",N775)-1))</f>
        <v>publishing</v>
      </c>
      <c r="R775" t="str">
        <f>RIGHT(N775,LEN(N775)-SEARCH("/",N775))</f>
        <v>fiction</v>
      </c>
      <c r="S775" s="9">
        <f t="shared" si="50"/>
        <v>42100.527604166666</v>
      </c>
      <c r="T775" s="9">
        <f t="shared" si="51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70.2</v>
      </c>
      <c r="P776" s="14">
        <f t="shared" si="49"/>
        <v>39</v>
      </c>
      <c r="Q776" t="str">
        <f>(LEFT(N776,FIND("/",N776)-1))</f>
        <v>publishing</v>
      </c>
      <c r="R776" t="str">
        <f>RIGHT(N776,LEN(N776)-SEARCH("/",N776))</f>
        <v>fiction</v>
      </c>
      <c r="S776" s="9">
        <f t="shared" si="50"/>
        <v>41663.571967592587</v>
      </c>
      <c r="T776" s="9">
        <f t="shared" si="51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</v>
      </c>
      <c r="P777" s="14">
        <f t="shared" si="49"/>
        <v>34</v>
      </c>
      <c r="Q777" t="str">
        <f>(LEFT(N777,FIND("/",N777)-1))</f>
        <v>publishing</v>
      </c>
      <c r="R777" t="str">
        <f>RIGHT(N777,LEN(N777)-SEARCH("/",N777))</f>
        <v>fiction</v>
      </c>
      <c r="S777" s="9">
        <f t="shared" si="50"/>
        <v>40862.851793981477</v>
      </c>
      <c r="T777" s="9">
        <f t="shared" si="51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51.4</v>
      </c>
      <c r="P778" s="14">
        <f t="shared" si="49"/>
        <v>63.12</v>
      </c>
      <c r="Q778" t="str">
        <f>(LEFT(N778,FIND("/",N778)-1))</f>
        <v>publishing</v>
      </c>
      <c r="R778" t="str">
        <f>RIGHT(N778,LEN(N778)-SEARCH("/",N778))</f>
        <v>fiction</v>
      </c>
      <c r="S778" s="9">
        <f t="shared" si="50"/>
        <v>42250.477372685178</v>
      </c>
      <c r="T778" s="9">
        <f t="shared" si="51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0.7</v>
      </c>
      <c r="P779" s="14">
        <f t="shared" si="49"/>
        <v>7</v>
      </c>
      <c r="Q779" t="str">
        <f>(LEFT(N779,FIND("/",N779)-1))</f>
        <v>publishing</v>
      </c>
      <c r="R779" t="str">
        <f>RIGHT(N779,LEN(N779)-SEARCH("/",N779))</f>
        <v>fiction</v>
      </c>
      <c r="S779" s="9">
        <f t="shared" si="50"/>
        <v>41456.772881944438</v>
      </c>
      <c r="T779" s="9">
        <f t="shared" si="51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0.4</v>
      </c>
      <c r="P780" s="14">
        <f t="shared" si="49"/>
        <v>2</v>
      </c>
      <c r="Q780" t="str">
        <f>(LEFT(N780,FIND("/",N780)-1))</f>
        <v>publishing</v>
      </c>
      <c r="R780" t="str">
        <f>RIGHT(N780,LEN(N780)-SEARCH("/",N780))</f>
        <v>fiction</v>
      </c>
      <c r="S780" s="9">
        <f t="shared" si="50"/>
        <v>41729.493981481479</v>
      </c>
      <c r="T780" s="9">
        <f t="shared" si="51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2.7</v>
      </c>
      <c r="P781" s="14">
        <f t="shared" si="49"/>
        <v>66.67</v>
      </c>
      <c r="Q781" t="str">
        <f>(LEFT(N781,FIND("/",N781)-1))</f>
        <v>publishing</v>
      </c>
      <c r="R781" t="str">
        <f>RIGHT(N781,LEN(N781)-SEARCH("/",N781))</f>
        <v>fiction</v>
      </c>
      <c r="S781" s="9">
        <f t="shared" si="50"/>
        <v>40436.475752314815</v>
      </c>
      <c r="T781" s="9">
        <f t="shared" si="51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104</v>
      </c>
      <c r="P782" s="14">
        <f t="shared" si="49"/>
        <v>38.520000000000003</v>
      </c>
      <c r="Q782" t="str">
        <f>(LEFT(N782,FIND("/",N782)-1))</f>
        <v>music</v>
      </c>
      <c r="R782" t="str">
        <f>RIGHT(N782,LEN(N782)-SEARCH("/",N782))</f>
        <v>rock</v>
      </c>
      <c r="S782" s="9">
        <f t="shared" si="50"/>
        <v>40636.465567129628</v>
      </c>
      <c r="T782" s="9">
        <f t="shared" si="51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133.19999999999999</v>
      </c>
      <c r="P783" s="14">
        <f t="shared" si="49"/>
        <v>42.61</v>
      </c>
      <c r="Q783" t="str">
        <f>(LEFT(N783,FIND("/",N783)-1))</f>
        <v>music</v>
      </c>
      <c r="R783" t="str">
        <f>RIGHT(N783,LEN(N783)-SEARCH("/",N783))</f>
        <v>rock</v>
      </c>
      <c r="S783" s="9">
        <f t="shared" si="50"/>
        <v>41402.792523148142</v>
      </c>
      <c r="T783" s="9">
        <f t="shared" si="51"/>
        <v>41432.792523148142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100</v>
      </c>
      <c r="P784" s="14">
        <f t="shared" si="49"/>
        <v>50</v>
      </c>
      <c r="Q784" t="str">
        <f>(LEFT(N784,FIND("/",N784)-1))</f>
        <v>music</v>
      </c>
      <c r="R784" t="str">
        <f>RIGHT(N784,LEN(N784)-SEARCH("/",N784))</f>
        <v>rock</v>
      </c>
      <c r="S784" s="9">
        <f t="shared" si="50"/>
        <v>41116.549791666665</v>
      </c>
      <c r="T784" s="9">
        <f t="shared" si="51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148.1</v>
      </c>
      <c r="P785" s="14">
        <f t="shared" si="49"/>
        <v>63.49</v>
      </c>
      <c r="Q785" t="str">
        <f>(LEFT(N785,FIND("/",N785)-1))</f>
        <v>music</v>
      </c>
      <c r="R785" t="str">
        <f>RIGHT(N785,LEN(N785)-SEARCH("/",N785))</f>
        <v>rock</v>
      </c>
      <c r="S785" s="9">
        <f t="shared" si="50"/>
        <v>40987.565381944441</v>
      </c>
      <c r="T785" s="9">
        <f t="shared" si="51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102.5</v>
      </c>
      <c r="P786" s="14">
        <f t="shared" si="49"/>
        <v>102.5</v>
      </c>
      <c r="Q786" t="str">
        <f>(LEFT(N786,FIND("/",N786)-1))</f>
        <v>music</v>
      </c>
      <c r="R786" t="str">
        <f>RIGHT(N786,LEN(N786)-SEARCH("/",N786))</f>
        <v>rock</v>
      </c>
      <c r="S786" s="9">
        <f t="shared" si="50"/>
        <v>41674.941192129627</v>
      </c>
      <c r="T786" s="9">
        <f t="shared" si="51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180.6</v>
      </c>
      <c r="P787" s="14">
        <f t="shared" si="49"/>
        <v>31.14</v>
      </c>
      <c r="Q787" t="str">
        <f>(LEFT(N787,FIND("/",N787)-1))</f>
        <v>music</v>
      </c>
      <c r="R787" t="str">
        <f>RIGHT(N787,LEN(N787)-SEARCH("/",N787))</f>
        <v>rock</v>
      </c>
      <c r="S787" s="9">
        <f t="shared" si="50"/>
        <v>41303.38559027778</v>
      </c>
      <c r="T787" s="9">
        <f t="shared" si="51"/>
        <v>41333.38559027778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142.80000000000001</v>
      </c>
      <c r="P788" s="14">
        <f t="shared" si="49"/>
        <v>162.27000000000001</v>
      </c>
      <c r="Q788" t="str">
        <f>(LEFT(N788,FIND("/",N788)-1))</f>
        <v>music</v>
      </c>
      <c r="R788" t="str">
        <f>RIGHT(N788,LEN(N788)-SEARCH("/",N788))</f>
        <v>rock</v>
      </c>
      <c r="S788" s="9">
        <f t="shared" si="50"/>
        <v>40982.847615740735</v>
      </c>
      <c r="T788" s="9">
        <f t="shared" si="51"/>
        <v>41040.449305555558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114.2</v>
      </c>
      <c r="P789" s="14">
        <f t="shared" si="49"/>
        <v>80.59</v>
      </c>
      <c r="Q789" t="str">
        <f>(LEFT(N789,FIND("/",N789)-1))</f>
        <v>music</v>
      </c>
      <c r="R789" t="str">
        <f>RIGHT(N789,LEN(N789)-SEARCH("/",N789))</f>
        <v>rock</v>
      </c>
      <c r="S789" s="9">
        <f t="shared" si="50"/>
        <v>41549.419282407405</v>
      </c>
      <c r="T789" s="9">
        <f t="shared" si="51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203.5</v>
      </c>
      <c r="P790" s="14">
        <f t="shared" si="49"/>
        <v>59.85</v>
      </c>
      <c r="Q790" t="str">
        <f>(LEFT(N790,FIND("/",N790)-1))</f>
        <v>music</v>
      </c>
      <c r="R790" t="str">
        <f>RIGHT(N790,LEN(N790)-SEARCH("/",N790))</f>
        <v>rock</v>
      </c>
      <c r="S790" s="9">
        <f t="shared" si="50"/>
        <v>41058.798472222217</v>
      </c>
      <c r="T790" s="9">
        <f t="shared" si="51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109.4</v>
      </c>
      <c r="P791" s="14">
        <f t="shared" si="49"/>
        <v>132.86000000000001</v>
      </c>
      <c r="Q791" t="str">
        <f>(LEFT(N791,FIND("/",N791)-1))</f>
        <v>music</v>
      </c>
      <c r="R791" t="str">
        <f>RIGHT(N791,LEN(N791)-SEARCH("/",N791))</f>
        <v>rock</v>
      </c>
      <c r="S791" s="9">
        <f t="shared" si="50"/>
        <v>41276.977777777771</v>
      </c>
      <c r="T791" s="9">
        <f t="shared" si="51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144.4</v>
      </c>
      <c r="P792" s="14">
        <f t="shared" si="49"/>
        <v>92.55</v>
      </c>
      <c r="Q792" t="str">
        <f>(LEFT(N792,FIND("/",N792)-1))</f>
        <v>music</v>
      </c>
      <c r="R792" t="str">
        <f>RIGHT(N792,LEN(N792)-SEARCH("/",N792))</f>
        <v>rock</v>
      </c>
      <c r="S792" s="9">
        <f t="shared" si="50"/>
        <v>41275.839571759258</v>
      </c>
      <c r="T792" s="9">
        <f t="shared" si="51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103.9</v>
      </c>
      <c r="P793" s="14">
        <f t="shared" si="49"/>
        <v>60.86</v>
      </c>
      <c r="Q793" t="str">
        <f>(LEFT(N793,FIND("/",N793)-1))</f>
        <v>music</v>
      </c>
      <c r="R793" t="str">
        <f>RIGHT(N793,LEN(N793)-SEARCH("/",N793))</f>
        <v>rock</v>
      </c>
      <c r="S793" s="9">
        <f t="shared" si="50"/>
        <v>41557.572291666664</v>
      </c>
      <c r="T793" s="9">
        <f t="shared" si="51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100.4</v>
      </c>
      <c r="P794" s="14">
        <f t="shared" si="49"/>
        <v>41.85</v>
      </c>
      <c r="Q794" t="str">
        <f>(LEFT(N794,FIND("/",N794)-1))</f>
        <v>music</v>
      </c>
      <c r="R794" t="str">
        <f>RIGHT(N794,LEN(N794)-SEARCH("/",N794))</f>
        <v>rock</v>
      </c>
      <c r="S794" s="9">
        <f t="shared" si="50"/>
        <v>41555.665312499994</v>
      </c>
      <c r="T794" s="9">
        <f t="shared" si="51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102.8</v>
      </c>
      <c r="P795" s="14">
        <f t="shared" si="49"/>
        <v>88.33</v>
      </c>
      <c r="Q795" t="str">
        <f>(LEFT(N795,FIND("/",N795)-1))</f>
        <v>music</v>
      </c>
      <c r="R795" t="str">
        <f>RIGHT(N795,LEN(N795)-SEARCH("/",N795))</f>
        <v>rock</v>
      </c>
      <c r="S795" s="9">
        <f t="shared" si="50"/>
        <v>41442.532916666663</v>
      </c>
      <c r="T795" s="9">
        <f t="shared" si="51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105.3</v>
      </c>
      <c r="P796" s="14">
        <f t="shared" si="49"/>
        <v>158.96</v>
      </c>
      <c r="Q796" t="str">
        <f>(LEFT(N796,FIND("/",N796)-1))</f>
        <v>music</v>
      </c>
      <c r="R796" t="str">
        <f>RIGHT(N796,LEN(N796)-SEARCH("/",N796))</f>
        <v>rock</v>
      </c>
      <c r="S796" s="9">
        <f t="shared" si="50"/>
        <v>40735.906678240739</v>
      </c>
      <c r="T796" s="9">
        <f t="shared" si="51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111.8</v>
      </c>
      <c r="P797" s="14">
        <f t="shared" si="49"/>
        <v>85.05</v>
      </c>
      <c r="Q797" t="str">
        <f>(LEFT(N797,FIND("/",N797)-1))</f>
        <v>music</v>
      </c>
      <c r="R797" t="str">
        <f>RIGHT(N797,LEN(N797)-SEARCH("/",N797))</f>
        <v>rock</v>
      </c>
      <c r="S797" s="9">
        <f t="shared" si="50"/>
        <v>40963.404699074068</v>
      </c>
      <c r="T797" s="9">
        <f t="shared" si="51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101.4</v>
      </c>
      <c r="P798" s="14">
        <f t="shared" si="49"/>
        <v>112.61</v>
      </c>
      <c r="Q798" t="str">
        <f>(LEFT(N798,FIND("/",N798)-1))</f>
        <v>music</v>
      </c>
      <c r="R798" t="str">
        <f>RIGHT(N798,LEN(N798)-SEARCH("/",N798))</f>
        <v>rock</v>
      </c>
      <c r="S798" s="9">
        <f t="shared" si="50"/>
        <v>41502.674594907403</v>
      </c>
      <c r="T798" s="9">
        <f t="shared" si="51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107.5</v>
      </c>
      <c r="P799" s="14">
        <f t="shared" si="49"/>
        <v>45.44</v>
      </c>
      <c r="Q799" t="str">
        <f>(LEFT(N799,FIND("/",N799)-1))</f>
        <v>music</v>
      </c>
      <c r="R799" t="str">
        <f>RIGHT(N799,LEN(N799)-SEARCH("/",N799))</f>
        <v>rock</v>
      </c>
      <c r="S799" s="9">
        <f t="shared" si="50"/>
        <v>40996.785740740735</v>
      </c>
      <c r="T799" s="9">
        <f t="shared" si="51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114.9</v>
      </c>
      <c r="P800" s="14">
        <f t="shared" si="49"/>
        <v>46.22</v>
      </c>
      <c r="Q800" t="str">
        <f>(LEFT(N800,FIND("/",N800)-1))</f>
        <v>music</v>
      </c>
      <c r="R800" t="str">
        <f>RIGHT(N800,LEN(N800)-SEARCH("/",N800))</f>
        <v>rock</v>
      </c>
      <c r="S800" s="9">
        <f t="shared" si="50"/>
        <v>41882.381793981483</v>
      </c>
      <c r="T800" s="9">
        <f t="shared" si="51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100</v>
      </c>
      <c r="P801" s="14">
        <f t="shared" si="49"/>
        <v>178.61</v>
      </c>
      <c r="Q801" t="str">
        <f>(LEFT(N801,FIND("/",N801)-1))</f>
        <v>music</v>
      </c>
      <c r="R801" t="str">
        <f>RIGHT(N801,LEN(N801)-SEARCH("/",N801))</f>
        <v>rock</v>
      </c>
      <c r="S801" s="9">
        <f t="shared" si="50"/>
        <v>40996.458865740737</v>
      </c>
      <c r="T801" s="9">
        <f t="shared" si="51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152.1</v>
      </c>
      <c r="P802" s="14">
        <f t="shared" si="49"/>
        <v>40.75</v>
      </c>
      <c r="Q802" t="str">
        <f>(LEFT(N802,FIND("/",N802)-1))</f>
        <v>music</v>
      </c>
      <c r="R802" t="str">
        <f>RIGHT(N802,LEN(N802)-SEARCH("/",N802))</f>
        <v>rock</v>
      </c>
      <c r="S802" s="9">
        <f t="shared" si="50"/>
        <v>41863.225162037037</v>
      </c>
      <c r="T802" s="9">
        <f t="shared" si="51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111.5</v>
      </c>
      <c r="P803" s="14">
        <f t="shared" si="49"/>
        <v>43.73</v>
      </c>
      <c r="Q803" t="str">
        <f>(LEFT(N803,FIND("/",N803)-1))</f>
        <v>music</v>
      </c>
      <c r="R803" t="str">
        <f>RIGHT(N803,LEN(N803)-SEARCH("/",N803))</f>
        <v>rock</v>
      </c>
      <c r="S803" s="9">
        <f t="shared" si="50"/>
        <v>40695.587037037032</v>
      </c>
      <c r="T803" s="9">
        <f t="shared" si="51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101.3</v>
      </c>
      <c r="P804" s="14">
        <f t="shared" si="49"/>
        <v>81.069999999999993</v>
      </c>
      <c r="Q804" t="str">
        <f>(LEFT(N804,FIND("/",N804)-1))</f>
        <v>music</v>
      </c>
      <c r="R804" t="str">
        <f>RIGHT(N804,LEN(N804)-SEARCH("/",N804))</f>
        <v>rock</v>
      </c>
      <c r="S804" s="9">
        <f t="shared" si="50"/>
        <v>41122.813935185179</v>
      </c>
      <c r="T804" s="9">
        <f t="shared" si="51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123.3</v>
      </c>
      <c r="P805" s="14">
        <f t="shared" si="49"/>
        <v>74.61</v>
      </c>
      <c r="Q805" t="str">
        <f>(LEFT(N805,FIND("/",N805)-1))</f>
        <v>music</v>
      </c>
      <c r="R805" t="str">
        <f>RIGHT(N805,LEN(N805)-SEARCH("/",N805))</f>
        <v>rock</v>
      </c>
      <c r="S805" s="9">
        <f t="shared" si="50"/>
        <v>40665.741643518515</v>
      </c>
      <c r="T805" s="9">
        <f t="shared" si="51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100</v>
      </c>
      <c r="P806" s="14">
        <f t="shared" si="49"/>
        <v>305.56</v>
      </c>
      <c r="Q806" t="str">
        <f>(LEFT(N806,FIND("/",N806)-1))</f>
        <v>music</v>
      </c>
      <c r="R806" t="str">
        <f>RIGHT(N806,LEN(N806)-SEARCH("/",N806))</f>
        <v>rock</v>
      </c>
      <c r="S806" s="9">
        <f t="shared" si="50"/>
        <v>40729.897291666661</v>
      </c>
      <c r="T806" s="9">
        <f t="shared" si="51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105</v>
      </c>
      <c r="P807" s="14">
        <f t="shared" si="49"/>
        <v>58.33</v>
      </c>
      <c r="Q807" t="str">
        <f>(LEFT(N807,FIND("/",N807)-1))</f>
        <v>music</v>
      </c>
      <c r="R807" t="str">
        <f>RIGHT(N807,LEN(N807)-SEARCH("/",N807))</f>
        <v>rock</v>
      </c>
      <c r="S807" s="9">
        <f t="shared" si="50"/>
        <v>40690.614722222221</v>
      </c>
      <c r="T807" s="9">
        <f t="shared" si="51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104.4</v>
      </c>
      <c r="P808" s="14">
        <f t="shared" si="49"/>
        <v>117.68</v>
      </c>
      <c r="Q808" t="str">
        <f>(LEFT(N808,FIND("/",N808)-1))</f>
        <v>music</v>
      </c>
      <c r="R808" t="str">
        <f>RIGHT(N808,LEN(N808)-SEARCH("/",N808))</f>
        <v>rock</v>
      </c>
      <c r="S808" s="9">
        <f t="shared" si="50"/>
        <v>40763.483090277776</v>
      </c>
      <c r="T808" s="9">
        <f t="shared" si="51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105.1</v>
      </c>
      <c r="P809" s="14">
        <f t="shared" si="49"/>
        <v>73.77</v>
      </c>
      <c r="Q809" t="str">
        <f>(LEFT(N809,FIND("/",N809)-1))</f>
        <v>music</v>
      </c>
      <c r="R809" t="str">
        <f>RIGHT(N809,LEN(N809)-SEARCH("/",N809))</f>
        <v>rock</v>
      </c>
      <c r="S809" s="9">
        <f t="shared" si="50"/>
        <v>42759.420266203706</v>
      </c>
      <c r="T809" s="9">
        <f t="shared" si="51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100</v>
      </c>
      <c r="P810" s="14">
        <f t="shared" si="49"/>
        <v>104.65</v>
      </c>
      <c r="Q810" t="str">
        <f>(LEFT(N810,FIND("/",N810)-1))</f>
        <v>music</v>
      </c>
      <c r="R810" t="str">
        <f>RIGHT(N810,LEN(N810)-SEARCH("/",N810))</f>
        <v>rock</v>
      </c>
      <c r="S810" s="9">
        <f t="shared" si="50"/>
        <v>41961.892199074071</v>
      </c>
      <c r="T810" s="9">
        <f t="shared" si="51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103.8</v>
      </c>
      <c r="P811" s="14">
        <f t="shared" si="49"/>
        <v>79.83</v>
      </c>
      <c r="Q811" t="str">
        <f>(LEFT(N811,FIND("/",N811)-1))</f>
        <v>music</v>
      </c>
      <c r="R811" t="str">
        <f>RIGHT(N811,LEN(N811)-SEARCH("/",N811))</f>
        <v>rock</v>
      </c>
      <c r="S811" s="9">
        <f t="shared" si="50"/>
        <v>41628.625347222223</v>
      </c>
      <c r="T811" s="9">
        <f t="shared" si="51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105</v>
      </c>
      <c r="P812" s="14">
        <f t="shared" si="49"/>
        <v>58.33</v>
      </c>
      <c r="Q812" t="str">
        <f>(LEFT(N812,FIND("/",N812)-1))</f>
        <v>music</v>
      </c>
      <c r="R812" t="str">
        <f>RIGHT(N812,LEN(N812)-SEARCH("/",N812))</f>
        <v>rock</v>
      </c>
      <c r="S812" s="9">
        <f t="shared" si="50"/>
        <v>41122.847939814812</v>
      </c>
      <c r="T812" s="9">
        <f t="shared" si="51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104</v>
      </c>
      <c r="P813" s="14">
        <f t="shared" si="49"/>
        <v>86.67</v>
      </c>
      <c r="Q813" t="str">
        <f>(LEFT(N813,FIND("/",N813)-1))</f>
        <v>music</v>
      </c>
      <c r="R813" t="str">
        <f>RIGHT(N813,LEN(N813)-SEARCH("/",N813))</f>
        <v>rock</v>
      </c>
      <c r="S813" s="9">
        <f t="shared" si="50"/>
        <v>41443.435208333329</v>
      </c>
      <c r="T813" s="9">
        <f t="shared" si="51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151.80000000000001</v>
      </c>
      <c r="P814" s="14">
        <f t="shared" si="49"/>
        <v>27.61</v>
      </c>
      <c r="Q814" t="str">
        <f>(LEFT(N814,FIND("/",N814)-1))</f>
        <v>music</v>
      </c>
      <c r="R814" t="str">
        <f>RIGHT(N814,LEN(N814)-SEARCH("/",N814))</f>
        <v>rock</v>
      </c>
      <c r="S814" s="9">
        <f t="shared" si="50"/>
        <v>41281.809629629628</v>
      </c>
      <c r="T814" s="9">
        <f t="shared" si="51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160</v>
      </c>
      <c r="P815" s="14">
        <f t="shared" si="49"/>
        <v>25</v>
      </c>
      <c r="Q815" t="str">
        <f>(LEFT(N815,FIND("/",N815)-1))</f>
        <v>music</v>
      </c>
      <c r="R815" t="str">
        <f>RIGHT(N815,LEN(N815)-SEARCH("/",N815))</f>
        <v>rock</v>
      </c>
      <c r="S815" s="9">
        <f t="shared" si="50"/>
        <v>41080.751909722218</v>
      </c>
      <c r="T815" s="9">
        <f t="shared" si="51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127.3</v>
      </c>
      <c r="P816" s="14">
        <f t="shared" si="49"/>
        <v>45.46</v>
      </c>
      <c r="Q816" t="str">
        <f>(LEFT(N816,FIND("/",N816)-1))</f>
        <v>music</v>
      </c>
      <c r="R816" t="str">
        <f>RIGHT(N816,LEN(N816)-SEARCH("/",N816))</f>
        <v>rock</v>
      </c>
      <c r="S816" s="9">
        <f t="shared" si="50"/>
        <v>40679.534733796296</v>
      </c>
      <c r="T816" s="9">
        <f t="shared" si="51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107</v>
      </c>
      <c r="P817" s="14">
        <f t="shared" si="49"/>
        <v>99.53</v>
      </c>
      <c r="Q817" t="str">
        <f>(LEFT(N817,FIND("/",N817)-1))</f>
        <v>music</v>
      </c>
      <c r="R817" t="str">
        <f>RIGHT(N817,LEN(N817)-SEARCH("/",N817))</f>
        <v>rock</v>
      </c>
      <c r="S817" s="9">
        <f t="shared" si="50"/>
        <v>41914.70952546296</v>
      </c>
      <c r="T817" s="9">
        <f t="shared" si="51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115.1</v>
      </c>
      <c r="P818" s="14">
        <f t="shared" si="49"/>
        <v>39.31</v>
      </c>
      <c r="Q818" t="str">
        <f>(LEFT(N818,FIND("/",N818)-1))</f>
        <v>music</v>
      </c>
      <c r="R818" t="str">
        <f>RIGHT(N818,LEN(N818)-SEARCH("/",N818))</f>
        <v>rock</v>
      </c>
      <c r="S818" s="9">
        <f t="shared" si="50"/>
        <v>41341.662534722222</v>
      </c>
      <c r="T818" s="9">
        <f t="shared" si="51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137.1</v>
      </c>
      <c r="P819" s="14">
        <f t="shared" si="49"/>
        <v>89.42</v>
      </c>
      <c r="Q819" t="str">
        <f>(LEFT(N819,FIND("/",N819)-1))</f>
        <v>music</v>
      </c>
      <c r="R819" t="str">
        <f>RIGHT(N819,LEN(N819)-SEARCH("/",N819))</f>
        <v>rock</v>
      </c>
      <c r="S819" s="9">
        <f t="shared" si="50"/>
        <v>40925.391331018516</v>
      </c>
      <c r="T819" s="9">
        <f t="shared" si="51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155.69999999999999</v>
      </c>
      <c r="P820" s="14">
        <f t="shared" si="49"/>
        <v>28.68</v>
      </c>
      <c r="Q820" t="str">
        <f>(LEFT(N820,FIND("/",N820)-1))</f>
        <v>music</v>
      </c>
      <c r="R820" t="str">
        <f>RIGHT(N820,LEN(N820)-SEARCH("/",N820))</f>
        <v>rock</v>
      </c>
      <c r="S820" s="9">
        <f t="shared" si="50"/>
        <v>41120.67454861111</v>
      </c>
      <c r="T820" s="9">
        <f t="shared" si="51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108.8</v>
      </c>
      <c r="P821" s="14">
        <f t="shared" si="49"/>
        <v>31.07</v>
      </c>
      <c r="Q821" t="str">
        <f>(LEFT(N821,FIND("/",N821)-1))</f>
        <v>music</v>
      </c>
      <c r="R821" t="str">
        <f>RIGHT(N821,LEN(N821)-SEARCH("/",N821))</f>
        <v>rock</v>
      </c>
      <c r="S821" s="9">
        <f t="shared" si="50"/>
        <v>41619.789976851847</v>
      </c>
      <c r="T821" s="9">
        <f t="shared" si="51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134.1</v>
      </c>
      <c r="P822" s="14">
        <f t="shared" si="49"/>
        <v>70.55</v>
      </c>
      <c r="Q822" t="str">
        <f>(LEFT(N822,FIND("/",N822)-1))</f>
        <v>music</v>
      </c>
      <c r="R822" t="str">
        <f>RIGHT(N822,LEN(N822)-SEARCH("/",N822))</f>
        <v>rock</v>
      </c>
      <c r="S822" s="9">
        <f t="shared" si="50"/>
        <v>41768.633587962962</v>
      </c>
      <c r="T822" s="9">
        <f t="shared" si="51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100</v>
      </c>
      <c r="P823" s="14">
        <f t="shared" si="49"/>
        <v>224.13</v>
      </c>
      <c r="Q823" t="str">
        <f>(LEFT(N823,FIND("/",N823)-1))</f>
        <v>music</v>
      </c>
      <c r="R823" t="str">
        <f>RIGHT(N823,LEN(N823)-SEARCH("/",N823))</f>
        <v>rock</v>
      </c>
      <c r="S823" s="9">
        <f t="shared" si="50"/>
        <v>42093.71371527778</v>
      </c>
      <c r="T823" s="9">
        <f t="shared" si="51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119.2</v>
      </c>
      <c r="P824" s="14">
        <f t="shared" si="49"/>
        <v>51.81</v>
      </c>
      <c r="Q824" t="str">
        <f>(LEFT(N824,FIND("/",N824)-1))</f>
        <v>music</v>
      </c>
      <c r="R824" t="str">
        <f>RIGHT(N824,LEN(N824)-SEARCH("/",N824))</f>
        <v>rock</v>
      </c>
      <c r="S824" s="9">
        <f t="shared" si="50"/>
        <v>41157.739004629628</v>
      </c>
      <c r="T824" s="9">
        <f t="shared" si="51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179.5</v>
      </c>
      <c r="P825" s="14">
        <f t="shared" si="49"/>
        <v>43.52</v>
      </c>
      <c r="Q825" t="str">
        <f>(LEFT(N825,FIND("/",N825)-1))</f>
        <v>music</v>
      </c>
      <c r="R825" t="str">
        <f>RIGHT(N825,LEN(N825)-SEARCH("/",N825))</f>
        <v>rock</v>
      </c>
      <c r="S825" s="9">
        <f t="shared" si="50"/>
        <v>42055.764490740738</v>
      </c>
      <c r="T825" s="9">
        <f t="shared" si="51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134.4</v>
      </c>
      <c r="P826" s="14">
        <f t="shared" si="49"/>
        <v>39.82</v>
      </c>
      <c r="Q826" t="str">
        <f>(LEFT(N826,FIND("/",N826)-1))</f>
        <v>music</v>
      </c>
      <c r="R826" t="str">
        <f>RIGHT(N826,LEN(N826)-SEARCH("/",N826))</f>
        <v>rock</v>
      </c>
      <c r="S826" s="9">
        <f t="shared" si="50"/>
        <v>40250.033773148149</v>
      </c>
      <c r="T826" s="9">
        <f t="shared" si="51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100.4</v>
      </c>
      <c r="P827" s="14">
        <f t="shared" si="49"/>
        <v>126.81</v>
      </c>
      <c r="Q827" t="str">
        <f>(LEFT(N827,FIND("/",N827)-1))</f>
        <v>music</v>
      </c>
      <c r="R827" t="str">
        <f>RIGHT(N827,LEN(N827)-SEARCH("/",N827))</f>
        <v>rock</v>
      </c>
      <c r="S827" s="9">
        <f t="shared" si="50"/>
        <v>41186.098194444443</v>
      </c>
      <c r="T827" s="9">
        <f t="shared" si="51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101.5</v>
      </c>
      <c r="P828" s="14">
        <f t="shared" si="49"/>
        <v>113.88</v>
      </c>
      <c r="Q828" t="str">
        <f>(LEFT(N828,FIND("/",N828)-1))</f>
        <v>music</v>
      </c>
      <c r="R828" t="str">
        <f>RIGHT(N828,LEN(N828)-SEARCH("/",N828))</f>
        <v>rock</v>
      </c>
      <c r="S828" s="9">
        <f t="shared" si="50"/>
        <v>40972.830208333333</v>
      </c>
      <c r="T828" s="9">
        <f t="shared" si="51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103.3</v>
      </c>
      <c r="P829" s="14">
        <f t="shared" si="49"/>
        <v>28.18</v>
      </c>
      <c r="Q829" t="str">
        <f>(LEFT(N829,FIND("/",N829)-1))</f>
        <v>music</v>
      </c>
      <c r="R829" t="str">
        <f>RIGHT(N829,LEN(N829)-SEARCH("/",N829))</f>
        <v>rock</v>
      </c>
      <c r="S829" s="9">
        <f t="shared" si="50"/>
        <v>40927.265127314815</v>
      </c>
      <c r="T829" s="9">
        <f t="shared" si="51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107</v>
      </c>
      <c r="P830" s="14">
        <f t="shared" si="49"/>
        <v>36.61</v>
      </c>
      <c r="Q830" t="str">
        <f>(LEFT(N830,FIND("/",N830)-1))</f>
        <v>music</v>
      </c>
      <c r="R830" t="str">
        <f>RIGHT(N830,LEN(N830)-SEARCH("/",N830))</f>
        <v>rock</v>
      </c>
      <c r="S830" s="9">
        <f t="shared" si="50"/>
        <v>41072.842384259253</v>
      </c>
      <c r="T830" s="9">
        <f t="shared" si="51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104</v>
      </c>
      <c r="P831" s="14">
        <f t="shared" si="49"/>
        <v>32.5</v>
      </c>
      <c r="Q831" t="str">
        <f>(LEFT(N831,FIND("/",N831)-1))</f>
        <v>music</v>
      </c>
      <c r="R831" t="str">
        <f>RIGHT(N831,LEN(N831)-SEARCH("/",N831))</f>
        <v>rock</v>
      </c>
      <c r="S831" s="9">
        <f t="shared" si="50"/>
        <v>42504.593055555553</v>
      </c>
      <c r="T831" s="9">
        <f t="shared" si="51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107.8</v>
      </c>
      <c r="P832" s="14">
        <f t="shared" si="49"/>
        <v>60.66</v>
      </c>
      <c r="Q832" t="str">
        <f>(LEFT(N832,FIND("/",N832)-1))</f>
        <v>music</v>
      </c>
      <c r="R832" t="str">
        <f>RIGHT(N832,LEN(N832)-SEARCH("/",N832))</f>
        <v>rock</v>
      </c>
      <c r="S832" s="9">
        <f t="shared" si="50"/>
        <v>41325.317418981482</v>
      </c>
      <c r="T832" s="9">
        <f t="shared" si="51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233.3</v>
      </c>
      <c r="P833" s="14">
        <f t="shared" si="49"/>
        <v>175</v>
      </c>
      <c r="Q833" t="str">
        <f>(LEFT(N833,FIND("/",N833)-1))</f>
        <v>music</v>
      </c>
      <c r="R833" t="str">
        <f>RIGHT(N833,LEN(N833)-SEARCH("/",N833))</f>
        <v>rock</v>
      </c>
      <c r="S833" s="9">
        <f t="shared" si="50"/>
        <v>40996.438587962963</v>
      </c>
      <c r="T833" s="9">
        <f t="shared" si="51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100.6</v>
      </c>
      <c r="P834" s="14">
        <f t="shared" si="49"/>
        <v>97.99</v>
      </c>
      <c r="Q834" t="str">
        <f>(LEFT(N834,FIND("/",N834)-1))</f>
        <v>music</v>
      </c>
      <c r="R834" t="str">
        <f>RIGHT(N834,LEN(N834)-SEARCH("/",N834))</f>
        <v>rock</v>
      </c>
      <c r="S834" s="9">
        <f t="shared" si="50"/>
        <v>40869.466840277775</v>
      </c>
      <c r="T834" s="9">
        <f t="shared" si="51"/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ROUND((E835/D835)*100, 1)</f>
        <v>101.7</v>
      </c>
      <c r="P835" s="14">
        <f t="shared" ref="P835:P898" si="53">ROUND(E835/L835, 2)</f>
        <v>148.78</v>
      </c>
      <c r="Q835" t="str">
        <f>(LEFT(N835,FIND("/",N835)-1))</f>
        <v>music</v>
      </c>
      <c r="R835" t="str">
        <f>RIGHT(N835,LEN(N835)-SEARCH("/",N835))</f>
        <v>rock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131</v>
      </c>
      <c r="P836" s="14">
        <f t="shared" si="53"/>
        <v>96.08</v>
      </c>
      <c r="Q836" t="str">
        <f>(LEFT(N836,FIND("/",N836)-1))</f>
        <v>music</v>
      </c>
      <c r="R836" t="str">
        <f>RIGHT(N836,LEN(N836)-SEARCH("/",N836))</f>
        <v>rock</v>
      </c>
      <c r="S836" s="9">
        <f t="shared" si="54"/>
        <v>41422.614490740736</v>
      </c>
      <c r="T836" s="9">
        <f t="shared" si="55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117.3</v>
      </c>
      <c r="P837" s="14">
        <f t="shared" si="53"/>
        <v>58.63</v>
      </c>
      <c r="Q837" t="str">
        <f>(LEFT(N837,FIND("/",N837)-1))</f>
        <v>music</v>
      </c>
      <c r="R837" t="str">
        <f>RIGHT(N837,LEN(N837)-SEARCH("/",N837))</f>
        <v>rock</v>
      </c>
      <c r="S837" s="9">
        <f t="shared" si="54"/>
        <v>41005.249513888884</v>
      </c>
      <c r="T837" s="9">
        <f t="shared" si="55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100.9</v>
      </c>
      <c r="P838" s="14">
        <f t="shared" si="53"/>
        <v>109.71</v>
      </c>
      <c r="Q838" t="str">
        <f>(LEFT(N838,FIND("/",N838)-1))</f>
        <v>music</v>
      </c>
      <c r="R838" t="str">
        <f>RIGHT(N838,LEN(N838)-SEARCH("/",N838))</f>
        <v>rock</v>
      </c>
      <c r="S838" s="9">
        <f t="shared" si="54"/>
        <v>41523.848587962959</v>
      </c>
      <c r="T838" s="9">
        <f t="shared" si="55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121.8</v>
      </c>
      <c r="P839" s="14">
        <f t="shared" si="53"/>
        <v>49.11</v>
      </c>
      <c r="Q839" t="str">
        <f>(LEFT(N839,FIND("/",N839)-1))</f>
        <v>music</v>
      </c>
      <c r="R839" t="str">
        <f>RIGHT(N839,LEN(N839)-SEARCH("/",N839))</f>
        <v>rock</v>
      </c>
      <c r="S839" s="9">
        <f t="shared" si="54"/>
        <v>41730.79006944444</v>
      </c>
      <c r="T839" s="9">
        <f t="shared" si="55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145.4</v>
      </c>
      <c r="P840" s="14">
        <f t="shared" si="53"/>
        <v>47.67</v>
      </c>
      <c r="Q840" t="str">
        <f>(LEFT(N840,FIND("/",N840)-1))</f>
        <v>music</v>
      </c>
      <c r="R840" t="str">
        <f>RIGHT(N840,LEN(N840)-SEARCH("/",N840))</f>
        <v>rock</v>
      </c>
      <c r="S840" s="9">
        <f t="shared" si="54"/>
        <v>40895.689641203702</v>
      </c>
      <c r="T840" s="9">
        <f t="shared" si="55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116.6</v>
      </c>
      <c r="P841" s="14">
        <f t="shared" si="53"/>
        <v>60.74</v>
      </c>
      <c r="Q841" t="str">
        <f>(LEFT(N841,FIND("/",N841)-1))</f>
        <v>music</v>
      </c>
      <c r="R841" t="str">
        <f>RIGHT(N841,LEN(N841)-SEARCH("/",N841))</f>
        <v>rock</v>
      </c>
      <c r="S841" s="9">
        <f t="shared" si="54"/>
        <v>41144.555046296293</v>
      </c>
      <c r="T841" s="9">
        <f t="shared" si="55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120.4</v>
      </c>
      <c r="P842" s="14">
        <f t="shared" si="53"/>
        <v>63.38</v>
      </c>
      <c r="Q842" t="str">
        <f>(LEFT(N842,FIND("/",N842)-1))</f>
        <v>music</v>
      </c>
      <c r="R842" t="str">
        <f>RIGHT(N842,LEN(N842)-SEARCH("/",N842))</f>
        <v>metal</v>
      </c>
      <c r="S842" s="9">
        <f t="shared" si="54"/>
        <v>42607.018368055556</v>
      </c>
      <c r="T842" s="9">
        <f t="shared" si="55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101.3</v>
      </c>
      <c r="P843" s="14">
        <f t="shared" si="53"/>
        <v>53.89</v>
      </c>
      <c r="Q843" t="str">
        <f>(LEFT(N843,FIND("/",N843)-1))</f>
        <v>music</v>
      </c>
      <c r="R843" t="str">
        <f>RIGHT(N843,LEN(N843)-SEARCH("/",N843))</f>
        <v>metal</v>
      </c>
      <c r="S843" s="9">
        <f t="shared" si="54"/>
        <v>41923.630358796298</v>
      </c>
      <c r="T843" s="9">
        <f t="shared" si="55"/>
        <v>41953.672025462962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104.3</v>
      </c>
      <c r="P844" s="14">
        <f t="shared" si="53"/>
        <v>66.87</v>
      </c>
      <c r="Q844" t="str">
        <f>(LEFT(N844,FIND("/",N844)-1))</f>
        <v>music</v>
      </c>
      <c r="R844" t="str">
        <f>RIGHT(N844,LEN(N844)-SEARCH("/",N844))</f>
        <v>metal</v>
      </c>
      <c r="S844" s="9">
        <f t="shared" si="54"/>
        <v>41526.384062499994</v>
      </c>
      <c r="T844" s="9">
        <f t="shared" si="55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267.10000000000002</v>
      </c>
      <c r="P845" s="14">
        <f t="shared" si="53"/>
        <v>63.1</v>
      </c>
      <c r="Q845" t="str">
        <f>(LEFT(N845,FIND("/",N845)-1))</f>
        <v>music</v>
      </c>
      <c r="R845" t="str">
        <f>RIGHT(N845,LEN(N845)-SEARCH("/",N845))</f>
        <v>metal</v>
      </c>
      <c r="S845" s="9">
        <f t="shared" si="54"/>
        <v>42695.049537037034</v>
      </c>
      <c r="T845" s="9">
        <f t="shared" si="55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194.1</v>
      </c>
      <c r="P846" s="14">
        <f t="shared" si="53"/>
        <v>36.630000000000003</v>
      </c>
      <c r="Q846" t="str">
        <f>(LEFT(N846,FIND("/",N846)-1))</f>
        <v>music</v>
      </c>
      <c r="R846" t="str">
        <f>RIGHT(N846,LEN(N846)-SEARCH("/",N846))</f>
        <v>metal</v>
      </c>
      <c r="S846" s="9">
        <f t="shared" si="54"/>
        <v>41905.476296296292</v>
      </c>
      <c r="T846" s="9">
        <f t="shared" si="55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120.4</v>
      </c>
      <c r="P847" s="14">
        <f t="shared" si="53"/>
        <v>34.01</v>
      </c>
      <c r="Q847" t="str">
        <f>(LEFT(N847,FIND("/",N847)-1))</f>
        <v>music</v>
      </c>
      <c r="R847" t="str">
        <f>RIGHT(N847,LEN(N847)-SEARCH("/",N847))</f>
        <v>metal</v>
      </c>
      <c r="S847" s="9">
        <f t="shared" si="54"/>
        <v>42577.997638888883</v>
      </c>
      <c r="T847" s="9">
        <f t="shared" si="55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122</v>
      </c>
      <c r="P848" s="14">
        <f t="shared" si="53"/>
        <v>28.55</v>
      </c>
      <c r="Q848" t="str">
        <f>(LEFT(N848,FIND("/",N848)-1))</f>
        <v>music</v>
      </c>
      <c r="R848" t="str">
        <f>RIGHT(N848,LEN(N848)-SEARCH("/",N848))</f>
        <v>metal</v>
      </c>
      <c r="S848" s="9">
        <f t="shared" si="54"/>
        <v>41694.183506944442</v>
      </c>
      <c r="T848" s="9">
        <f t="shared" si="55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100</v>
      </c>
      <c r="P849" s="14">
        <f t="shared" si="53"/>
        <v>10</v>
      </c>
      <c r="Q849" t="str">
        <f>(LEFT(N849,FIND("/",N849)-1))</f>
        <v>music</v>
      </c>
      <c r="R849" t="str">
        <f>RIGHT(N849,LEN(N849)-SEARCH("/",N849))</f>
        <v>metal</v>
      </c>
      <c r="S849" s="9">
        <f t="shared" si="54"/>
        <v>42165.59</v>
      </c>
      <c r="T849" s="9">
        <f t="shared" si="55"/>
        <v>42195.59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100</v>
      </c>
      <c r="P850" s="14">
        <f t="shared" si="53"/>
        <v>18.75</v>
      </c>
      <c r="Q850" t="str">
        <f>(LEFT(N850,FIND("/",N850)-1))</f>
        <v>music</v>
      </c>
      <c r="R850" t="str">
        <f>RIGHT(N850,LEN(N850)-SEARCH("/",N850))</f>
        <v>metal</v>
      </c>
      <c r="S850" s="9">
        <f t="shared" si="54"/>
        <v>42078.583715277775</v>
      </c>
      <c r="T850" s="9">
        <f t="shared" si="55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119.9</v>
      </c>
      <c r="P851" s="14">
        <f t="shared" si="53"/>
        <v>41.7</v>
      </c>
      <c r="Q851" t="str">
        <f>(LEFT(N851,FIND("/",N851)-1))</f>
        <v>music</v>
      </c>
      <c r="R851" t="str">
        <f>RIGHT(N851,LEN(N851)-SEARCH("/",N851))</f>
        <v>metal</v>
      </c>
      <c r="S851" s="9">
        <f t="shared" si="54"/>
        <v>42050.94055555555</v>
      </c>
      <c r="T851" s="9">
        <f t="shared" si="55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155.19999999999999</v>
      </c>
      <c r="P852" s="14">
        <f t="shared" si="53"/>
        <v>46.67</v>
      </c>
      <c r="Q852" t="str">
        <f>(LEFT(N852,FIND("/",N852)-1))</f>
        <v>music</v>
      </c>
      <c r="R852" t="str">
        <f>RIGHT(N852,LEN(N852)-SEARCH("/",N852))</f>
        <v>metal</v>
      </c>
      <c r="S852" s="9">
        <f t="shared" si="54"/>
        <v>42452.619409722225</v>
      </c>
      <c r="T852" s="9">
        <f t="shared" si="55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130.5</v>
      </c>
      <c r="P853" s="14">
        <f t="shared" si="53"/>
        <v>37.270000000000003</v>
      </c>
      <c r="Q853" t="str">
        <f>(LEFT(N853,FIND("/",N853)-1))</f>
        <v>music</v>
      </c>
      <c r="R853" t="str">
        <f>RIGHT(N853,LEN(N853)-SEARCH("/",N853))</f>
        <v>metal</v>
      </c>
      <c r="S853" s="9">
        <f t="shared" si="54"/>
        <v>42522.671909722216</v>
      </c>
      <c r="T853" s="9">
        <f t="shared" si="55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105</v>
      </c>
      <c r="P854" s="14">
        <f t="shared" si="53"/>
        <v>59.26</v>
      </c>
      <c r="Q854" t="str">
        <f>(LEFT(N854,FIND("/",N854)-1))</f>
        <v>music</v>
      </c>
      <c r="R854" t="str">
        <f>RIGHT(N854,LEN(N854)-SEARCH("/",N854))</f>
        <v>metal</v>
      </c>
      <c r="S854" s="9">
        <f t="shared" si="54"/>
        <v>42656.59716435185</v>
      </c>
      <c r="T854" s="9">
        <f t="shared" si="55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100</v>
      </c>
      <c r="P855" s="14">
        <f t="shared" si="53"/>
        <v>30</v>
      </c>
      <c r="Q855" t="str">
        <f>(LEFT(N855,FIND("/",N855)-1))</f>
        <v>music</v>
      </c>
      <c r="R855" t="str">
        <f>RIGHT(N855,LEN(N855)-SEARCH("/",N855))</f>
        <v>metal</v>
      </c>
      <c r="S855" s="9">
        <f t="shared" si="54"/>
        <v>42021.62394675926</v>
      </c>
      <c r="T855" s="9">
        <f t="shared" si="55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118.2</v>
      </c>
      <c r="P856" s="14">
        <f t="shared" si="53"/>
        <v>65.86</v>
      </c>
      <c r="Q856" t="str">
        <f>(LEFT(N856,FIND("/",N856)-1))</f>
        <v>music</v>
      </c>
      <c r="R856" t="str">
        <f>RIGHT(N856,LEN(N856)-SEARCH("/",N856))</f>
        <v>metal</v>
      </c>
      <c r="S856" s="9">
        <f t="shared" si="54"/>
        <v>42702.004004629627</v>
      </c>
      <c r="T856" s="9">
        <f t="shared" si="55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103.4</v>
      </c>
      <c r="P857" s="14">
        <f t="shared" si="53"/>
        <v>31.91</v>
      </c>
      <c r="Q857" t="str">
        <f>(LEFT(N857,FIND("/",N857)-1))</f>
        <v>music</v>
      </c>
      <c r="R857" t="str">
        <f>RIGHT(N857,LEN(N857)-SEARCH("/",N857))</f>
        <v>metal</v>
      </c>
      <c r="S857" s="9">
        <f t="shared" si="54"/>
        <v>42544.916863425919</v>
      </c>
      <c r="T857" s="9">
        <f t="shared" si="55"/>
        <v>42574.916863425919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218</v>
      </c>
      <c r="P858" s="14">
        <f t="shared" si="53"/>
        <v>19.46</v>
      </c>
      <c r="Q858" t="str">
        <f>(LEFT(N858,FIND("/",N858)-1))</f>
        <v>music</v>
      </c>
      <c r="R858" t="str">
        <f>RIGHT(N858,LEN(N858)-SEARCH("/",N858))</f>
        <v>metal</v>
      </c>
      <c r="S858" s="9">
        <f t="shared" si="54"/>
        <v>42609.103657407402</v>
      </c>
      <c r="T858" s="9">
        <f t="shared" si="55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100</v>
      </c>
      <c r="P859" s="14">
        <f t="shared" si="53"/>
        <v>50</v>
      </c>
      <c r="Q859" t="str">
        <f>(LEFT(N859,FIND("/",N859)-1))</f>
        <v>music</v>
      </c>
      <c r="R859" t="str">
        <f>RIGHT(N859,LEN(N859)-SEARCH("/",N859))</f>
        <v>metal</v>
      </c>
      <c r="S859" s="9">
        <f t="shared" si="54"/>
        <v>42291.373043981475</v>
      </c>
      <c r="T859" s="9">
        <f t="shared" si="55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144</v>
      </c>
      <c r="P860" s="14">
        <f t="shared" si="53"/>
        <v>22.74</v>
      </c>
      <c r="Q860" t="str">
        <f>(LEFT(N860,FIND("/",N860)-1))</f>
        <v>music</v>
      </c>
      <c r="R860" t="str">
        <f>RIGHT(N860,LEN(N860)-SEARCH("/",N860))</f>
        <v>metal</v>
      </c>
      <c r="S860" s="9">
        <f t="shared" si="54"/>
        <v>42079.537245370368</v>
      </c>
      <c r="T860" s="9">
        <f t="shared" si="55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104.7</v>
      </c>
      <c r="P861" s="14">
        <f t="shared" si="53"/>
        <v>42.72</v>
      </c>
      <c r="Q861" t="str">
        <f>(LEFT(N861,FIND("/",N861)-1))</f>
        <v>music</v>
      </c>
      <c r="R861" t="str">
        <f>RIGHT(N861,LEN(N861)-SEARCH("/",N861))</f>
        <v>metal</v>
      </c>
      <c r="S861" s="9">
        <f t="shared" si="54"/>
        <v>42128.611898148149</v>
      </c>
      <c r="T861" s="9">
        <f t="shared" si="55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18.100000000000001</v>
      </c>
      <c r="P862" s="14">
        <f t="shared" si="53"/>
        <v>52.92</v>
      </c>
      <c r="Q862" t="str">
        <f>(LEFT(N862,FIND("/",N862)-1))</f>
        <v>music</v>
      </c>
      <c r="R862" t="str">
        <f>RIGHT(N862,LEN(N862)-SEARCH("/",N862))</f>
        <v>jazz</v>
      </c>
      <c r="S862" s="9">
        <f t="shared" si="54"/>
        <v>41570.274456018517</v>
      </c>
      <c r="T862" s="9">
        <f t="shared" si="55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2.2000000000000002</v>
      </c>
      <c r="P863" s="14">
        <f t="shared" si="53"/>
        <v>50.5</v>
      </c>
      <c r="Q863" t="str">
        <f>(LEFT(N863,FIND("/",N863)-1))</f>
        <v>music</v>
      </c>
      <c r="R863" t="str">
        <f>RIGHT(N863,LEN(N863)-SEARCH("/",N863))</f>
        <v>jazz</v>
      </c>
      <c r="S863" s="9">
        <f t="shared" si="54"/>
        <v>42599.756990740738</v>
      </c>
      <c r="T863" s="9">
        <f t="shared" si="55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0.3</v>
      </c>
      <c r="P864" s="14">
        <f t="shared" si="53"/>
        <v>42.5</v>
      </c>
      <c r="Q864" t="str">
        <f>(LEFT(N864,FIND("/",N864)-1))</f>
        <v>music</v>
      </c>
      <c r="R864" t="str">
        <f>RIGHT(N864,LEN(N864)-SEARCH("/",N864))</f>
        <v>jazz</v>
      </c>
      <c r="S864" s="9">
        <f t="shared" si="54"/>
        <v>41559.346620370365</v>
      </c>
      <c r="T864" s="9">
        <f t="shared" si="55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4.5</v>
      </c>
      <c r="P865" s="14">
        <f t="shared" si="53"/>
        <v>18</v>
      </c>
      <c r="Q865" t="str">
        <f>(LEFT(N865,FIND("/",N865)-1))</f>
        <v>music</v>
      </c>
      <c r="R865" t="str">
        <f>RIGHT(N865,LEN(N865)-SEARCH("/",N865))</f>
        <v>jazz</v>
      </c>
      <c r="S865" s="9">
        <f t="shared" si="54"/>
        <v>40920.909328703703</v>
      </c>
      <c r="T865" s="9">
        <f t="shared" si="55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41.5</v>
      </c>
      <c r="P866" s="14">
        <f t="shared" si="53"/>
        <v>34.18</v>
      </c>
      <c r="Q866" t="str">
        <f>(LEFT(N866,FIND("/",N866)-1))</f>
        <v>music</v>
      </c>
      <c r="R866" t="str">
        <f>RIGHT(N866,LEN(N866)-SEARCH("/",N866))</f>
        <v>jazz</v>
      </c>
      <c r="S866" s="9">
        <f t="shared" si="54"/>
        <v>41540.898587962962</v>
      </c>
      <c r="T866" s="9">
        <f t="shared" si="55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</v>
      </c>
      <c r="P867" s="14">
        <f t="shared" si="53"/>
        <v>22.5</v>
      </c>
      <c r="Q867" t="str">
        <f>(LEFT(N867,FIND("/",N867)-1))</f>
        <v>music</v>
      </c>
      <c r="R867" t="str">
        <f>RIGHT(N867,LEN(N867)-SEARCH("/",N867))</f>
        <v>jazz</v>
      </c>
      <c r="S867" s="9">
        <f t="shared" si="54"/>
        <v>41230.564780092587</v>
      </c>
      <c r="T867" s="9">
        <f t="shared" si="55"/>
        <v>41290.564780092587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18.3</v>
      </c>
      <c r="P868" s="14">
        <f t="shared" si="53"/>
        <v>58.18</v>
      </c>
      <c r="Q868" t="str">
        <f>(LEFT(N868,FIND("/",N868)-1))</f>
        <v>music</v>
      </c>
      <c r="R868" t="str">
        <f>RIGHT(N868,LEN(N868)-SEARCH("/",N868))</f>
        <v>jazz</v>
      </c>
      <c r="S868" s="9">
        <f t="shared" si="54"/>
        <v>42025.429606481477</v>
      </c>
      <c r="T868" s="9">
        <f t="shared" si="55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24</v>
      </c>
      <c r="P869" s="14">
        <f t="shared" si="53"/>
        <v>109.18</v>
      </c>
      <c r="Q869" t="str">
        <f>(LEFT(N869,FIND("/",N869)-1))</f>
        <v>music</v>
      </c>
      <c r="R869" t="str">
        <f>RIGHT(N869,LEN(N869)-SEARCH("/",N869))</f>
        <v>jazz</v>
      </c>
      <c r="S869" s="9">
        <f t="shared" si="54"/>
        <v>40087.897060185183</v>
      </c>
      <c r="T869" s="9">
        <f t="shared" si="55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0.1</v>
      </c>
      <c r="P870" s="14">
        <f t="shared" si="53"/>
        <v>50</v>
      </c>
      <c r="Q870" t="str">
        <f>(LEFT(N870,FIND("/",N870)-1))</f>
        <v>music</v>
      </c>
      <c r="R870" t="str">
        <f>RIGHT(N870,LEN(N870)-SEARCH("/",N870))</f>
        <v>jazz</v>
      </c>
      <c r="S870" s="9">
        <f t="shared" si="54"/>
        <v>41615.819421296292</v>
      </c>
      <c r="T870" s="9">
        <f t="shared" si="55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11.8</v>
      </c>
      <c r="P871" s="14">
        <f t="shared" si="53"/>
        <v>346.67</v>
      </c>
      <c r="Q871" t="str">
        <f>(LEFT(N871,FIND("/",N871)-1))</f>
        <v>music</v>
      </c>
      <c r="R871" t="str">
        <f>RIGHT(N871,LEN(N871)-SEARCH("/",N871))</f>
        <v>jazz</v>
      </c>
      <c r="S871" s="9">
        <f t="shared" si="54"/>
        <v>41342.637233796289</v>
      </c>
      <c r="T871" s="9">
        <f t="shared" si="55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0.3</v>
      </c>
      <c r="P872" s="14">
        <f t="shared" si="53"/>
        <v>12.4</v>
      </c>
      <c r="Q872" t="str">
        <f>(LEFT(N872,FIND("/",N872)-1))</f>
        <v>music</v>
      </c>
      <c r="R872" t="str">
        <f>RIGHT(N872,LEN(N872)-SEARCH("/",N872))</f>
        <v>jazz</v>
      </c>
      <c r="S872" s="9">
        <f t="shared" si="54"/>
        <v>41487.813923611109</v>
      </c>
      <c r="T872" s="9">
        <f t="shared" si="55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</v>
      </c>
      <c r="P873" s="14">
        <f t="shared" si="53"/>
        <v>27.08</v>
      </c>
      <c r="Q873" t="str">
        <f>(LEFT(N873,FIND("/",N873)-1))</f>
        <v>music</v>
      </c>
      <c r="R873" t="str">
        <f>RIGHT(N873,LEN(N873)-SEARCH("/",N873))</f>
        <v>jazz</v>
      </c>
      <c r="S873" s="9">
        <f t="shared" si="54"/>
        <v>41577.352951388886</v>
      </c>
      <c r="T873" s="9">
        <f t="shared" si="55"/>
        <v>41607.394618055558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0.8</v>
      </c>
      <c r="P874" s="14">
        <f t="shared" si="53"/>
        <v>32.5</v>
      </c>
      <c r="Q874" t="str">
        <f>(LEFT(N874,FIND("/",N874)-1))</f>
        <v>music</v>
      </c>
      <c r="R874" t="str">
        <f>RIGHT(N874,LEN(N874)-SEARCH("/",N874))</f>
        <v>jazz</v>
      </c>
      <c r="S874" s="9">
        <f t="shared" si="54"/>
        <v>40567.617210648146</v>
      </c>
      <c r="T874" s="9">
        <f t="shared" si="55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1.3</v>
      </c>
      <c r="P875" s="14">
        <f t="shared" si="53"/>
        <v>9</v>
      </c>
      <c r="Q875" t="str">
        <f>(LEFT(N875,FIND("/",N875)-1))</f>
        <v>music</v>
      </c>
      <c r="R875" t="str">
        <f>RIGHT(N875,LEN(N875)-SEARCH("/",N875))</f>
        <v>jazz</v>
      </c>
      <c r="S875" s="9">
        <f t="shared" si="54"/>
        <v>41183.958796296291</v>
      </c>
      <c r="T875" s="9">
        <f t="shared" si="55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24.3</v>
      </c>
      <c r="P876" s="14">
        <f t="shared" si="53"/>
        <v>34.76</v>
      </c>
      <c r="Q876" t="str">
        <f>(LEFT(N876,FIND("/",N876)-1))</f>
        <v>music</v>
      </c>
      <c r="R876" t="str">
        <f>RIGHT(N876,LEN(N876)-SEARCH("/",N876))</f>
        <v>jazz</v>
      </c>
      <c r="S876" s="9">
        <f t="shared" si="54"/>
        <v>41368.375393518516</v>
      </c>
      <c r="T876" s="9">
        <f t="shared" si="55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14" t="e">
        <f t="shared" si="53"/>
        <v>#DIV/0!</v>
      </c>
      <c r="Q877" t="str">
        <f>(LEFT(N877,FIND("/",N877)-1))</f>
        <v>music</v>
      </c>
      <c r="R877" t="str">
        <f>RIGHT(N877,LEN(N877)-SEARCH("/",N877))</f>
        <v>jazz</v>
      </c>
      <c r="S877" s="9">
        <f t="shared" si="54"/>
        <v>42248.515405092585</v>
      </c>
      <c r="T877" s="9">
        <f t="shared" si="55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40.799999999999997</v>
      </c>
      <c r="P878" s="14">
        <f t="shared" si="53"/>
        <v>28.58</v>
      </c>
      <c r="Q878" t="str">
        <f>(LEFT(N878,FIND("/",N878)-1))</f>
        <v>music</v>
      </c>
      <c r="R878" t="str">
        <f>RIGHT(N878,LEN(N878)-SEARCH("/",N878))</f>
        <v>jazz</v>
      </c>
      <c r="S878" s="9">
        <f t="shared" si="54"/>
        <v>41276.288506944438</v>
      </c>
      <c r="T878" s="9">
        <f t="shared" si="55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67.599999999999994</v>
      </c>
      <c r="P879" s="14">
        <f t="shared" si="53"/>
        <v>46.59</v>
      </c>
      <c r="Q879" t="str">
        <f>(LEFT(N879,FIND("/",N879)-1))</f>
        <v>music</v>
      </c>
      <c r="R879" t="str">
        <f>RIGHT(N879,LEN(N879)-SEARCH("/",N879))</f>
        <v>jazz</v>
      </c>
      <c r="S879" s="9">
        <f t="shared" si="54"/>
        <v>41597.580555555549</v>
      </c>
      <c r="T879" s="9">
        <f t="shared" si="55"/>
        <v>41627.580555555549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1.3</v>
      </c>
      <c r="P880" s="14">
        <f t="shared" si="53"/>
        <v>32.5</v>
      </c>
      <c r="Q880" t="str">
        <f>(LEFT(N880,FIND("/",N880)-1))</f>
        <v>music</v>
      </c>
      <c r="R880" t="str">
        <f>RIGHT(N880,LEN(N880)-SEARCH("/",N880))</f>
        <v>jazz</v>
      </c>
      <c r="S880" s="9">
        <f t="shared" si="54"/>
        <v>40505.024583333332</v>
      </c>
      <c r="T880" s="9">
        <f t="shared" si="55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30.7</v>
      </c>
      <c r="P881" s="14">
        <f t="shared" si="53"/>
        <v>21.47</v>
      </c>
      <c r="Q881" t="str">
        <f>(LEFT(N881,FIND("/",N881)-1))</f>
        <v>music</v>
      </c>
      <c r="R881" t="str">
        <f>RIGHT(N881,LEN(N881)-SEARCH("/",N881))</f>
        <v>jazz</v>
      </c>
      <c r="S881" s="9">
        <f t="shared" si="54"/>
        <v>41037.621585648143</v>
      </c>
      <c r="T881" s="9">
        <f t="shared" si="55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3</v>
      </c>
      <c r="P882" s="14">
        <f t="shared" si="53"/>
        <v>14.13</v>
      </c>
      <c r="Q882" t="str">
        <f>(LEFT(N882,FIND("/",N882)-1))</f>
        <v>music</v>
      </c>
      <c r="R882" t="str">
        <f>RIGHT(N882,LEN(N882)-SEARCH("/",N882))</f>
        <v>indie rock</v>
      </c>
      <c r="S882" s="9">
        <f t="shared" si="54"/>
        <v>41179.112708333334</v>
      </c>
      <c r="T882" s="9">
        <f t="shared" si="55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0.8</v>
      </c>
      <c r="P883" s="14">
        <f t="shared" si="53"/>
        <v>30</v>
      </c>
      <c r="Q883" t="str">
        <f>(LEFT(N883,FIND("/",N883)-1))</f>
        <v>music</v>
      </c>
      <c r="R883" t="str">
        <f>RIGHT(N883,LEN(N883)-SEARCH("/",N883))</f>
        <v>indie rock</v>
      </c>
      <c r="S883" s="9">
        <f t="shared" si="54"/>
        <v>40877.042662037034</v>
      </c>
      <c r="T883" s="9">
        <f t="shared" si="55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20.100000000000001</v>
      </c>
      <c r="P884" s="14">
        <f t="shared" si="53"/>
        <v>21.57</v>
      </c>
      <c r="Q884" t="str">
        <f>(LEFT(N884,FIND("/",N884)-1))</f>
        <v>music</v>
      </c>
      <c r="R884" t="str">
        <f>RIGHT(N884,LEN(N884)-SEARCH("/",N884))</f>
        <v>indie rock</v>
      </c>
      <c r="S884" s="9">
        <f t="shared" si="54"/>
        <v>40759.652199074073</v>
      </c>
      <c r="T884" s="9">
        <f t="shared" si="55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40</v>
      </c>
      <c r="P885" s="14">
        <f t="shared" si="53"/>
        <v>83.38</v>
      </c>
      <c r="Q885" t="str">
        <f>(LEFT(N885,FIND("/",N885)-1))</f>
        <v>music</v>
      </c>
      <c r="R885" t="str">
        <f>RIGHT(N885,LEN(N885)-SEARCH("/",N885))</f>
        <v>indie rock</v>
      </c>
      <c r="S885" s="9">
        <f t="shared" si="54"/>
        <v>42371.727256944439</v>
      </c>
      <c r="T885" s="9">
        <f t="shared" si="55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1</v>
      </c>
      <c r="P886" s="14">
        <f t="shared" si="53"/>
        <v>10</v>
      </c>
      <c r="Q886" t="str">
        <f>(LEFT(N886,FIND("/",N886)-1))</f>
        <v>music</v>
      </c>
      <c r="R886" t="str">
        <f>RIGHT(N886,LEN(N886)-SEARCH("/",N886))</f>
        <v>indie rock</v>
      </c>
      <c r="S886" s="9">
        <f t="shared" si="54"/>
        <v>40981.594282407408</v>
      </c>
      <c r="T886" s="9">
        <f t="shared" si="55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75</v>
      </c>
      <c r="P887" s="14">
        <f t="shared" si="53"/>
        <v>35.71</v>
      </c>
      <c r="Q887" t="str">
        <f>(LEFT(N887,FIND("/",N887)-1))</f>
        <v>music</v>
      </c>
      <c r="R887" t="str">
        <f>RIGHT(N887,LEN(N887)-SEARCH("/",N887))</f>
        <v>indie rock</v>
      </c>
      <c r="S887" s="9">
        <f t="shared" si="54"/>
        <v>42713.732766203706</v>
      </c>
      <c r="T887" s="9">
        <f t="shared" si="55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41</v>
      </c>
      <c r="P888" s="14">
        <f t="shared" si="53"/>
        <v>29.29</v>
      </c>
      <c r="Q888" t="str">
        <f>(LEFT(N888,FIND("/",N888)-1))</f>
        <v>music</v>
      </c>
      <c r="R888" t="str">
        <f>RIGHT(N888,LEN(N888)-SEARCH("/",N888))</f>
        <v>indie rock</v>
      </c>
      <c r="S888" s="9">
        <f t="shared" si="54"/>
        <v>42603.662187499998</v>
      </c>
      <c r="T888" s="9">
        <f t="shared" si="55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14" t="e">
        <f t="shared" si="53"/>
        <v>#DIV/0!</v>
      </c>
      <c r="Q889" t="str">
        <f>(LEFT(N889,FIND("/",N889)-1))</f>
        <v>music</v>
      </c>
      <c r="R889" t="str">
        <f>RIGHT(N889,LEN(N889)-SEARCH("/",N889))</f>
        <v>indie rock</v>
      </c>
      <c r="S889" s="9">
        <f t="shared" si="54"/>
        <v>41026.75063657407</v>
      </c>
      <c r="T889" s="9">
        <f t="shared" si="55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7.2</v>
      </c>
      <c r="P890" s="14">
        <f t="shared" si="53"/>
        <v>18</v>
      </c>
      <c r="Q890" t="str">
        <f>(LEFT(N890,FIND("/",N890)-1))</f>
        <v>music</v>
      </c>
      <c r="R890" t="str">
        <f>RIGHT(N890,LEN(N890)-SEARCH("/",N890))</f>
        <v>indie rock</v>
      </c>
      <c r="S890" s="9">
        <f t="shared" si="54"/>
        <v>40751.544965277775</v>
      </c>
      <c r="T890" s="9">
        <f t="shared" si="55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</v>
      </c>
      <c r="P891" s="14">
        <f t="shared" si="53"/>
        <v>73.760000000000005</v>
      </c>
      <c r="Q891" t="str">
        <f>(LEFT(N891,FIND("/",N891)-1))</f>
        <v>music</v>
      </c>
      <c r="R891" t="str">
        <f>RIGHT(N891,LEN(N891)-SEARCH("/",N891))</f>
        <v>indie rock</v>
      </c>
      <c r="S891" s="9">
        <f t="shared" si="54"/>
        <v>41887.575729166667</v>
      </c>
      <c r="T891" s="9">
        <f t="shared" si="55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4.2</v>
      </c>
      <c r="P892" s="14">
        <f t="shared" si="53"/>
        <v>31.25</v>
      </c>
      <c r="Q892" t="str">
        <f>(LEFT(N892,FIND("/",N892)-1))</f>
        <v>music</v>
      </c>
      <c r="R892" t="str">
        <f>RIGHT(N892,LEN(N892)-SEARCH("/",N892))</f>
        <v>indie rock</v>
      </c>
      <c r="S892" s="9">
        <f t="shared" si="54"/>
        <v>41569.490497685183</v>
      </c>
      <c r="T892" s="9">
        <f t="shared" si="55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3.3</v>
      </c>
      <c r="P893" s="14">
        <f t="shared" si="53"/>
        <v>28.89</v>
      </c>
      <c r="Q893" t="str">
        <f>(LEFT(N893,FIND("/",N893)-1))</f>
        <v>music</v>
      </c>
      <c r="R893" t="str">
        <f>RIGHT(N893,LEN(N893)-SEARCH("/",N893))</f>
        <v>indie rock</v>
      </c>
      <c r="S893" s="9">
        <f t="shared" si="54"/>
        <v>41841.823263888888</v>
      </c>
      <c r="T893" s="9">
        <f t="shared" si="55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40.799999999999997</v>
      </c>
      <c r="P894" s="14">
        <f t="shared" si="53"/>
        <v>143.82</v>
      </c>
      <c r="Q894" t="str">
        <f>(LEFT(N894,FIND("/",N894)-1))</f>
        <v>music</v>
      </c>
      <c r="R894" t="str">
        <f>RIGHT(N894,LEN(N894)-SEARCH("/",N894))</f>
        <v>indie rock</v>
      </c>
      <c r="S894" s="9">
        <f t="shared" si="54"/>
        <v>40303.991701388884</v>
      </c>
      <c r="T894" s="9">
        <f t="shared" si="55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10</v>
      </c>
      <c r="P895" s="14">
        <f t="shared" si="53"/>
        <v>40</v>
      </c>
      <c r="Q895" t="str">
        <f>(LEFT(N895,FIND("/",N895)-1))</f>
        <v>music</v>
      </c>
      <c r="R895" t="str">
        <f>RIGHT(N895,LEN(N895)-SEARCH("/",N895))</f>
        <v>indie rock</v>
      </c>
      <c r="S895" s="9">
        <f t="shared" si="54"/>
        <v>42065.689386574071</v>
      </c>
      <c r="T895" s="9">
        <f t="shared" si="55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39.200000000000003</v>
      </c>
      <c r="P896" s="14">
        <f t="shared" si="53"/>
        <v>147.81</v>
      </c>
      <c r="Q896" t="str">
        <f>(LEFT(N896,FIND("/",N896)-1))</f>
        <v>music</v>
      </c>
      <c r="R896" t="str">
        <f>RIGHT(N896,LEN(N896)-SEARCH("/",N896))</f>
        <v>indie rock</v>
      </c>
      <c r="S896" s="9">
        <f t="shared" si="54"/>
        <v>42496.773263888885</v>
      </c>
      <c r="T896" s="9">
        <f t="shared" si="55"/>
        <v>42526.773263888885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</v>
      </c>
      <c r="P897" s="14">
        <f t="shared" si="53"/>
        <v>27.86</v>
      </c>
      <c r="Q897" t="str">
        <f>(LEFT(N897,FIND("/",N897)-1))</f>
        <v>music</v>
      </c>
      <c r="R897" t="str">
        <f>RIGHT(N897,LEN(N897)-SEARCH("/",N897))</f>
        <v>indie rock</v>
      </c>
      <c r="S897" s="9">
        <f t="shared" si="54"/>
        <v>40430.919317129628</v>
      </c>
      <c r="T897" s="9">
        <f t="shared" si="55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40</v>
      </c>
      <c r="P898" s="14">
        <f t="shared" si="53"/>
        <v>44.44</v>
      </c>
      <c r="Q898" t="str">
        <f>(LEFT(N898,FIND("/",N898)-1))</f>
        <v>music</v>
      </c>
      <c r="R898" t="str">
        <f>RIGHT(N898,LEN(N898)-SEARCH("/",N898))</f>
        <v>indie rock</v>
      </c>
      <c r="S898" s="9">
        <f t="shared" si="54"/>
        <v>42218.66465277777</v>
      </c>
      <c r="T898" s="9">
        <f t="shared" si="55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ROUND((E899/D899)*100, 1)</f>
        <v>0</v>
      </c>
      <c r="P899" s="14" t="e">
        <f t="shared" ref="P899:P962" si="57">ROUND(E899/L899, 2)</f>
        <v>#DIV/0!</v>
      </c>
      <c r="Q899" t="str">
        <f>(LEFT(N899,FIND("/",N899)-1))</f>
        <v>music</v>
      </c>
      <c r="R899" t="str">
        <f>RIGHT(N899,LEN(N899)-SEARCH("/",N899))</f>
        <v>indie rock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</v>
      </c>
      <c r="P900" s="14">
        <f t="shared" si="57"/>
        <v>35</v>
      </c>
      <c r="Q900" t="str">
        <f>(LEFT(N900,FIND("/",N900)-1))</f>
        <v>music</v>
      </c>
      <c r="R900" t="str">
        <f>RIGHT(N900,LEN(N900)-SEARCH("/",N900))</f>
        <v>indie rock</v>
      </c>
      <c r="S900" s="9">
        <f t="shared" si="58"/>
        <v>40878.549884259257</v>
      </c>
      <c r="T900" s="9">
        <f t="shared" si="59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37.299999999999997</v>
      </c>
      <c r="P901" s="14">
        <f t="shared" si="57"/>
        <v>35</v>
      </c>
      <c r="Q901" t="str">
        <f>(LEFT(N901,FIND("/",N901)-1))</f>
        <v>music</v>
      </c>
      <c r="R901" t="str">
        <f>RIGHT(N901,LEN(N901)-SEARCH("/",N901))</f>
        <v>indie rock</v>
      </c>
      <c r="S901" s="9">
        <f t="shared" si="58"/>
        <v>40645.890763888885</v>
      </c>
      <c r="T901" s="9">
        <f t="shared" si="59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0.4</v>
      </c>
      <c r="P902" s="14">
        <f t="shared" si="57"/>
        <v>10.5</v>
      </c>
      <c r="Q902" t="str">
        <f>(LEFT(N902,FIND("/",N902)-1))</f>
        <v>music</v>
      </c>
      <c r="R902" t="str">
        <f>RIGHT(N902,LEN(N902)-SEARCH("/",N902))</f>
        <v>jazz</v>
      </c>
      <c r="S902" s="9">
        <f t="shared" si="58"/>
        <v>42429.641226851854</v>
      </c>
      <c r="T902" s="9">
        <f t="shared" si="59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14" t="e">
        <f t="shared" si="57"/>
        <v>#DIV/0!</v>
      </c>
      <c r="Q903" t="str">
        <f>(LEFT(N903,FIND("/",N903)-1))</f>
        <v>music</v>
      </c>
      <c r="R903" t="str">
        <f>RIGHT(N903,LEN(N903)-SEARCH("/",N903))</f>
        <v>jazz</v>
      </c>
      <c r="S903" s="9">
        <f t="shared" si="58"/>
        <v>40291.603171296294</v>
      </c>
      <c r="T903" s="9">
        <f t="shared" si="59"/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0.3</v>
      </c>
      <c r="P904" s="14">
        <f t="shared" si="57"/>
        <v>30</v>
      </c>
      <c r="Q904" t="str">
        <f>(LEFT(N904,FIND("/",N904)-1))</f>
        <v>music</v>
      </c>
      <c r="R904" t="str">
        <f>RIGHT(N904,LEN(N904)-SEARCH("/",N904))</f>
        <v>jazz</v>
      </c>
      <c r="S904" s="9">
        <f t="shared" si="58"/>
        <v>41829.757199074069</v>
      </c>
      <c r="T904" s="9">
        <f t="shared" si="59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</v>
      </c>
      <c r="P905" s="14">
        <f t="shared" si="57"/>
        <v>40</v>
      </c>
      <c r="Q905" t="str">
        <f>(LEFT(N905,FIND("/",N905)-1))</f>
        <v>music</v>
      </c>
      <c r="R905" t="str">
        <f>RIGHT(N905,LEN(N905)-SEARCH("/",N905))</f>
        <v>jazz</v>
      </c>
      <c r="S905" s="9">
        <f t="shared" si="58"/>
        <v>41149.587731481479</v>
      </c>
      <c r="T905" s="9">
        <f t="shared" si="59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0.3</v>
      </c>
      <c r="P906" s="14">
        <f t="shared" si="57"/>
        <v>50.33</v>
      </c>
      <c r="Q906" t="str">
        <f>(LEFT(N906,FIND("/",N906)-1))</f>
        <v>music</v>
      </c>
      <c r="R906" t="str">
        <f>RIGHT(N906,LEN(N906)-SEARCH("/",N906))</f>
        <v>jazz</v>
      </c>
      <c r="S906" s="9">
        <f t="shared" si="58"/>
        <v>42341.87195601852</v>
      </c>
      <c r="T906" s="9">
        <f t="shared" si="59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</v>
      </c>
      <c r="P907" s="14">
        <f t="shared" si="57"/>
        <v>32.67</v>
      </c>
      <c r="Q907" t="str">
        <f>(LEFT(N907,FIND("/",N907)-1))</f>
        <v>music</v>
      </c>
      <c r="R907" t="str">
        <f>RIGHT(N907,LEN(N907)-SEARCH("/",N907))</f>
        <v>jazz</v>
      </c>
      <c r="S907" s="9">
        <f t="shared" si="58"/>
        <v>40507.031550925924</v>
      </c>
      <c r="T907" s="9">
        <f t="shared" si="59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14" t="e">
        <f t="shared" si="57"/>
        <v>#DIV/0!</v>
      </c>
      <c r="Q908" t="str">
        <f>(LEFT(N908,FIND("/",N908)-1))</f>
        <v>music</v>
      </c>
      <c r="R908" t="str">
        <f>RIGHT(N908,LEN(N908)-SEARCH("/",N908))</f>
        <v>jazz</v>
      </c>
      <c r="S908" s="9">
        <f t="shared" si="58"/>
        <v>41680.981365740736</v>
      </c>
      <c r="T908" s="9">
        <f t="shared" si="59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14" t="e">
        <f t="shared" si="57"/>
        <v>#DIV/0!</v>
      </c>
      <c r="Q909" t="str">
        <f>(LEFT(N909,FIND("/",N909)-1))</f>
        <v>music</v>
      </c>
      <c r="R909" t="str">
        <f>RIGHT(N909,LEN(N909)-SEARCH("/",N909))</f>
        <v>jazz</v>
      </c>
      <c r="S909" s="9">
        <f t="shared" si="58"/>
        <v>40766.9840625</v>
      </c>
      <c r="T909" s="9">
        <f t="shared" si="59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14" t="e">
        <f t="shared" si="57"/>
        <v>#DIV/0!</v>
      </c>
      <c r="Q910" t="str">
        <f>(LEFT(N910,FIND("/",N910)-1))</f>
        <v>music</v>
      </c>
      <c r="R910" t="str">
        <f>RIGHT(N910,LEN(N910)-SEARCH("/",N910))</f>
        <v>jazz</v>
      </c>
      <c r="S910" s="9">
        <f t="shared" si="58"/>
        <v>40340.593229166661</v>
      </c>
      <c r="T910" s="9">
        <f t="shared" si="59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3.3</v>
      </c>
      <c r="P911" s="14">
        <f t="shared" si="57"/>
        <v>65</v>
      </c>
      <c r="Q911" t="str">
        <f>(LEFT(N911,FIND("/",N911)-1))</f>
        <v>music</v>
      </c>
      <c r="R911" t="str">
        <f>RIGHT(N911,LEN(N911)-SEARCH("/",N911))</f>
        <v>jazz</v>
      </c>
      <c r="S911" s="9">
        <f t="shared" si="58"/>
        <v>41081.481944444444</v>
      </c>
      <c r="T911" s="9">
        <f t="shared" si="59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22.4</v>
      </c>
      <c r="P912" s="14">
        <f t="shared" si="57"/>
        <v>24.6</v>
      </c>
      <c r="Q912" t="str">
        <f>(LEFT(N912,FIND("/",N912)-1))</f>
        <v>music</v>
      </c>
      <c r="R912" t="str">
        <f>RIGHT(N912,LEN(N912)-SEARCH("/",N912))</f>
        <v>jazz</v>
      </c>
      <c r="S912" s="9">
        <f t="shared" si="58"/>
        <v>42737.337025462963</v>
      </c>
      <c r="T912" s="9">
        <f t="shared" si="59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14" t="e">
        <f t="shared" si="57"/>
        <v>#DIV/0!</v>
      </c>
      <c r="Q913" t="str">
        <f>(LEFT(N913,FIND("/",N913)-1))</f>
        <v>music</v>
      </c>
      <c r="R913" t="str">
        <f>RIGHT(N913,LEN(N913)-SEARCH("/",N913))</f>
        <v>jazz</v>
      </c>
      <c r="S913" s="9">
        <f t="shared" si="58"/>
        <v>41641.796817129631</v>
      </c>
      <c r="T913" s="9">
        <f t="shared" si="59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0.9</v>
      </c>
      <c r="P914" s="14">
        <f t="shared" si="57"/>
        <v>15</v>
      </c>
      <c r="Q914" t="str">
        <f>(LEFT(N914,FIND("/",N914)-1))</f>
        <v>music</v>
      </c>
      <c r="R914" t="str">
        <f>RIGHT(N914,LEN(N914)-SEARCH("/",N914))</f>
        <v>jazz</v>
      </c>
      <c r="S914" s="9">
        <f t="shared" si="58"/>
        <v>41193.901006944441</v>
      </c>
      <c r="T914" s="9">
        <f t="shared" si="59"/>
        <v>41253.942673611113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</v>
      </c>
      <c r="P915" s="14">
        <f t="shared" si="57"/>
        <v>82.58</v>
      </c>
      <c r="Q915" t="str">
        <f>(LEFT(N915,FIND("/",N915)-1))</f>
        <v>music</v>
      </c>
      <c r="R915" t="str">
        <f>RIGHT(N915,LEN(N915)-SEARCH("/",N915))</f>
        <v>jazz</v>
      </c>
      <c r="S915" s="9">
        <f t="shared" si="58"/>
        <v>41003.930775462963</v>
      </c>
      <c r="T915" s="9">
        <f t="shared" si="59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14" t="e">
        <f t="shared" si="57"/>
        <v>#DIV/0!</v>
      </c>
      <c r="Q916" t="str">
        <f>(LEFT(N916,FIND("/",N916)-1))</f>
        <v>music</v>
      </c>
      <c r="R916" t="str">
        <f>RIGHT(N916,LEN(N916)-SEARCH("/",N916))</f>
        <v>jazz</v>
      </c>
      <c r="S916" s="9">
        <f t="shared" si="58"/>
        <v>41116.554942129624</v>
      </c>
      <c r="T916" s="9">
        <f t="shared" si="59"/>
        <v>41146.554942129624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5.8</v>
      </c>
      <c r="P917" s="14">
        <f t="shared" si="57"/>
        <v>41.67</v>
      </c>
      <c r="Q917" t="str">
        <f>(LEFT(N917,FIND("/",N917)-1))</f>
        <v>music</v>
      </c>
      <c r="R917" t="str">
        <f>RIGHT(N917,LEN(N917)-SEARCH("/",N917))</f>
        <v>jazz</v>
      </c>
      <c r="S917" s="9">
        <f t="shared" si="58"/>
        <v>40937.471226851849</v>
      </c>
      <c r="T917" s="9">
        <f t="shared" si="59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14" t="e">
        <f t="shared" si="57"/>
        <v>#DIV/0!</v>
      </c>
      <c r="Q918" t="str">
        <f>(LEFT(N918,FIND("/",N918)-1))</f>
        <v>music</v>
      </c>
      <c r="R918" t="str">
        <f>RIGHT(N918,LEN(N918)-SEARCH("/",N918))</f>
        <v>jazz</v>
      </c>
      <c r="S918" s="9">
        <f t="shared" si="58"/>
        <v>40434.645069444443</v>
      </c>
      <c r="T918" s="9">
        <f t="shared" si="59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0.6</v>
      </c>
      <c r="P919" s="14">
        <f t="shared" si="57"/>
        <v>30</v>
      </c>
      <c r="Q919" t="str">
        <f>(LEFT(N919,FIND("/",N919)-1))</f>
        <v>music</v>
      </c>
      <c r="R919" t="str">
        <f>RIGHT(N919,LEN(N919)-SEARCH("/",N919))</f>
        <v>jazz</v>
      </c>
      <c r="S919" s="9">
        <f t="shared" si="58"/>
        <v>41802.735300925924</v>
      </c>
      <c r="T919" s="9">
        <f t="shared" si="59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</v>
      </c>
      <c r="P920" s="14">
        <f t="shared" si="57"/>
        <v>19.600000000000001</v>
      </c>
      <c r="Q920" t="str">
        <f>(LEFT(N920,FIND("/",N920)-1))</f>
        <v>music</v>
      </c>
      <c r="R920" t="str">
        <f>RIGHT(N920,LEN(N920)-SEARCH("/",N920))</f>
        <v>jazz</v>
      </c>
      <c r="S920" s="9">
        <f t="shared" si="58"/>
        <v>41944.707881944443</v>
      </c>
      <c r="T920" s="9">
        <f t="shared" si="59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0.5</v>
      </c>
      <c r="P921" s="14">
        <f t="shared" si="57"/>
        <v>100</v>
      </c>
      <c r="Q921" t="str">
        <f>(LEFT(N921,FIND("/",N921)-1))</f>
        <v>music</v>
      </c>
      <c r="R921" t="str">
        <f>RIGHT(N921,LEN(N921)-SEARCH("/",N921))</f>
        <v>jazz</v>
      </c>
      <c r="S921" s="9">
        <f t="shared" si="58"/>
        <v>41227.433391203704</v>
      </c>
      <c r="T921" s="9">
        <f t="shared" si="59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14" t="e">
        <f t="shared" si="57"/>
        <v>#DIV/0!</v>
      </c>
      <c r="Q922" t="str">
        <f>(LEFT(N922,FIND("/",N922)-1))</f>
        <v>music</v>
      </c>
      <c r="R922" t="str">
        <f>RIGHT(N922,LEN(N922)-SEARCH("/",N922))</f>
        <v>jazz</v>
      </c>
      <c r="S922" s="9">
        <f t="shared" si="58"/>
        <v>41562.463217592587</v>
      </c>
      <c r="T922" s="9">
        <f t="shared" si="59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30.9</v>
      </c>
      <c r="P923" s="14">
        <f t="shared" si="57"/>
        <v>231.75</v>
      </c>
      <c r="Q923" t="str">
        <f>(LEFT(N923,FIND("/",N923)-1))</f>
        <v>music</v>
      </c>
      <c r="R923" t="str">
        <f>RIGHT(N923,LEN(N923)-SEARCH("/",N923))</f>
        <v>jazz</v>
      </c>
      <c r="S923" s="9">
        <f t="shared" si="58"/>
        <v>40846.962685185186</v>
      </c>
      <c r="T923" s="9">
        <f t="shared" si="59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21</v>
      </c>
      <c r="P924" s="14">
        <f t="shared" si="57"/>
        <v>189.33</v>
      </c>
      <c r="Q924" t="str">
        <f>(LEFT(N924,FIND("/",N924)-1))</f>
        <v>music</v>
      </c>
      <c r="R924" t="str">
        <f>RIGHT(N924,LEN(N924)-SEARCH("/",N924))</f>
        <v>jazz</v>
      </c>
      <c r="S924" s="9">
        <f t="shared" si="58"/>
        <v>41878.32167824074</v>
      </c>
      <c r="T924" s="9">
        <f t="shared" si="59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2.2000000000000002</v>
      </c>
      <c r="P925" s="14">
        <f t="shared" si="57"/>
        <v>55</v>
      </c>
      <c r="Q925" t="str">
        <f>(LEFT(N925,FIND("/",N925)-1))</f>
        <v>music</v>
      </c>
      <c r="R925" t="str">
        <f>RIGHT(N925,LEN(N925)-SEARCH("/",N925))</f>
        <v>jazz</v>
      </c>
      <c r="S925" s="9">
        <f t="shared" si="58"/>
        <v>41934.751423611109</v>
      </c>
      <c r="T925" s="9">
        <f t="shared" si="59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10.9</v>
      </c>
      <c r="P926" s="14">
        <f t="shared" si="57"/>
        <v>21.8</v>
      </c>
      <c r="Q926" t="str">
        <f>(LEFT(N926,FIND("/",N926)-1))</f>
        <v>music</v>
      </c>
      <c r="R926" t="str">
        <f>RIGHT(N926,LEN(N926)-SEARCH("/",N926))</f>
        <v>jazz</v>
      </c>
      <c r="S926" s="9">
        <f t="shared" si="58"/>
        <v>41288.734594907401</v>
      </c>
      <c r="T926" s="9">
        <f t="shared" si="59"/>
        <v>41318.734594907401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2.7</v>
      </c>
      <c r="P927" s="14">
        <f t="shared" si="57"/>
        <v>32</v>
      </c>
      <c r="Q927" t="str">
        <f>(LEFT(N927,FIND("/",N927)-1))</f>
        <v>music</v>
      </c>
      <c r="R927" t="str">
        <f>RIGHT(N927,LEN(N927)-SEARCH("/",N927))</f>
        <v>jazz</v>
      </c>
      <c r="S927" s="9">
        <f t="shared" si="58"/>
        <v>41575.672581018516</v>
      </c>
      <c r="T927" s="9">
        <f t="shared" si="59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14" t="e">
        <f t="shared" si="57"/>
        <v>#DIV/0!</v>
      </c>
      <c r="Q928" t="str">
        <f>(LEFT(N928,FIND("/",N928)-1))</f>
        <v>music</v>
      </c>
      <c r="R928" t="str">
        <f>RIGHT(N928,LEN(N928)-SEARCH("/",N928))</f>
        <v>jazz</v>
      </c>
      <c r="S928" s="9">
        <f t="shared" si="58"/>
        <v>40337.811689814815</v>
      </c>
      <c r="T928" s="9">
        <f t="shared" si="59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14" t="e">
        <f t="shared" si="57"/>
        <v>#DIV/0!</v>
      </c>
      <c r="Q929" t="str">
        <f>(LEFT(N929,FIND("/",N929)-1))</f>
        <v>music</v>
      </c>
      <c r="R929" t="str">
        <f>RIGHT(N929,LEN(N929)-SEARCH("/",N929))</f>
        <v>jazz</v>
      </c>
      <c r="S929" s="9">
        <f t="shared" si="58"/>
        <v>41013.614525462959</v>
      </c>
      <c r="T929" s="9">
        <f t="shared" si="59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10.9</v>
      </c>
      <c r="P930" s="14">
        <f t="shared" si="57"/>
        <v>56.25</v>
      </c>
      <c r="Q930" t="str">
        <f>(LEFT(N930,FIND("/",N930)-1))</f>
        <v>music</v>
      </c>
      <c r="R930" t="str">
        <f>RIGHT(N930,LEN(N930)-SEARCH("/",N930))</f>
        <v>jazz</v>
      </c>
      <c r="S930" s="9">
        <f t="shared" si="58"/>
        <v>41180.654085648144</v>
      </c>
      <c r="T930" s="9">
        <f t="shared" si="59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14" t="e">
        <f t="shared" si="57"/>
        <v>#DIV/0!</v>
      </c>
      <c r="Q931" t="str">
        <f>(LEFT(N931,FIND("/",N931)-1))</f>
        <v>music</v>
      </c>
      <c r="R931" t="str">
        <f>RIGHT(N931,LEN(N931)-SEARCH("/",N931))</f>
        <v>jazz</v>
      </c>
      <c r="S931" s="9">
        <f t="shared" si="58"/>
        <v>40978.029733796291</v>
      </c>
      <c r="T931" s="9">
        <f t="shared" si="59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38.299999999999997</v>
      </c>
      <c r="P932" s="14">
        <f t="shared" si="57"/>
        <v>69</v>
      </c>
      <c r="Q932" t="str">
        <f>(LEFT(N932,FIND("/",N932)-1))</f>
        <v>music</v>
      </c>
      <c r="R932" t="str">
        <f>RIGHT(N932,LEN(N932)-SEARCH("/",N932))</f>
        <v>jazz</v>
      </c>
      <c r="S932" s="9">
        <f t="shared" si="58"/>
        <v>40312.707245370366</v>
      </c>
      <c r="T932" s="9">
        <f t="shared" si="59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6.6</v>
      </c>
      <c r="P933" s="14">
        <f t="shared" si="57"/>
        <v>18.71</v>
      </c>
      <c r="Q933" t="str">
        <f>(LEFT(N933,FIND("/",N933)-1))</f>
        <v>music</v>
      </c>
      <c r="R933" t="str">
        <f>RIGHT(N933,LEN(N933)-SEARCH("/",N933))</f>
        <v>jazz</v>
      </c>
      <c r="S933" s="9">
        <f t="shared" si="58"/>
        <v>41680.151643518519</v>
      </c>
      <c r="T933" s="9">
        <f t="shared" si="59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14.5</v>
      </c>
      <c r="P934" s="14">
        <f t="shared" si="57"/>
        <v>46.03</v>
      </c>
      <c r="Q934" t="str">
        <f>(LEFT(N934,FIND("/",N934)-1))</f>
        <v>music</v>
      </c>
      <c r="R934" t="str">
        <f>RIGHT(N934,LEN(N934)-SEARCH("/",N934))</f>
        <v>jazz</v>
      </c>
      <c r="S934" s="9">
        <f t="shared" si="58"/>
        <v>41310.760937499996</v>
      </c>
      <c r="T934" s="9">
        <f t="shared" si="59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6</v>
      </c>
      <c r="P935" s="14">
        <f t="shared" si="57"/>
        <v>60</v>
      </c>
      <c r="Q935" t="str">
        <f>(LEFT(N935,FIND("/",N935)-1))</f>
        <v>music</v>
      </c>
      <c r="R935" t="str">
        <f>RIGHT(N935,LEN(N935)-SEARCH("/",N935))</f>
        <v>jazz</v>
      </c>
      <c r="S935" s="9">
        <f t="shared" si="58"/>
        <v>41710.960752314808</v>
      </c>
      <c r="T935" s="9">
        <f t="shared" si="59"/>
        <v>41770.960752314808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30.4</v>
      </c>
      <c r="P936" s="14">
        <f t="shared" si="57"/>
        <v>50.67</v>
      </c>
      <c r="Q936" t="str">
        <f>(LEFT(N936,FIND("/",N936)-1))</f>
        <v>music</v>
      </c>
      <c r="R936" t="str">
        <f>RIGHT(N936,LEN(N936)-SEARCH("/",N936))</f>
        <v>jazz</v>
      </c>
      <c r="S936" s="9">
        <f t="shared" si="58"/>
        <v>41733.528749999998</v>
      </c>
      <c r="T936" s="9">
        <f t="shared" si="59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</v>
      </c>
      <c r="P937" s="14">
        <f t="shared" si="57"/>
        <v>25</v>
      </c>
      <c r="Q937" t="str">
        <f>(LEFT(N937,FIND("/",N937)-1))</f>
        <v>music</v>
      </c>
      <c r="R937" t="str">
        <f>RIGHT(N937,LEN(N937)-SEARCH("/",N937))</f>
        <v>jazz</v>
      </c>
      <c r="S937" s="9">
        <f t="shared" si="58"/>
        <v>42368.125335648147</v>
      </c>
      <c r="T937" s="9">
        <f t="shared" si="59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14" t="e">
        <f t="shared" si="57"/>
        <v>#DIV/0!</v>
      </c>
      <c r="Q938" t="str">
        <f>(LEFT(N938,FIND("/",N938)-1))</f>
        <v>music</v>
      </c>
      <c r="R938" t="str">
        <f>RIGHT(N938,LEN(N938)-SEARCH("/",N938))</f>
        <v>jazz</v>
      </c>
      <c r="S938" s="9">
        <f t="shared" si="58"/>
        <v>40882.815844907404</v>
      </c>
      <c r="T938" s="9">
        <f t="shared" si="59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1.1000000000000001</v>
      </c>
      <c r="P939" s="14">
        <f t="shared" si="57"/>
        <v>20</v>
      </c>
      <c r="Q939" t="str">
        <f>(LEFT(N939,FIND("/",N939)-1))</f>
        <v>music</v>
      </c>
      <c r="R939" t="str">
        <f>RIGHT(N939,LEN(N939)-SEARCH("/",N939))</f>
        <v>jazz</v>
      </c>
      <c r="S939" s="9">
        <f t="shared" si="58"/>
        <v>41551.589780092589</v>
      </c>
      <c r="T939" s="9">
        <f t="shared" si="59"/>
        <v>41581.631446759253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0.4</v>
      </c>
      <c r="P940" s="14">
        <f t="shared" si="57"/>
        <v>25</v>
      </c>
      <c r="Q940" t="str">
        <f>(LEFT(N940,FIND("/",N940)-1))</f>
        <v>music</v>
      </c>
      <c r="R940" t="str">
        <f>RIGHT(N940,LEN(N940)-SEARCH("/",N940))</f>
        <v>jazz</v>
      </c>
      <c r="S940" s="9">
        <f t="shared" si="58"/>
        <v>41124.27138888889</v>
      </c>
      <c r="T940" s="9">
        <f t="shared" si="59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1.5</v>
      </c>
      <c r="P941" s="14">
        <f t="shared" si="57"/>
        <v>20</v>
      </c>
      <c r="Q941" t="str">
        <f>(LEFT(N941,FIND("/",N941)-1))</f>
        <v>music</v>
      </c>
      <c r="R941" t="str">
        <f>RIGHT(N941,LEN(N941)-SEARCH("/",N941))</f>
        <v>jazz</v>
      </c>
      <c r="S941" s="9">
        <f t="shared" si="58"/>
        <v>41416.554837962962</v>
      </c>
      <c r="T941" s="9">
        <f t="shared" si="59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17.2</v>
      </c>
      <c r="P942" s="14">
        <f t="shared" si="57"/>
        <v>110.29</v>
      </c>
      <c r="Q942" t="str">
        <f>(LEFT(N942,FIND("/",N942)-1))</f>
        <v>technology</v>
      </c>
      <c r="R942" t="str">
        <f>RIGHT(N942,LEN(N942)-SEARCH("/",N942))</f>
        <v>wearables</v>
      </c>
      <c r="S942" s="9">
        <f t="shared" si="58"/>
        <v>42181.800069444442</v>
      </c>
      <c r="T942" s="9">
        <f t="shared" si="59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2.2999999999999998</v>
      </c>
      <c r="P943" s="14">
        <f t="shared" si="57"/>
        <v>37.450000000000003</v>
      </c>
      <c r="Q943" t="str">
        <f>(LEFT(N943,FIND("/",N943)-1))</f>
        <v>technology</v>
      </c>
      <c r="R943" t="str">
        <f>RIGHT(N943,LEN(N943)-SEARCH("/",N943))</f>
        <v>wearables</v>
      </c>
      <c r="S943" s="9">
        <f t="shared" si="58"/>
        <v>42745.888252314813</v>
      </c>
      <c r="T943" s="9">
        <f t="shared" si="59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</v>
      </c>
      <c r="P944" s="14">
        <f t="shared" si="57"/>
        <v>41.75</v>
      </c>
      <c r="Q944" t="str">
        <f>(LEFT(N944,FIND("/",N944)-1))</f>
        <v>technology</v>
      </c>
      <c r="R944" t="str">
        <f>RIGHT(N944,LEN(N944)-SEARCH("/",N944))</f>
        <v>wearables</v>
      </c>
      <c r="S944" s="9">
        <f t="shared" si="58"/>
        <v>42382.634953703702</v>
      </c>
      <c r="T944" s="9">
        <f t="shared" si="59"/>
        <v>42418.634953703702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</v>
      </c>
      <c r="P945" s="14">
        <f t="shared" si="57"/>
        <v>24.08</v>
      </c>
      <c r="Q945" t="str">
        <f>(LEFT(N945,FIND("/",N945)-1))</f>
        <v>technology</v>
      </c>
      <c r="R945" t="str">
        <f>RIGHT(N945,LEN(N945)-SEARCH("/",N945))</f>
        <v>wearables</v>
      </c>
      <c r="S945" s="9">
        <f t="shared" si="58"/>
        <v>42673.459548611114</v>
      </c>
      <c r="T945" s="9">
        <f t="shared" si="59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13.3</v>
      </c>
      <c r="P946" s="14">
        <f t="shared" si="57"/>
        <v>69.41</v>
      </c>
      <c r="Q946" t="str">
        <f>(LEFT(N946,FIND("/",N946)-1))</f>
        <v>technology</v>
      </c>
      <c r="R946" t="str">
        <f>RIGHT(N946,LEN(N946)-SEARCH("/",N946))</f>
        <v>wearables</v>
      </c>
      <c r="S946" s="9">
        <f t="shared" si="58"/>
        <v>42444.375578703701</v>
      </c>
      <c r="T946" s="9">
        <f t="shared" si="59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2.5</v>
      </c>
      <c r="P947" s="14">
        <f t="shared" si="57"/>
        <v>155.25</v>
      </c>
      <c r="Q947" t="str">
        <f>(LEFT(N947,FIND("/",N947)-1))</f>
        <v>technology</v>
      </c>
      <c r="R947" t="str">
        <f>RIGHT(N947,LEN(N947)-SEARCH("/",N947))</f>
        <v>wearables</v>
      </c>
      <c r="S947" s="9">
        <f t="shared" si="58"/>
        <v>42732.66465277777</v>
      </c>
      <c r="T947" s="9">
        <f t="shared" si="59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</v>
      </c>
      <c r="P948" s="14">
        <f t="shared" si="57"/>
        <v>57.2</v>
      </c>
      <c r="Q948" t="str">
        <f>(LEFT(N948,FIND("/",N948)-1))</f>
        <v>technology</v>
      </c>
      <c r="R948" t="str">
        <f>RIGHT(N948,LEN(N948)-SEARCH("/",N948))</f>
        <v>wearables</v>
      </c>
      <c r="S948" s="9">
        <f t="shared" si="58"/>
        <v>42592.542222222219</v>
      </c>
      <c r="T948" s="9">
        <f t="shared" si="59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14" t="e">
        <f t="shared" si="57"/>
        <v>#DIV/0!</v>
      </c>
      <c r="Q949" t="str">
        <f>(LEFT(N949,FIND("/",N949)-1))</f>
        <v>technology</v>
      </c>
      <c r="R949" t="str">
        <f>RIGHT(N949,LEN(N949)-SEARCH("/",N949))</f>
        <v>wearables</v>
      </c>
      <c r="S949" s="9">
        <f t="shared" si="58"/>
        <v>42491.57298611111</v>
      </c>
      <c r="T949" s="9">
        <f t="shared" si="59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12</v>
      </c>
      <c r="P950" s="14">
        <f t="shared" si="57"/>
        <v>60</v>
      </c>
      <c r="Q950" t="str">
        <f>(LEFT(N950,FIND("/",N950)-1))</f>
        <v>technology</v>
      </c>
      <c r="R950" t="str">
        <f>RIGHT(N950,LEN(N950)-SEARCH("/",N950))</f>
        <v>wearables</v>
      </c>
      <c r="S950" s="9">
        <f t="shared" si="58"/>
        <v>42411.619953703703</v>
      </c>
      <c r="T950" s="9">
        <f t="shared" si="59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1.4</v>
      </c>
      <c r="P951" s="14">
        <f t="shared" si="57"/>
        <v>39</v>
      </c>
      <c r="Q951" t="str">
        <f>(LEFT(N951,FIND("/",N951)-1))</f>
        <v>technology</v>
      </c>
      <c r="R951" t="str">
        <f>RIGHT(N951,LEN(N951)-SEARCH("/",N951))</f>
        <v>wearables</v>
      </c>
      <c r="S951" s="9">
        <f t="shared" si="58"/>
        <v>42360.835370370369</v>
      </c>
      <c r="T951" s="9">
        <f t="shared" si="59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28</v>
      </c>
      <c r="P952" s="14">
        <f t="shared" si="57"/>
        <v>58.42</v>
      </c>
      <c r="Q952" t="str">
        <f>(LEFT(N952,FIND("/",N952)-1))</f>
        <v>technology</v>
      </c>
      <c r="R952" t="str">
        <f>RIGHT(N952,LEN(N952)-SEARCH("/",N952))</f>
        <v>wearables</v>
      </c>
      <c r="S952" s="9">
        <f t="shared" si="58"/>
        <v>42356.54237268518</v>
      </c>
      <c r="T952" s="9">
        <f t="shared" si="59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38.4</v>
      </c>
      <c r="P953" s="14">
        <f t="shared" si="57"/>
        <v>158.63999999999999</v>
      </c>
      <c r="Q953" t="str">
        <f>(LEFT(N953,FIND("/",N953)-1))</f>
        <v>technology</v>
      </c>
      <c r="R953" t="str">
        <f>RIGHT(N953,LEN(N953)-SEARCH("/",N953))</f>
        <v>wearables</v>
      </c>
      <c r="S953" s="9">
        <f t="shared" si="58"/>
        <v>42480.445277777777</v>
      </c>
      <c r="T953" s="9">
        <f t="shared" si="59"/>
        <v>42525.445277777777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39.9</v>
      </c>
      <c r="P954" s="14">
        <f t="shared" si="57"/>
        <v>99.86</v>
      </c>
      <c r="Q954" t="str">
        <f>(LEFT(N954,FIND("/",N954)-1))</f>
        <v>technology</v>
      </c>
      <c r="R954" t="str">
        <f>RIGHT(N954,LEN(N954)-SEARCH("/",N954))</f>
        <v>wearables</v>
      </c>
      <c r="S954" s="9">
        <f t="shared" si="58"/>
        <v>42662.405231481483</v>
      </c>
      <c r="T954" s="9">
        <f t="shared" si="59"/>
        <v>42692.44689814814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0.8</v>
      </c>
      <c r="P955" s="14">
        <f t="shared" si="57"/>
        <v>25.2</v>
      </c>
      <c r="Q955" t="str">
        <f>(LEFT(N955,FIND("/",N955)-1))</f>
        <v>technology</v>
      </c>
      <c r="R955" t="str">
        <f>RIGHT(N955,LEN(N955)-SEARCH("/",N955))</f>
        <v>wearables</v>
      </c>
      <c r="S955" s="9">
        <f t="shared" si="58"/>
        <v>41998.956006944441</v>
      </c>
      <c r="T955" s="9">
        <f t="shared" si="59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43.4</v>
      </c>
      <c r="P956" s="14">
        <f t="shared" si="57"/>
        <v>89.19</v>
      </c>
      <c r="Q956" t="str">
        <f>(LEFT(N956,FIND("/",N956)-1))</f>
        <v>technology</v>
      </c>
      <c r="R956" t="str">
        <f>RIGHT(N956,LEN(N956)-SEARCH("/",N956))</f>
        <v>wearables</v>
      </c>
      <c r="S956" s="9">
        <f t="shared" si="58"/>
        <v>42194.625451388885</v>
      </c>
      <c r="T956" s="9">
        <f t="shared" si="59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5.7</v>
      </c>
      <c r="P957" s="14">
        <f t="shared" si="57"/>
        <v>182.62</v>
      </c>
      <c r="Q957" t="str">
        <f>(LEFT(N957,FIND("/",N957)-1))</f>
        <v>technology</v>
      </c>
      <c r="R957" t="str">
        <f>RIGHT(N957,LEN(N957)-SEARCH("/",N957))</f>
        <v>wearables</v>
      </c>
      <c r="S957" s="9">
        <f t="shared" si="58"/>
        <v>42586.086805555555</v>
      </c>
      <c r="T957" s="9">
        <f t="shared" si="59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</v>
      </c>
      <c r="P958" s="14">
        <f t="shared" si="57"/>
        <v>50.65</v>
      </c>
      <c r="Q958" t="str">
        <f>(LEFT(N958,FIND("/",N958)-1))</f>
        <v>technology</v>
      </c>
      <c r="R958" t="str">
        <f>RIGHT(N958,LEN(N958)-SEARCH("/",N958))</f>
        <v>wearables</v>
      </c>
      <c r="S958" s="9">
        <f t="shared" si="58"/>
        <v>42060.705543981479</v>
      </c>
      <c r="T958" s="9">
        <f t="shared" si="59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</v>
      </c>
      <c r="P959" s="14">
        <f t="shared" si="57"/>
        <v>33.29</v>
      </c>
      <c r="Q959" t="str">
        <f>(LEFT(N959,FIND("/",N959)-1))</f>
        <v>technology</v>
      </c>
      <c r="R959" t="str">
        <f>RIGHT(N959,LEN(N959)-SEARCH("/",N959))</f>
        <v>wearables</v>
      </c>
      <c r="S959" s="9">
        <f t="shared" si="58"/>
        <v>42660.344131944446</v>
      </c>
      <c r="T959" s="9">
        <f t="shared" si="59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11.3</v>
      </c>
      <c r="P960" s="14">
        <f t="shared" si="57"/>
        <v>51.82</v>
      </c>
      <c r="Q960" t="str">
        <f>(LEFT(N960,FIND("/",N960)-1))</f>
        <v>technology</v>
      </c>
      <c r="R960" t="str">
        <f>RIGHT(N960,LEN(N960)-SEARCH("/",N960))</f>
        <v>wearables</v>
      </c>
      <c r="S960" s="9">
        <f t="shared" si="58"/>
        <v>42082.594479166662</v>
      </c>
      <c r="T960" s="9">
        <f t="shared" si="59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38.9</v>
      </c>
      <c r="P961" s="14">
        <f t="shared" si="57"/>
        <v>113.63</v>
      </c>
      <c r="Q961" t="str">
        <f>(LEFT(N961,FIND("/",N961)-1))</f>
        <v>technology</v>
      </c>
      <c r="R961" t="str">
        <f>RIGHT(N961,LEN(N961)-SEARCH("/",N961))</f>
        <v>wearables</v>
      </c>
      <c r="S961" s="9">
        <f t="shared" si="58"/>
        <v>41992.96603009259</v>
      </c>
      <c r="T961" s="9">
        <f t="shared" si="59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46.1</v>
      </c>
      <c r="P962" s="14">
        <f t="shared" si="57"/>
        <v>136.46</v>
      </c>
      <c r="Q962" t="str">
        <f>(LEFT(N962,FIND("/",N962)-1))</f>
        <v>technology</v>
      </c>
      <c r="R962" t="str">
        <f>RIGHT(N962,LEN(N962)-SEARCH("/",N962))</f>
        <v>wearables</v>
      </c>
      <c r="S962" s="9">
        <f t="shared" si="58"/>
        <v>42766.41846064815</v>
      </c>
      <c r="T962" s="9">
        <f t="shared" si="59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ROUND((E963/D963)*100, 1)</f>
        <v>42.2</v>
      </c>
      <c r="P963" s="14">
        <f t="shared" ref="P963:P1026" si="61">ROUND(E963/L963, 2)</f>
        <v>364.35</v>
      </c>
      <c r="Q963" t="str">
        <f>(LEFT(N963,FIND("/",N963)-1))</f>
        <v>technology</v>
      </c>
      <c r="R963" t="str">
        <f>RIGHT(N963,LEN(N963)-SEARCH("/",N963))</f>
        <v>wearables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28.5</v>
      </c>
      <c r="P964" s="14">
        <f t="shared" si="61"/>
        <v>19.239999999999998</v>
      </c>
      <c r="Q964" t="str">
        <f>(LEFT(N964,FIND("/",N964)-1))</f>
        <v>technology</v>
      </c>
      <c r="R964" t="str">
        <f>RIGHT(N964,LEN(N964)-SEARCH("/",N964))</f>
        <v>wearables</v>
      </c>
      <c r="S964" s="9">
        <f t="shared" si="62"/>
        <v>42373.504085648143</v>
      </c>
      <c r="T964" s="9">
        <f t="shared" si="63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1.1000000000000001</v>
      </c>
      <c r="P965" s="14">
        <f t="shared" si="61"/>
        <v>41.89</v>
      </c>
      <c r="Q965" t="str">
        <f>(LEFT(N965,FIND("/",N965)-1))</f>
        <v>technology</v>
      </c>
      <c r="R965" t="str">
        <f>RIGHT(N965,LEN(N965)-SEARCH("/",N965))</f>
        <v>wearables</v>
      </c>
      <c r="S965" s="9">
        <f t="shared" si="62"/>
        <v>42625.427303240744</v>
      </c>
      <c r="T965" s="9">
        <f t="shared" si="63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0.8</v>
      </c>
      <c r="P966" s="14">
        <f t="shared" si="61"/>
        <v>30.31</v>
      </c>
      <c r="Q966" t="str">
        <f>(LEFT(N966,FIND("/",N966)-1))</f>
        <v>technology</v>
      </c>
      <c r="R966" t="str">
        <f>RIGHT(N966,LEN(N966)-SEARCH("/",N966))</f>
        <v>wearables</v>
      </c>
      <c r="S966" s="9">
        <f t="shared" si="62"/>
        <v>42208.420358796291</v>
      </c>
      <c r="T966" s="9">
        <f t="shared" si="63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1.2</v>
      </c>
      <c r="P967" s="14">
        <f t="shared" si="61"/>
        <v>49.67</v>
      </c>
      <c r="Q967" t="str">
        <f>(LEFT(N967,FIND("/",N967)-1))</f>
        <v>technology</v>
      </c>
      <c r="R967" t="str">
        <f>RIGHT(N967,LEN(N967)-SEARCH("/",N967))</f>
        <v>wearables</v>
      </c>
      <c r="S967" s="9">
        <f t="shared" si="62"/>
        <v>42636.808402777773</v>
      </c>
      <c r="T967" s="9">
        <f t="shared" si="63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14.8</v>
      </c>
      <c r="P968" s="14">
        <f t="shared" si="61"/>
        <v>59.2</v>
      </c>
      <c r="Q968" t="str">
        <f>(LEFT(N968,FIND("/",N968)-1))</f>
        <v>technology</v>
      </c>
      <c r="R968" t="str">
        <f>RIGHT(N968,LEN(N968)-SEARCH("/",N968))</f>
        <v>wearables</v>
      </c>
      <c r="S968" s="9">
        <f t="shared" si="62"/>
        <v>42619.427453703705</v>
      </c>
      <c r="T968" s="9">
        <f t="shared" si="63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17.8</v>
      </c>
      <c r="P969" s="14">
        <f t="shared" si="61"/>
        <v>43.98</v>
      </c>
      <c r="Q969" t="str">
        <f>(LEFT(N969,FIND("/",N969)-1))</f>
        <v>technology</v>
      </c>
      <c r="R969" t="str">
        <f>RIGHT(N969,LEN(N969)-SEARCH("/",N969))</f>
        <v>wearables</v>
      </c>
      <c r="S969" s="9">
        <f t="shared" si="62"/>
        <v>42422.045995370368</v>
      </c>
      <c r="T969" s="9">
        <f t="shared" si="63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</v>
      </c>
      <c r="P970" s="14">
        <f t="shared" si="61"/>
        <v>26.5</v>
      </c>
      <c r="Q970" t="str">
        <f>(LEFT(N970,FIND("/",N970)-1))</f>
        <v>technology</v>
      </c>
      <c r="R970" t="str">
        <f>RIGHT(N970,LEN(N970)-SEARCH("/",N970))</f>
        <v>wearables</v>
      </c>
      <c r="S970" s="9">
        <f t="shared" si="62"/>
        <v>41836.639282407406</v>
      </c>
      <c r="T970" s="9">
        <f t="shared" si="63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46.7</v>
      </c>
      <c r="P971" s="14">
        <f t="shared" si="61"/>
        <v>1272.73</v>
      </c>
      <c r="Q971" t="str">
        <f>(LEFT(N971,FIND("/",N971)-1))</f>
        <v>technology</v>
      </c>
      <c r="R971" t="str">
        <f>RIGHT(N971,LEN(N971)-SEARCH("/",N971))</f>
        <v>wearables</v>
      </c>
      <c r="S971" s="9">
        <f t="shared" si="62"/>
        <v>42742.094988425924</v>
      </c>
      <c r="T971" s="9">
        <f t="shared" si="63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45.9</v>
      </c>
      <c r="P972" s="14">
        <f t="shared" si="61"/>
        <v>164</v>
      </c>
      <c r="Q972" t="str">
        <f>(LEFT(N972,FIND("/",N972)-1))</f>
        <v>technology</v>
      </c>
      <c r="R972" t="str">
        <f>RIGHT(N972,LEN(N972)-SEARCH("/",N972))</f>
        <v>wearables</v>
      </c>
      <c r="S972" s="9">
        <f t="shared" si="62"/>
        <v>42721.012187499997</v>
      </c>
      <c r="T972" s="9">
        <f t="shared" si="63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0.2</v>
      </c>
      <c r="P973" s="14">
        <f t="shared" si="61"/>
        <v>45.2</v>
      </c>
      <c r="Q973" t="str">
        <f>(LEFT(N973,FIND("/",N973)-1))</f>
        <v>technology</v>
      </c>
      <c r="R973" t="str">
        <f>RIGHT(N973,LEN(N973)-SEARCH("/",N973))</f>
        <v>wearables</v>
      </c>
      <c r="S973" s="9">
        <f t="shared" si="62"/>
        <v>42111.500694444439</v>
      </c>
      <c r="T973" s="9">
        <f t="shared" si="63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34.6</v>
      </c>
      <c r="P974" s="14">
        <f t="shared" si="61"/>
        <v>153.88999999999999</v>
      </c>
      <c r="Q974" t="str">
        <f>(LEFT(N974,FIND("/",N974)-1))</f>
        <v>technology</v>
      </c>
      <c r="R974" t="str">
        <f>RIGHT(N974,LEN(N974)-SEARCH("/",N974))</f>
        <v>wearables</v>
      </c>
      <c r="S974" s="9">
        <f t="shared" si="62"/>
        <v>41856.657384259255</v>
      </c>
      <c r="T974" s="9">
        <f t="shared" si="63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2.1</v>
      </c>
      <c r="P975" s="14">
        <f t="shared" si="61"/>
        <v>51.38</v>
      </c>
      <c r="Q975" t="str">
        <f>(LEFT(N975,FIND("/",N975)-1))</f>
        <v>technology</v>
      </c>
      <c r="R975" t="str">
        <f>RIGHT(N975,LEN(N975)-SEARCH("/",N975))</f>
        <v>wearables</v>
      </c>
      <c r="S975" s="9">
        <f t="shared" si="62"/>
        <v>42256.806631944441</v>
      </c>
      <c r="T975" s="9">
        <f t="shared" si="63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0.6</v>
      </c>
      <c r="P976" s="14">
        <f t="shared" si="61"/>
        <v>93.33</v>
      </c>
      <c r="Q976" t="str">
        <f>(LEFT(N976,FIND("/",N976)-1))</f>
        <v>technology</v>
      </c>
      <c r="R976" t="str">
        <f>RIGHT(N976,LEN(N976)-SEARCH("/",N976))</f>
        <v>wearables</v>
      </c>
      <c r="S976" s="9">
        <f t="shared" si="62"/>
        <v>42424.541157407402</v>
      </c>
      <c r="T976" s="9">
        <f t="shared" si="63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</v>
      </c>
      <c r="P977" s="14">
        <f t="shared" si="61"/>
        <v>108.63</v>
      </c>
      <c r="Q977" t="str">
        <f>(LEFT(N977,FIND("/",N977)-1))</f>
        <v>technology</v>
      </c>
      <c r="R977" t="str">
        <f>RIGHT(N977,LEN(N977)-SEARCH("/",N977))</f>
        <v>wearables</v>
      </c>
      <c r="S977" s="9">
        <f t="shared" si="62"/>
        <v>42489.488252314812</v>
      </c>
      <c r="T977" s="9">
        <f t="shared" si="63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</v>
      </c>
      <c r="P978" s="14">
        <f t="shared" si="61"/>
        <v>160.5</v>
      </c>
      <c r="Q978" t="str">
        <f>(LEFT(N978,FIND("/",N978)-1))</f>
        <v>technology</v>
      </c>
      <c r="R978" t="str">
        <f>RIGHT(N978,LEN(N978)-SEARCH("/",N978))</f>
        <v>wearables</v>
      </c>
      <c r="S978" s="9">
        <f t="shared" si="62"/>
        <v>42184.850659722222</v>
      </c>
      <c r="T978" s="9">
        <f t="shared" si="63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33.700000000000003</v>
      </c>
      <c r="P979" s="14">
        <f t="shared" si="61"/>
        <v>75.75</v>
      </c>
      <c r="Q979" t="str">
        <f>(LEFT(N979,FIND("/",N979)-1))</f>
        <v>technology</v>
      </c>
      <c r="R979" t="str">
        <f>RIGHT(N979,LEN(N979)-SEARCH("/",N979))</f>
        <v>wearables</v>
      </c>
      <c r="S979" s="9">
        <f t="shared" si="62"/>
        <v>42391.733761574076</v>
      </c>
      <c r="T979" s="9">
        <f t="shared" si="63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56.3</v>
      </c>
      <c r="P980" s="14">
        <f t="shared" si="61"/>
        <v>790.84</v>
      </c>
      <c r="Q980" t="str">
        <f>(LEFT(N980,FIND("/",N980)-1))</f>
        <v>technology</v>
      </c>
      <c r="R980" t="str">
        <f>RIGHT(N980,LEN(N980)-SEARCH("/",N980))</f>
        <v>wearables</v>
      </c>
      <c r="S980" s="9">
        <f t="shared" si="62"/>
        <v>42395.100706018515</v>
      </c>
      <c r="T980" s="9">
        <f t="shared" si="63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82.8</v>
      </c>
      <c r="P981" s="14">
        <f t="shared" si="61"/>
        <v>301.94</v>
      </c>
      <c r="Q981" t="str">
        <f>(LEFT(N981,FIND("/",N981)-1))</f>
        <v>technology</v>
      </c>
      <c r="R981" t="str">
        <f>RIGHT(N981,LEN(N981)-SEARCH("/",N981))</f>
        <v>wearables</v>
      </c>
      <c r="S981" s="9">
        <f t="shared" si="62"/>
        <v>42506.208657407406</v>
      </c>
      <c r="T981" s="9">
        <f t="shared" si="63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14.9</v>
      </c>
      <c r="P982" s="14">
        <f t="shared" si="61"/>
        <v>47.94</v>
      </c>
      <c r="Q982" t="str">
        <f>(LEFT(N982,FIND("/",N982)-1))</f>
        <v>technology</v>
      </c>
      <c r="R982" t="str">
        <f>RIGHT(N982,LEN(N982)-SEARCH("/",N982))</f>
        <v>wearables</v>
      </c>
      <c r="S982" s="9">
        <f t="shared" si="62"/>
        <v>41928.695856481478</v>
      </c>
      <c r="T982" s="9">
        <f t="shared" si="63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0</v>
      </c>
      <c r="P983" s="14">
        <f t="shared" si="61"/>
        <v>2.75</v>
      </c>
      <c r="Q983" t="str">
        <f>(LEFT(N983,FIND("/",N983)-1))</f>
        <v>technology</v>
      </c>
      <c r="R983" t="str">
        <f>RIGHT(N983,LEN(N983)-SEARCH("/",N983))</f>
        <v>wearables</v>
      </c>
      <c r="S983" s="9">
        <f t="shared" si="62"/>
        <v>41830.738680555551</v>
      </c>
      <c r="T983" s="9">
        <f t="shared" si="63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0</v>
      </c>
      <c r="P984" s="14">
        <f t="shared" si="61"/>
        <v>1</v>
      </c>
      <c r="Q984" t="str">
        <f>(LEFT(N984,FIND("/",N984)-1))</f>
        <v>technology</v>
      </c>
      <c r="R984" t="str">
        <f>RIGHT(N984,LEN(N984)-SEARCH("/",N984))</f>
        <v>wearables</v>
      </c>
      <c r="S984" s="9">
        <f t="shared" si="62"/>
        <v>42615.544976851852</v>
      </c>
      <c r="T984" s="9">
        <f t="shared" si="63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29.5</v>
      </c>
      <c r="P985" s="14">
        <f t="shared" si="61"/>
        <v>171.79</v>
      </c>
      <c r="Q985" t="str">
        <f>(LEFT(N985,FIND("/",N985)-1))</f>
        <v>technology</v>
      </c>
      <c r="R985" t="str">
        <f>RIGHT(N985,LEN(N985)-SEARCH("/",N985))</f>
        <v>wearables</v>
      </c>
      <c r="S985" s="9">
        <f t="shared" si="62"/>
        <v>42574.459317129622</v>
      </c>
      <c r="T985" s="9">
        <f t="shared" si="63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1.1000000000000001</v>
      </c>
      <c r="P986" s="14">
        <f t="shared" si="61"/>
        <v>35.33</v>
      </c>
      <c r="Q986" t="str">
        <f>(LEFT(N986,FIND("/",N986)-1))</f>
        <v>technology</v>
      </c>
      <c r="R986" t="str">
        <f>RIGHT(N986,LEN(N986)-SEARCH("/",N986))</f>
        <v>wearables</v>
      </c>
      <c r="S986" s="9">
        <f t="shared" si="62"/>
        <v>42060.907499999994</v>
      </c>
      <c r="T986" s="9">
        <f t="shared" si="63"/>
        <v>42090.86583333333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6.3</v>
      </c>
      <c r="P987" s="14">
        <f t="shared" si="61"/>
        <v>82.09</v>
      </c>
      <c r="Q987" t="str">
        <f>(LEFT(N987,FIND("/",N987)-1))</f>
        <v>technology</v>
      </c>
      <c r="R987" t="str">
        <f>RIGHT(N987,LEN(N987)-SEARCH("/",N987))</f>
        <v>wearables</v>
      </c>
      <c r="S987" s="9">
        <f t="shared" si="62"/>
        <v>42339.759375000001</v>
      </c>
      <c r="T987" s="9">
        <f t="shared" si="63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12.8</v>
      </c>
      <c r="P988" s="14">
        <f t="shared" si="61"/>
        <v>110.87</v>
      </c>
      <c r="Q988" t="str">
        <f>(LEFT(N988,FIND("/",N988)-1))</f>
        <v>technology</v>
      </c>
      <c r="R988" t="str">
        <f>RIGHT(N988,LEN(N988)-SEARCH("/",N988))</f>
        <v>wearables</v>
      </c>
      <c r="S988" s="9">
        <f t="shared" si="62"/>
        <v>42324.559027777774</v>
      </c>
      <c r="T988" s="9">
        <f t="shared" si="63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13.2</v>
      </c>
      <c r="P989" s="14">
        <f t="shared" si="61"/>
        <v>161.22</v>
      </c>
      <c r="Q989" t="str">
        <f>(LEFT(N989,FIND("/",N989)-1))</f>
        <v>technology</v>
      </c>
      <c r="R989" t="str">
        <f>RIGHT(N989,LEN(N989)-SEARCH("/",N989))</f>
        <v>wearables</v>
      </c>
      <c r="S989" s="9">
        <f t="shared" si="62"/>
        <v>41773.086226851847</v>
      </c>
      <c r="T989" s="9">
        <f t="shared" si="63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14" t="e">
        <f t="shared" si="61"/>
        <v>#DIV/0!</v>
      </c>
      <c r="Q990" t="str">
        <f>(LEFT(N990,FIND("/",N990)-1))</f>
        <v>technology</v>
      </c>
      <c r="R990" t="str">
        <f>RIGHT(N990,LEN(N990)-SEARCH("/",N990))</f>
        <v>wearables</v>
      </c>
      <c r="S990" s="9">
        <f t="shared" si="62"/>
        <v>42614.148437499993</v>
      </c>
      <c r="T990" s="9">
        <f t="shared" si="63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16.8</v>
      </c>
      <c r="P991" s="14">
        <f t="shared" si="61"/>
        <v>52.41</v>
      </c>
      <c r="Q991" t="str">
        <f>(LEFT(N991,FIND("/",N991)-1))</f>
        <v>technology</v>
      </c>
      <c r="R991" t="str">
        <f>RIGHT(N991,LEN(N991)-SEARCH("/",N991))</f>
        <v>wearables</v>
      </c>
      <c r="S991" s="9">
        <f t="shared" si="62"/>
        <v>42611.725636574069</v>
      </c>
      <c r="T991" s="9">
        <f t="shared" si="63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0.1</v>
      </c>
      <c r="P992" s="14">
        <f t="shared" si="61"/>
        <v>13</v>
      </c>
      <c r="Q992" t="str">
        <f>(LEFT(N992,FIND("/",N992)-1))</f>
        <v>technology</v>
      </c>
      <c r="R992" t="str">
        <f>RIGHT(N992,LEN(N992)-SEARCH("/",N992))</f>
        <v>wearables</v>
      </c>
      <c r="S992" s="9">
        <f t="shared" si="62"/>
        <v>41855.575972222221</v>
      </c>
      <c r="T992" s="9">
        <f t="shared" si="63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</v>
      </c>
      <c r="P993" s="14">
        <f t="shared" si="61"/>
        <v>30.29</v>
      </c>
      <c r="Q993" t="str">
        <f>(LEFT(N993,FIND("/",N993)-1))</f>
        <v>technology</v>
      </c>
      <c r="R993" t="str">
        <f>RIGHT(N993,LEN(N993)-SEARCH("/",N993))</f>
        <v>wearables</v>
      </c>
      <c r="S993" s="9">
        <f t="shared" si="62"/>
        <v>42538.548472222225</v>
      </c>
      <c r="T993" s="9">
        <f t="shared" si="63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0.5</v>
      </c>
      <c r="P994" s="14">
        <f t="shared" si="61"/>
        <v>116.75</v>
      </c>
      <c r="Q994" t="str">
        <f>(LEFT(N994,FIND("/",N994)-1))</f>
        <v>technology</v>
      </c>
      <c r="R994" t="str">
        <f>RIGHT(N994,LEN(N994)-SEARCH("/",N994))</f>
        <v>wearables</v>
      </c>
      <c r="S994" s="9">
        <f t="shared" si="62"/>
        <v>42437.71665509259</v>
      </c>
      <c r="T994" s="9">
        <f t="shared" si="63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25.1</v>
      </c>
      <c r="P995" s="14">
        <f t="shared" si="61"/>
        <v>89.6</v>
      </c>
      <c r="Q995" t="str">
        <f>(LEFT(N995,FIND("/",N995)-1))</f>
        <v>technology</v>
      </c>
      <c r="R995" t="str">
        <f>RIGHT(N995,LEN(N995)-SEARCH("/",N995))</f>
        <v>wearables</v>
      </c>
      <c r="S995" s="9">
        <f t="shared" si="62"/>
        <v>42652.756574074076</v>
      </c>
      <c r="T995" s="9">
        <f t="shared" si="63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2.2999999999999998</v>
      </c>
      <c r="P996" s="14">
        <f t="shared" si="61"/>
        <v>424.45</v>
      </c>
      <c r="Q996" t="str">
        <f>(LEFT(N996,FIND("/",N996)-1))</f>
        <v>technology</v>
      </c>
      <c r="R996" t="str">
        <f>RIGHT(N996,LEN(N996)-SEARCH("/",N996))</f>
        <v>wearables</v>
      </c>
      <c r="S996" s="9">
        <f t="shared" si="62"/>
        <v>41921.054745370369</v>
      </c>
      <c r="T996" s="9">
        <f t="shared" si="63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7.3</v>
      </c>
      <c r="P997" s="14">
        <f t="shared" si="61"/>
        <v>80.67</v>
      </c>
      <c r="Q997" t="str">
        <f>(LEFT(N997,FIND("/",N997)-1))</f>
        <v>technology</v>
      </c>
      <c r="R997" t="str">
        <f>RIGHT(N997,LEN(N997)-SEARCH("/",N997))</f>
        <v>wearables</v>
      </c>
      <c r="S997" s="9">
        <f t="shared" si="62"/>
        <v>41947.732407407406</v>
      </c>
      <c r="T997" s="9">
        <f t="shared" si="63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</v>
      </c>
      <c r="P998" s="14">
        <f t="shared" si="61"/>
        <v>13</v>
      </c>
      <c r="Q998" t="str">
        <f>(LEFT(N998,FIND("/",N998)-1))</f>
        <v>technology</v>
      </c>
      <c r="R998" t="str">
        <f>RIGHT(N998,LEN(N998)-SEARCH("/",N998))</f>
        <v>wearables</v>
      </c>
      <c r="S998" s="9">
        <f t="shared" si="62"/>
        <v>41817.658101851848</v>
      </c>
      <c r="T998" s="9">
        <f t="shared" si="63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1.3</v>
      </c>
      <c r="P999" s="14">
        <f t="shared" si="61"/>
        <v>8.1300000000000008</v>
      </c>
      <c r="Q999" t="str">
        <f>(LEFT(N999,FIND("/",N999)-1))</f>
        <v>technology</v>
      </c>
      <c r="R999" t="str">
        <f>RIGHT(N999,LEN(N999)-SEARCH("/",N999))</f>
        <v>wearables</v>
      </c>
      <c r="S999" s="9">
        <f t="shared" si="62"/>
        <v>41940.894641203704</v>
      </c>
      <c r="T999" s="9">
        <f t="shared" si="63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58.6</v>
      </c>
      <c r="P1000" s="14">
        <f t="shared" si="61"/>
        <v>153.43</v>
      </c>
      <c r="Q1000" t="str">
        <f>(LEFT(N1000,FIND("/",N1000)-1))</f>
        <v>technology</v>
      </c>
      <c r="R1000" t="str">
        <f>RIGHT(N1000,LEN(N1000)-SEARCH("/",N1000))</f>
        <v>wearables</v>
      </c>
      <c r="S1000" s="9">
        <f t="shared" si="62"/>
        <v>42281.960659722223</v>
      </c>
      <c r="T1000" s="9">
        <f t="shared" si="63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7.8</v>
      </c>
      <c r="P1001" s="14">
        <f t="shared" si="61"/>
        <v>292.08</v>
      </c>
      <c r="Q1001" t="str">
        <f>(LEFT(N1001,FIND("/",N1001)-1))</f>
        <v>technology</v>
      </c>
      <c r="R1001" t="str">
        <f>RIGHT(N1001,LEN(N1001)-SEARCH("/",N1001))</f>
        <v>wearables</v>
      </c>
      <c r="S1001" s="9">
        <f t="shared" si="62"/>
        <v>41926.091319444444</v>
      </c>
      <c r="T1001" s="9">
        <f t="shared" si="63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2.2000000000000002</v>
      </c>
      <c r="P1002" s="14">
        <f t="shared" si="61"/>
        <v>3304</v>
      </c>
      <c r="Q1002" t="str">
        <f>(LEFT(N1002,FIND("/",N1002)-1))</f>
        <v>technology</v>
      </c>
      <c r="R1002" t="str">
        <f>RIGHT(N1002,LEN(N1002)-SEARCH("/",N1002))</f>
        <v>wearables</v>
      </c>
      <c r="S1002" s="9">
        <f t="shared" si="62"/>
        <v>42748.851388888885</v>
      </c>
      <c r="T1002" s="9">
        <f t="shared" si="63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104</v>
      </c>
      <c r="P1003" s="14">
        <f t="shared" si="61"/>
        <v>1300</v>
      </c>
      <c r="Q1003" t="str">
        <f>(LEFT(N1003,FIND("/",N1003)-1))</f>
        <v>technology</v>
      </c>
      <c r="R1003" t="str">
        <f>RIGHT(N1003,LEN(N1003)-SEARCH("/",N1003))</f>
        <v>wearables</v>
      </c>
      <c r="S1003" s="9">
        <f t="shared" si="62"/>
        <v>42720.511724537035</v>
      </c>
      <c r="T1003" s="9">
        <f t="shared" si="63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29.6</v>
      </c>
      <c r="P1004" s="14">
        <f t="shared" si="61"/>
        <v>134.55000000000001</v>
      </c>
      <c r="Q1004" t="str">
        <f>(LEFT(N1004,FIND("/",N1004)-1))</f>
        <v>technology</v>
      </c>
      <c r="R1004" t="str">
        <f>RIGHT(N1004,LEN(N1004)-SEARCH("/",N1004))</f>
        <v>wearables</v>
      </c>
      <c r="S1004" s="9">
        <f t="shared" si="62"/>
        <v>42325.475856481477</v>
      </c>
      <c r="T1004" s="9">
        <f t="shared" si="63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16.100000000000001</v>
      </c>
      <c r="P1005" s="14">
        <f t="shared" si="61"/>
        <v>214.07</v>
      </c>
      <c r="Q1005" t="str">
        <f>(LEFT(N1005,FIND("/",N1005)-1))</f>
        <v>technology</v>
      </c>
      <c r="R1005" t="str">
        <f>RIGHT(N1005,LEN(N1005)-SEARCH("/",N1005))</f>
        <v>wearables</v>
      </c>
      <c r="S1005" s="9">
        <f t="shared" si="62"/>
        <v>42780.500706018516</v>
      </c>
      <c r="T1005" s="9">
        <f t="shared" si="63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82.2</v>
      </c>
      <c r="P1006" s="14">
        <f t="shared" si="61"/>
        <v>216.34</v>
      </c>
      <c r="Q1006" t="str">
        <f>(LEFT(N1006,FIND("/",N1006)-1))</f>
        <v>technology</v>
      </c>
      <c r="R1006" t="str">
        <f>RIGHT(N1006,LEN(N1006)-SEARCH("/",N1006))</f>
        <v>wearables</v>
      </c>
      <c r="S1006" s="9">
        <f t="shared" si="62"/>
        <v>42388.5003125</v>
      </c>
      <c r="T1006" s="9">
        <f t="shared" si="63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75.099999999999994</v>
      </c>
      <c r="P1007" s="14">
        <f t="shared" si="61"/>
        <v>932.31</v>
      </c>
      <c r="Q1007" t="str">
        <f>(LEFT(N1007,FIND("/",N1007)-1))</f>
        <v>technology</v>
      </c>
      <c r="R1007" t="str">
        <f>RIGHT(N1007,LEN(N1007)-SEARCH("/",N1007))</f>
        <v>wearables</v>
      </c>
      <c r="S1007" s="9">
        <f t="shared" si="62"/>
        <v>42276.41646990741</v>
      </c>
      <c r="T1007" s="9">
        <f t="shared" si="63"/>
        <v>42307.41646990741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5.9</v>
      </c>
      <c r="P1008" s="14">
        <f t="shared" si="61"/>
        <v>29.25</v>
      </c>
      <c r="Q1008" t="str">
        <f>(LEFT(N1008,FIND("/",N1008)-1))</f>
        <v>technology</v>
      </c>
      <c r="R1008" t="str">
        <f>RIGHT(N1008,LEN(N1008)-SEARCH("/",N1008))</f>
        <v>wearables</v>
      </c>
      <c r="S1008" s="9">
        <f t="shared" si="62"/>
        <v>41976.83185185185</v>
      </c>
      <c r="T1008" s="9">
        <f t="shared" si="63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44.3</v>
      </c>
      <c r="P1009" s="14">
        <f t="shared" si="61"/>
        <v>174.95</v>
      </c>
      <c r="Q1009" t="str">
        <f>(LEFT(N1009,FIND("/",N1009)-1))</f>
        <v>technology</v>
      </c>
      <c r="R1009" t="str">
        <f>RIGHT(N1009,LEN(N1009)-SEARCH("/",N1009))</f>
        <v>wearables</v>
      </c>
      <c r="S1009" s="9">
        <f t="shared" si="62"/>
        <v>42676.3752662037</v>
      </c>
      <c r="T1009" s="9">
        <f t="shared" si="63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0.3</v>
      </c>
      <c r="P1010" s="14">
        <f t="shared" si="61"/>
        <v>250</v>
      </c>
      <c r="Q1010" t="str">
        <f>(LEFT(N1010,FIND("/",N1010)-1))</f>
        <v>technology</v>
      </c>
      <c r="R1010" t="str">
        <f>RIGHT(N1010,LEN(N1010)-SEARCH("/",N1010))</f>
        <v>wearables</v>
      </c>
      <c r="S1010" s="9">
        <f t="shared" si="62"/>
        <v>42702.600868055553</v>
      </c>
      <c r="T1010" s="9">
        <f t="shared" si="63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13.1</v>
      </c>
      <c r="P1011" s="14">
        <f t="shared" si="61"/>
        <v>65</v>
      </c>
      <c r="Q1011" t="str">
        <f>(LEFT(N1011,FIND("/",N1011)-1))</f>
        <v>technology</v>
      </c>
      <c r="R1011" t="str">
        <f>RIGHT(N1011,LEN(N1011)-SEARCH("/",N1011))</f>
        <v>wearables</v>
      </c>
      <c r="S1011" s="9">
        <f t="shared" si="62"/>
        <v>42510.396365740737</v>
      </c>
      <c r="T1011" s="9">
        <f t="shared" si="63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0.2</v>
      </c>
      <c r="P1012" s="14">
        <f t="shared" si="61"/>
        <v>55</v>
      </c>
      <c r="Q1012" t="str">
        <f>(LEFT(N1012,FIND("/",N1012)-1))</f>
        <v>technology</v>
      </c>
      <c r="R1012" t="str">
        <f>RIGHT(N1012,LEN(N1012)-SEARCH("/",N1012))</f>
        <v>wearables</v>
      </c>
      <c r="S1012" s="9">
        <f t="shared" si="62"/>
        <v>42561.621087962958</v>
      </c>
      <c r="T1012" s="9">
        <f t="shared" si="63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0.4</v>
      </c>
      <c r="P1013" s="14">
        <f t="shared" si="61"/>
        <v>75</v>
      </c>
      <c r="Q1013" t="str">
        <f>(LEFT(N1013,FIND("/",N1013)-1))</f>
        <v>technology</v>
      </c>
      <c r="R1013" t="str">
        <f>RIGHT(N1013,LEN(N1013)-SEARCH("/",N1013))</f>
        <v>wearables</v>
      </c>
      <c r="S1013" s="9">
        <f t="shared" si="62"/>
        <v>41946.689756944441</v>
      </c>
      <c r="T1013" s="9">
        <f t="shared" si="63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21535</v>
      </c>
      <c r="P1014" s="14">
        <f t="shared" si="61"/>
        <v>1389.36</v>
      </c>
      <c r="Q1014" t="str">
        <f>(LEFT(N1014,FIND("/",N1014)-1))</f>
        <v>technology</v>
      </c>
      <c r="R1014" t="str">
        <f>RIGHT(N1014,LEN(N1014)-SEARCH("/",N1014))</f>
        <v>wearables</v>
      </c>
      <c r="S1014" s="9">
        <f t="shared" si="62"/>
        <v>42714.232083333329</v>
      </c>
      <c r="T1014" s="9">
        <f t="shared" si="63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34.5</v>
      </c>
      <c r="P1015" s="14">
        <f t="shared" si="61"/>
        <v>95.91</v>
      </c>
      <c r="Q1015" t="str">
        <f>(LEFT(N1015,FIND("/",N1015)-1))</f>
        <v>technology</v>
      </c>
      <c r="R1015" t="str">
        <f>RIGHT(N1015,LEN(N1015)-SEARCH("/",N1015))</f>
        <v>wearables</v>
      </c>
      <c r="S1015" s="9">
        <f t="shared" si="62"/>
        <v>42339.625648148147</v>
      </c>
      <c r="T1015" s="9">
        <f t="shared" si="63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30.6</v>
      </c>
      <c r="P1016" s="14">
        <f t="shared" si="61"/>
        <v>191.25</v>
      </c>
      <c r="Q1016" t="str">
        <f>(LEFT(N1016,FIND("/",N1016)-1))</f>
        <v>technology</v>
      </c>
      <c r="R1016" t="str">
        <f>RIGHT(N1016,LEN(N1016)-SEARCH("/",N1016))</f>
        <v>wearables</v>
      </c>
      <c r="S1016" s="9">
        <f t="shared" si="62"/>
        <v>41954.79415509259</v>
      </c>
      <c r="T1016" s="9">
        <f t="shared" si="63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2.7</v>
      </c>
      <c r="P1017" s="14">
        <f t="shared" si="61"/>
        <v>40</v>
      </c>
      <c r="Q1017" t="str">
        <f>(LEFT(N1017,FIND("/",N1017)-1))</f>
        <v>technology</v>
      </c>
      <c r="R1017" t="str">
        <f>RIGHT(N1017,LEN(N1017)-SEARCH("/",N1017))</f>
        <v>wearables</v>
      </c>
      <c r="S1017" s="9">
        <f t="shared" si="62"/>
        <v>42303.670081018521</v>
      </c>
      <c r="T1017" s="9">
        <f t="shared" si="63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</v>
      </c>
      <c r="P1018" s="14">
        <f t="shared" si="61"/>
        <v>74.790000000000006</v>
      </c>
      <c r="Q1018" t="str">
        <f>(LEFT(N1018,FIND("/",N1018)-1))</f>
        <v>technology</v>
      </c>
      <c r="R1018" t="str">
        <f>RIGHT(N1018,LEN(N1018)-SEARCH("/",N1018))</f>
        <v>wearables</v>
      </c>
      <c r="S1018" s="9">
        <f t="shared" si="62"/>
        <v>42421.898796296293</v>
      </c>
      <c r="T1018" s="9">
        <f t="shared" si="63"/>
        <v>42466.857129629629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22.9</v>
      </c>
      <c r="P1019" s="14">
        <f t="shared" si="61"/>
        <v>161.12</v>
      </c>
      <c r="Q1019" t="str">
        <f>(LEFT(N1019,FIND("/",N1019)-1))</f>
        <v>technology</v>
      </c>
      <c r="R1019" t="str">
        <f>RIGHT(N1019,LEN(N1019)-SEARCH("/",N1019))</f>
        <v>wearables</v>
      </c>
      <c r="S1019" s="9">
        <f t="shared" si="62"/>
        <v>42289.466840277775</v>
      </c>
      <c r="T1019" s="9">
        <f t="shared" si="63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</v>
      </c>
      <c r="P1020" s="14">
        <f t="shared" si="61"/>
        <v>88.71</v>
      </c>
      <c r="Q1020" t="str">
        <f>(LEFT(N1020,FIND("/",N1020)-1))</f>
        <v>technology</v>
      </c>
      <c r="R1020" t="str">
        <f>RIGHT(N1020,LEN(N1020)-SEARCH("/",N1020))</f>
        <v>wearables</v>
      </c>
      <c r="S1020" s="9">
        <f t="shared" si="62"/>
        <v>42535.283946759257</v>
      </c>
      <c r="T1020" s="9">
        <f t="shared" si="63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47.3</v>
      </c>
      <c r="P1021" s="14">
        <f t="shared" si="61"/>
        <v>53.25</v>
      </c>
      <c r="Q1021" t="str">
        <f>(LEFT(N1021,FIND("/",N1021)-1))</f>
        <v>technology</v>
      </c>
      <c r="R1021" t="str">
        <f>RIGHT(N1021,LEN(N1021)-SEARCH("/",N1021))</f>
        <v>wearables</v>
      </c>
      <c r="S1021" s="9">
        <f t="shared" si="62"/>
        <v>42009.765613425923</v>
      </c>
      <c r="T1021" s="9">
        <f t="shared" si="63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205.5</v>
      </c>
      <c r="P1022" s="14">
        <f t="shared" si="61"/>
        <v>106.2</v>
      </c>
      <c r="Q1022" t="str">
        <f>(LEFT(N1022,FIND("/",N1022)-1))</f>
        <v>music</v>
      </c>
      <c r="R1022" t="str">
        <f>RIGHT(N1022,LEN(N1022)-SEARCH("/",N1022))</f>
        <v>electronic music</v>
      </c>
      <c r="S1022" s="9">
        <f t="shared" si="62"/>
        <v>42126.861215277771</v>
      </c>
      <c r="T1022" s="9">
        <f t="shared" si="63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351.8</v>
      </c>
      <c r="P1023" s="14">
        <f t="shared" si="61"/>
        <v>22.08</v>
      </c>
      <c r="Q1023" t="str">
        <f>(LEFT(N1023,FIND("/",N1023)-1))</f>
        <v>music</v>
      </c>
      <c r="R1023" t="str">
        <f>RIGHT(N1023,LEN(N1023)-SEARCH("/",N1023))</f>
        <v>electronic music</v>
      </c>
      <c r="S1023" s="9">
        <f t="shared" si="62"/>
        <v>42271.043645833335</v>
      </c>
      <c r="T1023" s="9">
        <f t="shared" si="63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114.9</v>
      </c>
      <c r="P1024" s="14">
        <f t="shared" si="61"/>
        <v>31.05</v>
      </c>
      <c r="Q1024" t="str">
        <f>(LEFT(N1024,FIND("/",N1024)-1))</f>
        <v>music</v>
      </c>
      <c r="R1024" t="str">
        <f>RIGHT(N1024,LEN(N1024)-SEARCH("/",N1024))</f>
        <v>electronic music</v>
      </c>
      <c r="S1024" s="9">
        <f t="shared" si="62"/>
        <v>42111.438391203701</v>
      </c>
      <c r="T1024" s="9">
        <f t="shared" si="63"/>
        <v>42141.438391203701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237.2</v>
      </c>
      <c r="P1025" s="14">
        <f t="shared" si="61"/>
        <v>36.21</v>
      </c>
      <c r="Q1025" t="str">
        <f>(LEFT(N1025,FIND("/",N1025)-1))</f>
        <v>music</v>
      </c>
      <c r="R1025" t="str">
        <f>RIGHT(N1025,LEN(N1025)-SEARCH("/",N1025))</f>
        <v>electronic music</v>
      </c>
      <c r="S1025" s="9">
        <f t="shared" si="62"/>
        <v>42145.711354166669</v>
      </c>
      <c r="T1025" s="9">
        <f t="shared" si="63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118.6</v>
      </c>
      <c r="P1026" s="14">
        <f t="shared" si="61"/>
        <v>388.98</v>
      </c>
      <c r="Q1026" t="str">
        <f>(LEFT(N1026,FIND("/",N1026)-1))</f>
        <v>music</v>
      </c>
      <c r="R1026" t="str">
        <f>RIGHT(N1026,LEN(N1026)-SEARCH("/",N1026))</f>
        <v>electronic music</v>
      </c>
      <c r="S1026" s="9">
        <f t="shared" si="62"/>
        <v>42370.372256944444</v>
      </c>
      <c r="T1026" s="9">
        <f t="shared" si="63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ROUND((E1027/D1027)*100, 1)</f>
        <v>109.9</v>
      </c>
      <c r="P1027" s="14">
        <f t="shared" ref="P1027:P1090" si="65">ROUND(E1027/L1027, 2)</f>
        <v>71.849999999999994</v>
      </c>
      <c r="Q1027" t="str">
        <f>(LEFT(N1027,FIND("/",N1027)-1))</f>
        <v>music</v>
      </c>
      <c r="R1027" t="str">
        <f>RIGHT(N1027,LEN(N1027)-SEARCH("/",N1027))</f>
        <v>electronic music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100</v>
      </c>
      <c r="P1028" s="14">
        <f t="shared" si="65"/>
        <v>57.38</v>
      </c>
      <c r="Q1028" t="str">
        <f>(LEFT(N1028,FIND("/",N1028)-1))</f>
        <v>music</v>
      </c>
      <c r="R1028" t="str">
        <f>RIGHT(N1028,LEN(N1028)-SEARCH("/",N1028))</f>
        <v>electronic music</v>
      </c>
      <c r="S1028" s="9">
        <f t="shared" si="66"/>
        <v>42426.199259259258</v>
      </c>
      <c r="T1028" s="9">
        <f t="shared" si="67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103.1</v>
      </c>
      <c r="P1029" s="14">
        <f t="shared" si="65"/>
        <v>69.67</v>
      </c>
      <c r="Q1029" t="str">
        <f>(LEFT(N1029,FIND("/",N1029)-1))</f>
        <v>music</v>
      </c>
      <c r="R1029" t="str">
        <f>RIGHT(N1029,LEN(N1029)-SEARCH("/",N1029))</f>
        <v>electronic music</v>
      </c>
      <c r="S1029" s="9">
        <f t="shared" si="66"/>
        <v>41904.825775462959</v>
      </c>
      <c r="T1029" s="9">
        <f t="shared" si="67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117.3</v>
      </c>
      <c r="P1030" s="14">
        <f t="shared" si="65"/>
        <v>45.99</v>
      </c>
      <c r="Q1030" t="str">
        <f>(LEFT(N1030,FIND("/",N1030)-1))</f>
        <v>music</v>
      </c>
      <c r="R1030" t="str">
        <f>RIGHT(N1030,LEN(N1030)-SEARCH("/",N1030))</f>
        <v>electronic music</v>
      </c>
      <c r="S1030" s="9">
        <f t="shared" si="66"/>
        <v>42755.419039351851</v>
      </c>
      <c r="T1030" s="9">
        <f t="shared" si="67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111.8</v>
      </c>
      <c r="P1031" s="14">
        <f t="shared" si="65"/>
        <v>79.260000000000005</v>
      </c>
      <c r="Q1031" t="str">
        <f>(LEFT(N1031,FIND("/",N1031)-1))</f>
        <v>music</v>
      </c>
      <c r="R1031" t="str">
        <f>RIGHT(N1031,LEN(N1031)-SEARCH("/",N1031))</f>
        <v>electronic music</v>
      </c>
      <c r="S1031" s="9">
        <f t="shared" si="66"/>
        <v>42044.503553240742</v>
      </c>
      <c r="T1031" s="9">
        <f t="shared" si="67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342.1</v>
      </c>
      <c r="P1032" s="14">
        <f t="shared" si="65"/>
        <v>43.03</v>
      </c>
      <c r="Q1032" t="str">
        <f>(LEFT(N1032,FIND("/",N1032)-1))</f>
        <v>music</v>
      </c>
      <c r="R1032" t="str">
        <f>RIGHT(N1032,LEN(N1032)-SEARCH("/",N1032))</f>
        <v>electronic music</v>
      </c>
      <c r="S1032" s="9">
        <f t="shared" si="66"/>
        <v>42611.274872685179</v>
      </c>
      <c r="T1032" s="9">
        <f t="shared" si="67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107.4</v>
      </c>
      <c r="P1033" s="14">
        <f t="shared" si="65"/>
        <v>108.48</v>
      </c>
      <c r="Q1033" t="str">
        <f>(LEFT(N1033,FIND("/",N1033)-1))</f>
        <v>music</v>
      </c>
      <c r="R1033" t="str">
        <f>RIGHT(N1033,LEN(N1033)-SEARCH("/",N1033))</f>
        <v>electronic music</v>
      </c>
      <c r="S1033" s="9">
        <f t="shared" si="66"/>
        <v>42324.555671296293</v>
      </c>
      <c r="T1033" s="9">
        <f t="shared" si="67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108.5</v>
      </c>
      <c r="P1034" s="14">
        <f t="shared" si="65"/>
        <v>61.03</v>
      </c>
      <c r="Q1034" t="str">
        <f>(LEFT(N1034,FIND("/",N1034)-1))</f>
        <v>music</v>
      </c>
      <c r="R1034" t="str">
        <f>RIGHT(N1034,LEN(N1034)-SEARCH("/",N1034))</f>
        <v>electronic music</v>
      </c>
      <c r="S1034" s="9">
        <f t="shared" si="66"/>
        <v>42514.458622685182</v>
      </c>
      <c r="T1034" s="9">
        <f t="shared" si="67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102.9</v>
      </c>
      <c r="P1035" s="14">
        <f t="shared" si="65"/>
        <v>50.59</v>
      </c>
      <c r="Q1035" t="str">
        <f>(LEFT(N1035,FIND("/",N1035)-1))</f>
        <v>music</v>
      </c>
      <c r="R1035" t="str">
        <f>RIGHT(N1035,LEN(N1035)-SEARCH("/",N1035))</f>
        <v>electronic music</v>
      </c>
      <c r="S1035" s="9">
        <f t="shared" si="66"/>
        <v>42688.52407407407</v>
      </c>
      <c r="T1035" s="9">
        <f t="shared" si="67"/>
        <v>42716.52407407407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130</v>
      </c>
      <c r="P1036" s="14">
        <f t="shared" si="65"/>
        <v>39.159999999999997</v>
      </c>
      <c r="Q1036" t="str">
        <f>(LEFT(N1036,FIND("/",N1036)-1))</f>
        <v>music</v>
      </c>
      <c r="R1036" t="str">
        <f>RIGHT(N1036,LEN(N1036)-SEARCH("/",N1036))</f>
        <v>electronic music</v>
      </c>
      <c r="S1036" s="9">
        <f t="shared" si="66"/>
        <v>42554.958379629628</v>
      </c>
      <c r="T1036" s="9">
        <f t="shared" si="67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107.7</v>
      </c>
      <c r="P1037" s="14">
        <f t="shared" si="65"/>
        <v>65.16</v>
      </c>
      <c r="Q1037" t="str">
        <f>(LEFT(N1037,FIND("/",N1037)-1))</f>
        <v>music</v>
      </c>
      <c r="R1037" t="str">
        <f>RIGHT(N1037,LEN(N1037)-SEARCH("/",N1037))</f>
        <v>electronic music</v>
      </c>
      <c r="S1037" s="9">
        <f t="shared" si="66"/>
        <v>42016.43310185185</v>
      </c>
      <c r="T1037" s="9">
        <f t="shared" si="67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112.4</v>
      </c>
      <c r="P1038" s="14">
        <f t="shared" si="65"/>
        <v>23.96</v>
      </c>
      <c r="Q1038" t="str">
        <f>(LEFT(N1038,FIND("/",N1038)-1))</f>
        <v>music</v>
      </c>
      <c r="R1038" t="str">
        <f>RIGHT(N1038,LEN(N1038)-SEARCH("/",N1038))</f>
        <v>electronic music</v>
      </c>
      <c r="S1038" s="9">
        <f t="shared" si="66"/>
        <v>41249.240624999999</v>
      </c>
      <c r="T1038" s="9">
        <f t="shared" si="67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102.1</v>
      </c>
      <c r="P1039" s="14">
        <f t="shared" si="65"/>
        <v>48.62</v>
      </c>
      <c r="Q1039" t="str">
        <f>(LEFT(N1039,FIND("/",N1039)-1))</f>
        <v>music</v>
      </c>
      <c r="R1039" t="str">
        <f>RIGHT(N1039,LEN(N1039)-SEARCH("/",N1039))</f>
        <v>electronic music</v>
      </c>
      <c r="S1039" s="9">
        <f t="shared" si="66"/>
        <v>42119.61414351852</v>
      </c>
      <c r="T1039" s="9">
        <f t="shared" si="67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145.30000000000001</v>
      </c>
      <c r="P1040" s="14">
        <f t="shared" si="65"/>
        <v>35.74</v>
      </c>
      <c r="Q1040" t="str">
        <f>(LEFT(N1040,FIND("/",N1040)-1))</f>
        <v>music</v>
      </c>
      <c r="R1040" t="str">
        <f>RIGHT(N1040,LEN(N1040)-SEARCH("/",N1040))</f>
        <v>electronic music</v>
      </c>
      <c r="S1040" s="9">
        <f t="shared" si="66"/>
        <v>42418.023414351854</v>
      </c>
      <c r="T1040" s="9">
        <f t="shared" si="67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128.19999999999999</v>
      </c>
      <c r="P1041" s="14">
        <f t="shared" si="65"/>
        <v>21.37</v>
      </c>
      <c r="Q1041" t="str">
        <f>(LEFT(N1041,FIND("/",N1041)-1))</f>
        <v>music</v>
      </c>
      <c r="R1041" t="str">
        <f>RIGHT(N1041,LEN(N1041)-SEARCH("/",N1041))</f>
        <v>electronic music</v>
      </c>
      <c r="S1041" s="9">
        <f t="shared" si="66"/>
        <v>42691.900995370372</v>
      </c>
      <c r="T1041" s="9">
        <f t="shared" si="67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0.3</v>
      </c>
      <c r="P1042" s="14">
        <f t="shared" si="65"/>
        <v>250</v>
      </c>
      <c r="Q1042" t="str">
        <f>(LEFT(N1042,FIND("/",N1042)-1))</f>
        <v>journalism</v>
      </c>
      <c r="R1042" t="str">
        <f>RIGHT(N1042,LEN(N1042)-SEARCH("/",N1042))</f>
        <v>audio</v>
      </c>
      <c r="S1042" s="9">
        <f t="shared" si="66"/>
        <v>42579.500104166662</v>
      </c>
      <c r="T1042" s="9">
        <f t="shared" si="67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14" t="e">
        <f t="shared" si="65"/>
        <v>#DIV/0!</v>
      </c>
      <c r="Q1043" t="str">
        <f>(LEFT(N1043,FIND("/",N1043)-1))</f>
        <v>journalism</v>
      </c>
      <c r="R1043" t="str">
        <f>RIGHT(N1043,LEN(N1043)-SEARCH("/",N1043))</f>
        <v>audio</v>
      </c>
      <c r="S1043" s="9">
        <f t="shared" si="66"/>
        <v>41830.851759259254</v>
      </c>
      <c r="T1043" s="9">
        <f t="shared" si="67"/>
        <v>41850.851759259254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</v>
      </c>
      <c r="P1044" s="14">
        <f t="shared" si="65"/>
        <v>10</v>
      </c>
      <c r="Q1044" t="str">
        <f>(LEFT(N1044,FIND("/",N1044)-1))</f>
        <v>journalism</v>
      </c>
      <c r="R1044" t="str">
        <f>RIGHT(N1044,LEN(N1044)-SEARCH("/",N1044))</f>
        <v>audio</v>
      </c>
      <c r="S1044" s="9">
        <f t="shared" si="66"/>
        <v>41851.487824074073</v>
      </c>
      <c r="T1044" s="9">
        <f t="shared" si="67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</v>
      </c>
      <c r="P1045" s="14">
        <f t="shared" si="65"/>
        <v>29.24</v>
      </c>
      <c r="Q1045" t="str">
        <f>(LEFT(N1045,FIND("/",N1045)-1))</f>
        <v>journalism</v>
      </c>
      <c r="R1045" t="str">
        <f>RIGHT(N1045,LEN(N1045)-SEARCH("/",N1045))</f>
        <v>audio</v>
      </c>
      <c r="S1045" s="9">
        <f t="shared" si="66"/>
        <v>42114.044618055552</v>
      </c>
      <c r="T1045" s="9">
        <f t="shared" si="67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0.1</v>
      </c>
      <c r="P1046" s="14">
        <f t="shared" si="65"/>
        <v>3</v>
      </c>
      <c r="Q1046" t="str">
        <f>(LEFT(N1046,FIND("/",N1046)-1))</f>
        <v>journalism</v>
      </c>
      <c r="R1046" t="str">
        <f>RIGHT(N1046,LEN(N1046)-SEARCH("/",N1046))</f>
        <v>audio</v>
      </c>
      <c r="S1046" s="9">
        <f t="shared" si="66"/>
        <v>42011.717604166661</v>
      </c>
      <c r="T1046" s="9">
        <f t="shared" si="67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2.7</v>
      </c>
      <c r="P1047" s="14">
        <f t="shared" si="65"/>
        <v>33.25</v>
      </c>
      <c r="Q1047" t="str">
        <f>(LEFT(N1047,FIND("/",N1047)-1))</f>
        <v>journalism</v>
      </c>
      <c r="R1047" t="str">
        <f>RIGHT(N1047,LEN(N1047)-SEARCH("/",N1047))</f>
        <v>audio</v>
      </c>
      <c r="S1047" s="9">
        <f t="shared" si="66"/>
        <v>41844.666087962956</v>
      </c>
      <c r="T1047" s="9">
        <f t="shared" si="67"/>
        <v>41874.666087962956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14" t="e">
        <f t="shared" si="65"/>
        <v>#DIV/0!</v>
      </c>
      <c r="Q1048" t="str">
        <f>(LEFT(N1048,FIND("/",N1048)-1))</f>
        <v>journalism</v>
      </c>
      <c r="R1048" t="str">
        <f>RIGHT(N1048,LEN(N1048)-SEARCH("/",N1048))</f>
        <v>audio</v>
      </c>
      <c r="S1048" s="9">
        <f t="shared" si="66"/>
        <v>42319.643055555549</v>
      </c>
      <c r="T1048" s="9">
        <f t="shared" si="67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0.1</v>
      </c>
      <c r="P1049" s="14">
        <f t="shared" si="65"/>
        <v>1</v>
      </c>
      <c r="Q1049" t="str">
        <f>(LEFT(N1049,FIND("/",N1049)-1))</f>
        <v>journalism</v>
      </c>
      <c r="R1049" t="str">
        <f>RIGHT(N1049,LEN(N1049)-SEARCH("/",N1049))</f>
        <v>audio</v>
      </c>
      <c r="S1049" s="9">
        <f t="shared" si="66"/>
        <v>41918.610127314816</v>
      </c>
      <c r="T1049" s="9">
        <f t="shared" si="67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</v>
      </c>
      <c r="P1050" s="14">
        <f t="shared" si="65"/>
        <v>53</v>
      </c>
      <c r="Q1050" t="str">
        <f>(LEFT(N1050,FIND("/",N1050)-1))</f>
        <v>journalism</v>
      </c>
      <c r="R1050" t="str">
        <f>RIGHT(N1050,LEN(N1050)-SEARCH("/",N1050))</f>
        <v>audio</v>
      </c>
      <c r="S1050" s="9">
        <f t="shared" si="66"/>
        <v>42597.844780092586</v>
      </c>
      <c r="T1050" s="9">
        <f t="shared" si="67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14" t="e">
        <f t="shared" si="65"/>
        <v>#DIV/0!</v>
      </c>
      <c r="Q1051" t="str">
        <f>(LEFT(N1051,FIND("/",N1051)-1))</f>
        <v>journalism</v>
      </c>
      <c r="R1051" t="str">
        <f>RIGHT(N1051,LEN(N1051)-SEARCH("/",N1051))</f>
        <v>audio</v>
      </c>
      <c r="S1051" s="9">
        <f t="shared" si="66"/>
        <v>42382.222743055558</v>
      </c>
      <c r="T1051" s="9">
        <f t="shared" si="67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14" t="e">
        <f t="shared" si="65"/>
        <v>#DIV/0!</v>
      </c>
      <c r="Q1052" t="str">
        <f>(LEFT(N1052,FIND("/",N1052)-1))</f>
        <v>journalism</v>
      </c>
      <c r="R1052" t="str">
        <f>RIGHT(N1052,LEN(N1052)-SEARCH("/",N1052))</f>
        <v>audio</v>
      </c>
      <c r="S1052" s="9">
        <f t="shared" si="66"/>
        <v>42231.588854166665</v>
      </c>
      <c r="T1052" s="9">
        <f t="shared" si="67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14" t="e">
        <f t="shared" si="65"/>
        <v>#DIV/0!</v>
      </c>
      <c r="Q1053" t="str">
        <f>(LEFT(N1053,FIND("/",N1053)-1))</f>
        <v>journalism</v>
      </c>
      <c r="R1053" t="str">
        <f>RIGHT(N1053,LEN(N1053)-SEARCH("/",N1053))</f>
        <v>audio</v>
      </c>
      <c r="S1053" s="9">
        <f t="shared" si="66"/>
        <v>41849.805844907409</v>
      </c>
      <c r="T1053" s="9">
        <f t="shared" si="67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14" t="e">
        <f t="shared" si="65"/>
        <v>#DIV/0!</v>
      </c>
      <c r="Q1054" t="str">
        <f>(LEFT(N1054,FIND("/",N1054)-1))</f>
        <v>journalism</v>
      </c>
      <c r="R1054" t="str">
        <f>RIGHT(N1054,LEN(N1054)-SEARCH("/",N1054))</f>
        <v>audio</v>
      </c>
      <c r="S1054" s="9">
        <f t="shared" si="66"/>
        <v>42483.589062499996</v>
      </c>
      <c r="T1054" s="9">
        <f t="shared" si="67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1</v>
      </c>
      <c r="P1055" s="14">
        <f t="shared" si="65"/>
        <v>15</v>
      </c>
      <c r="Q1055" t="str">
        <f>(LEFT(N1055,FIND("/",N1055)-1))</f>
        <v>journalism</v>
      </c>
      <c r="R1055" t="str">
        <f>RIGHT(N1055,LEN(N1055)-SEARCH("/",N1055))</f>
        <v>audio</v>
      </c>
      <c r="S1055" s="9">
        <f t="shared" si="66"/>
        <v>42774.964490740742</v>
      </c>
      <c r="T1055" s="9">
        <f t="shared" si="67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14" t="e">
        <f t="shared" si="65"/>
        <v>#DIV/0!</v>
      </c>
      <c r="Q1056" t="str">
        <f>(LEFT(N1056,FIND("/",N1056)-1))</f>
        <v>journalism</v>
      </c>
      <c r="R1056" t="str">
        <f>RIGHT(N1056,LEN(N1056)-SEARCH("/",N1056))</f>
        <v>audio</v>
      </c>
      <c r="S1056" s="9">
        <f t="shared" si="66"/>
        <v>41831.643506944441</v>
      </c>
      <c r="T1056" s="9">
        <f t="shared" si="67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14" t="e">
        <f t="shared" si="65"/>
        <v>#DIV/0!</v>
      </c>
      <c r="Q1057" t="str">
        <f>(LEFT(N1057,FIND("/",N1057)-1))</f>
        <v>journalism</v>
      </c>
      <c r="R1057" t="str">
        <f>RIGHT(N1057,LEN(N1057)-SEARCH("/",N1057))</f>
        <v>audio</v>
      </c>
      <c r="S1057" s="9">
        <f t="shared" si="66"/>
        <v>42406.784085648142</v>
      </c>
      <c r="T1057" s="9">
        <f t="shared" si="67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14" t="e">
        <f t="shared" si="65"/>
        <v>#DIV/0!</v>
      </c>
      <c r="Q1058" t="str">
        <f>(LEFT(N1058,FIND("/",N1058)-1))</f>
        <v>journalism</v>
      </c>
      <c r="R1058" t="str">
        <f>RIGHT(N1058,LEN(N1058)-SEARCH("/",N1058))</f>
        <v>audio</v>
      </c>
      <c r="S1058" s="9">
        <f t="shared" si="66"/>
        <v>42058.511307870365</v>
      </c>
      <c r="T1058" s="9">
        <f t="shared" si="67"/>
        <v>42118.469641203701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14" t="e">
        <f t="shared" si="65"/>
        <v>#DIV/0!</v>
      </c>
      <c r="Q1059" t="str">
        <f>(LEFT(N1059,FIND("/",N1059)-1))</f>
        <v>journalism</v>
      </c>
      <c r="R1059" t="str">
        <f>RIGHT(N1059,LEN(N1059)-SEARCH("/",N1059))</f>
        <v>audio</v>
      </c>
      <c r="S1059" s="9">
        <f t="shared" si="66"/>
        <v>42678.662997685184</v>
      </c>
      <c r="T1059" s="9">
        <f t="shared" si="67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14" t="e">
        <f t="shared" si="65"/>
        <v>#DIV/0!</v>
      </c>
      <c r="Q1060" t="str">
        <f>(LEFT(N1060,FIND("/",N1060)-1))</f>
        <v>journalism</v>
      </c>
      <c r="R1060" t="str">
        <f>RIGHT(N1060,LEN(N1060)-SEARCH("/",N1060))</f>
        <v>audio</v>
      </c>
      <c r="S1060" s="9">
        <f t="shared" si="66"/>
        <v>42047.692627314813</v>
      </c>
      <c r="T1060" s="9">
        <f t="shared" si="67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14" t="e">
        <f t="shared" si="65"/>
        <v>#DIV/0!</v>
      </c>
      <c r="Q1061" t="str">
        <f>(LEFT(N1061,FIND("/",N1061)-1))</f>
        <v>journalism</v>
      </c>
      <c r="R1061" t="str">
        <f>RIGHT(N1061,LEN(N1061)-SEARCH("/",N1061))</f>
        <v>audio</v>
      </c>
      <c r="S1061" s="9">
        <f t="shared" si="66"/>
        <v>42046.581666666665</v>
      </c>
      <c r="T1061" s="9">
        <f t="shared" si="67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1</v>
      </c>
      <c r="P1062" s="14">
        <f t="shared" si="65"/>
        <v>50</v>
      </c>
      <c r="Q1062" t="str">
        <f>(LEFT(N1062,FIND("/",N1062)-1))</f>
        <v>journalism</v>
      </c>
      <c r="R1062" t="str">
        <f>RIGHT(N1062,LEN(N1062)-SEARCH("/",N1062))</f>
        <v>audio</v>
      </c>
      <c r="S1062" s="9">
        <f t="shared" si="66"/>
        <v>42079.704780092587</v>
      </c>
      <c r="T1062" s="9">
        <f t="shared" si="67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14" t="e">
        <f t="shared" si="65"/>
        <v>#DIV/0!</v>
      </c>
      <c r="Q1063" t="str">
        <f>(LEFT(N1063,FIND("/",N1063)-1))</f>
        <v>journalism</v>
      </c>
      <c r="R1063" t="str">
        <f>RIGHT(N1063,LEN(N1063)-SEARCH("/",N1063))</f>
        <v>audio</v>
      </c>
      <c r="S1063" s="9">
        <f t="shared" si="66"/>
        <v>42432.068379629629</v>
      </c>
      <c r="T1063" s="9">
        <f t="shared" si="67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95.5</v>
      </c>
      <c r="P1064" s="14">
        <f t="shared" si="65"/>
        <v>47.5</v>
      </c>
      <c r="Q1064" t="str">
        <f>(LEFT(N1064,FIND("/",N1064)-1))</f>
        <v>journalism</v>
      </c>
      <c r="R1064" t="str">
        <f>RIGHT(N1064,LEN(N1064)-SEARCH("/",N1064))</f>
        <v>audio</v>
      </c>
      <c r="S1064" s="9">
        <f t="shared" si="66"/>
        <v>42556.598854166667</v>
      </c>
      <c r="T1064" s="9">
        <f t="shared" si="67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14" t="e">
        <f t="shared" si="65"/>
        <v>#DIV/0!</v>
      </c>
      <c r="Q1065" t="str">
        <f>(LEFT(N1065,FIND("/",N1065)-1))</f>
        <v>journalism</v>
      </c>
      <c r="R1065" t="str">
        <f>RIGHT(N1065,LEN(N1065)-SEARCH("/",N1065))</f>
        <v>audio</v>
      </c>
      <c r="S1065" s="9">
        <f t="shared" si="66"/>
        <v>42582.822476851848</v>
      </c>
      <c r="T1065" s="9">
        <f t="shared" si="67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9</v>
      </c>
      <c r="P1066" s="14">
        <f t="shared" si="65"/>
        <v>65.67</v>
      </c>
      <c r="Q1066" t="str">
        <f>(LEFT(N1066,FIND("/",N1066)-1))</f>
        <v>games</v>
      </c>
      <c r="R1066" t="str">
        <f>RIGHT(N1066,LEN(N1066)-SEARCH("/",N1066))</f>
        <v>video games</v>
      </c>
      <c r="S1066" s="9">
        <f t="shared" si="66"/>
        <v>41417.019710648143</v>
      </c>
      <c r="T1066" s="9">
        <f t="shared" si="67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</v>
      </c>
      <c r="P1067" s="14">
        <f t="shared" si="65"/>
        <v>16.2</v>
      </c>
      <c r="Q1067" t="str">
        <f>(LEFT(N1067,FIND("/",N1067)-1))</f>
        <v>games</v>
      </c>
      <c r="R1067" t="str">
        <f>RIGHT(N1067,LEN(N1067)-SEARCH("/",N1067))</f>
        <v>video games</v>
      </c>
      <c r="S1067" s="9">
        <f t="shared" si="66"/>
        <v>41661.172708333332</v>
      </c>
      <c r="T1067" s="9">
        <f t="shared" si="67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3.4</v>
      </c>
      <c r="P1068" s="14">
        <f t="shared" si="65"/>
        <v>34.130000000000003</v>
      </c>
      <c r="Q1068" t="str">
        <f>(LEFT(N1068,FIND("/",N1068)-1))</f>
        <v>games</v>
      </c>
      <c r="R1068" t="str">
        <f>RIGHT(N1068,LEN(N1068)-SEARCH("/",N1068))</f>
        <v>video games</v>
      </c>
      <c r="S1068" s="9">
        <f t="shared" si="66"/>
        <v>41445.754421296289</v>
      </c>
      <c r="T1068" s="9">
        <f t="shared" si="67"/>
        <v>41490.754421296289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26</v>
      </c>
      <c r="P1069" s="14">
        <f t="shared" si="65"/>
        <v>13</v>
      </c>
      <c r="Q1069" t="str">
        <f>(LEFT(N1069,FIND("/",N1069)-1))</f>
        <v>games</v>
      </c>
      <c r="R1069" t="str">
        <f>RIGHT(N1069,LEN(N1069)-SEARCH("/",N1069))</f>
        <v>video games</v>
      </c>
      <c r="S1069" s="9">
        <f t="shared" si="66"/>
        <v>41599.647349537037</v>
      </c>
      <c r="T1069" s="9">
        <f t="shared" si="67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0.2</v>
      </c>
      <c r="P1070" s="14">
        <f t="shared" si="65"/>
        <v>11.25</v>
      </c>
      <c r="Q1070" t="str">
        <f>(LEFT(N1070,FIND("/",N1070)-1))</f>
        <v>games</v>
      </c>
      <c r="R1070" t="str">
        <f>RIGHT(N1070,LEN(N1070)-SEARCH("/",N1070))</f>
        <v>video games</v>
      </c>
      <c r="S1070" s="9">
        <f t="shared" si="66"/>
        <v>42440.162777777776</v>
      </c>
      <c r="T1070" s="9">
        <f t="shared" si="67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38.6</v>
      </c>
      <c r="P1071" s="14">
        <f t="shared" si="65"/>
        <v>40.479999999999997</v>
      </c>
      <c r="Q1071" t="str">
        <f>(LEFT(N1071,FIND("/",N1071)-1))</f>
        <v>games</v>
      </c>
      <c r="R1071" t="str">
        <f>RIGHT(N1071,LEN(N1071)-SEARCH("/",N1071))</f>
        <v>video games</v>
      </c>
      <c r="S1071" s="9">
        <f t="shared" si="66"/>
        <v>41572.021516203698</v>
      </c>
      <c r="T1071" s="9">
        <f t="shared" si="67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0.7</v>
      </c>
      <c r="P1072" s="14">
        <f t="shared" si="65"/>
        <v>35</v>
      </c>
      <c r="Q1072" t="str">
        <f>(LEFT(N1072,FIND("/",N1072)-1))</f>
        <v>games</v>
      </c>
      <c r="R1072" t="str">
        <f>RIGHT(N1072,LEN(N1072)-SEARCH("/",N1072))</f>
        <v>video games</v>
      </c>
      <c r="S1072" s="9">
        <f t="shared" si="66"/>
        <v>41162.803495370368</v>
      </c>
      <c r="T1072" s="9">
        <f t="shared" si="67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14" t="e">
        <f t="shared" si="65"/>
        <v>#DIV/0!</v>
      </c>
      <c r="Q1073" t="str">
        <f>(LEFT(N1073,FIND("/",N1073)-1))</f>
        <v>games</v>
      </c>
      <c r="R1073" t="str">
        <f>RIGHT(N1073,LEN(N1073)-SEARCH("/",N1073))</f>
        <v>video games</v>
      </c>
      <c r="S1073" s="9">
        <f t="shared" si="66"/>
        <v>42295.545057870368</v>
      </c>
      <c r="T1073" s="9">
        <f t="shared" si="67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0.1</v>
      </c>
      <c r="P1074" s="14">
        <f t="shared" si="65"/>
        <v>12.75</v>
      </c>
      <c r="Q1074" t="str">
        <f>(LEFT(N1074,FIND("/",N1074)-1))</f>
        <v>games</v>
      </c>
      <c r="R1074" t="str">
        <f>RIGHT(N1074,LEN(N1074)-SEARCH("/",N1074))</f>
        <v>video games</v>
      </c>
      <c r="S1074" s="9">
        <f t="shared" si="66"/>
        <v>41645.623807870368</v>
      </c>
      <c r="T1074" s="9">
        <f t="shared" si="67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</v>
      </c>
      <c r="P1075" s="14">
        <f t="shared" si="65"/>
        <v>10</v>
      </c>
      <c r="Q1075" t="str">
        <f>(LEFT(N1075,FIND("/",N1075)-1))</f>
        <v>games</v>
      </c>
      <c r="R1075" t="str">
        <f>RIGHT(N1075,LEN(N1075)-SEARCH("/",N1075))</f>
        <v>video games</v>
      </c>
      <c r="S1075" s="9">
        <f t="shared" si="66"/>
        <v>40802.756261574068</v>
      </c>
      <c r="T1075" s="9">
        <f t="shared" si="67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</v>
      </c>
      <c r="P1076" s="14">
        <f t="shared" si="65"/>
        <v>113.57</v>
      </c>
      <c r="Q1076" t="str">
        <f>(LEFT(N1076,FIND("/",N1076)-1))</f>
        <v>games</v>
      </c>
      <c r="R1076" t="str">
        <f>RIGHT(N1076,LEN(N1076)-SEARCH("/",N1076))</f>
        <v>video games</v>
      </c>
      <c r="S1076" s="9">
        <f t="shared" si="66"/>
        <v>41612.964641203704</v>
      </c>
      <c r="T1076" s="9">
        <f t="shared" si="67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4.5</v>
      </c>
      <c r="P1077" s="14">
        <f t="shared" si="65"/>
        <v>15</v>
      </c>
      <c r="Q1077" t="str">
        <f>(LEFT(N1077,FIND("/",N1077)-1))</f>
        <v>games</v>
      </c>
      <c r="R1077" t="str">
        <f>RIGHT(N1077,LEN(N1077)-SEARCH("/",N1077))</f>
        <v>video games</v>
      </c>
      <c r="S1077" s="9">
        <f t="shared" si="66"/>
        <v>41005.695787037032</v>
      </c>
      <c r="T1077" s="9">
        <f t="shared" si="67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62.8</v>
      </c>
      <c r="P1078" s="14">
        <f t="shared" si="65"/>
        <v>48.28</v>
      </c>
      <c r="Q1078" t="str">
        <f>(LEFT(N1078,FIND("/",N1078)-1))</f>
        <v>games</v>
      </c>
      <c r="R1078" t="str">
        <f>RIGHT(N1078,LEN(N1078)-SEARCH("/",N1078))</f>
        <v>video games</v>
      </c>
      <c r="S1078" s="9">
        <f t="shared" si="66"/>
        <v>41838.169560185182</v>
      </c>
      <c r="T1078" s="9">
        <f t="shared" si="67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29.4</v>
      </c>
      <c r="P1079" s="14">
        <f t="shared" si="65"/>
        <v>43.98</v>
      </c>
      <c r="Q1079" t="str">
        <f>(LEFT(N1079,FIND("/",N1079)-1))</f>
        <v>games</v>
      </c>
      <c r="R1079" t="str">
        <f>RIGHT(N1079,LEN(N1079)-SEARCH("/",N1079))</f>
        <v>video games</v>
      </c>
      <c r="S1079" s="9">
        <f t="shared" si="66"/>
        <v>42352.958460648144</v>
      </c>
      <c r="T1079" s="9">
        <f t="shared" si="67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7.5</v>
      </c>
      <c r="P1080" s="14">
        <f t="shared" si="65"/>
        <v>9</v>
      </c>
      <c r="Q1080" t="str">
        <f>(LEFT(N1080,FIND("/",N1080)-1))</f>
        <v>games</v>
      </c>
      <c r="R1080" t="str">
        <f>RIGHT(N1080,LEN(N1080)-SEARCH("/",N1080))</f>
        <v>video games</v>
      </c>
      <c r="S1080" s="9">
        <f t="shared" si="66"/>
        <v>40700.987511574072</v>
      </c>
      <c r="T1080" s="9">
        <f t="shared" si="67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</v>
      </c>
      <c r="P1081" s="14">
        <f t="shared" si="65"/>
        <v>37.67</v>
      </c>
      <c r="Q1081" t="str">
        <f>(LEFT(N1081,FIND("/",N1081)-1))</f>
        <v>games</v>
      </c>
      <c r="R1081" t="str">
        <f>RIGHT(N1081,LEN(N1081)-SEARCH("/",N1081))</f>
        <v>video games</v>
      </c>
      <c r="S1081" s="9">
        <f t="shared" si="66"/>
        <v>42479.358055555553</v>
      </c>
      <c r="T1081" s="9">
        <f t="shared" si="67"/>
        <v>42504.358055555553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</v>
      </c>
      <c r="P1082" s="14">
        <f t="shared" si="65"/>
        <v>18.579999999999998</v>
      </c>
      <c r="Q1082" t="str">
        <f>(LEFT(N1082,FIND("/",N1082)-1))</f>
        <v>games</v>
      </c>
      <c r="R1082" t="str">
        <f>RIGHT(N1082,LEN(N1082)-SEARCH("/",N1082))</f>
        <v>video games</v>
      </c>
      <c r="S1082" s="9">
        <f t="shared" si="66"/>
        <v>41739.929780092592</v>
      </c>
      <c r="T1082" s="9">
        <f t="shared" si="67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0</v>
      </c>
      <c r="P1083" s="14">
        <f t="shared" si="65"/>
        <v>3</v>
      </c>
      <c r="Q1083" t="str">
        <f>(LEFT(N1083,FIND("/",N1083)-1))</f>
        <v>games</v>
      </c>
      <c r="R1083" t="str">
        <f>RIGHT(N1083,LEN(N1083)-SEARCH("/",N1083))</f>
        <v>video games</v>
      </c>
      <c r="S1083" s="9">
        <f t="shared" si="66"/>
        <v>42002.718657407408</v>
      </c>
      <c r="T1083" s="9">
        <f t="shared" si="67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0.6</v>
      </c>
      <c r="P1084" s="14">
        <f t="shared" si="65"/>
        <v>18.670000000000002</v>
      </c>
      <c r="Q1084" t="str">
        <f>(LEFT(N1084,FIND("/",N1084)-1))</f>
        <v>games</v>
      </c>
      <c r="R1084" t="str">
        <f>RIGHT(N1084,LEN(N1084)-SEARCH("/",N1084))</f>
        <v>video games</v>
      </c>
      <c r="S1084" s="9">
        <f t="shared" si="66"/>
        <v>41101.697777777772</v>
      </c>
      <c r="T1084" s="9">
        <f t="shared" si="67"/>
        <v>41131.697777777772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0.8</v>
      </c>
      <c r="P1085" s="14">
        <f t="shared" si="65"/>
        <v>410</v>
      </c>
      <c r="Q1085" t="str">
        <f>(LEFT(N1085,FIND("/",N1085)-1))</f>
        <v>games</v>
      </c>
      <c r="R1085" t="str">
        <f>RIGHT(N1085,LEN(N1085)-SEARCH("/",N1085))</f>
        <v>video games</v>
      </c>
      <c r="S1085" s="9">
        <f t="shared" si="66"/>
        <v>41793.451192129629</v>
      </c>
      <c r="T1085" s="9">
        <f t="shared" si="67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14" t="e">
        <f t="shared" si="65"/>
        <v>#DIV/0!</v>
      </c>
      <c r="Q1086" t="str">
        <f>(LEFT(N1086,FIND("/",N1086)-1))</f>
        <v>games</v>
      </c>
      <c r="R1086" t="str">
        <f>RIGHT(N1086,LEN(N1086)-SEARCH("/",N1086))</f>
        <v>video games</v>
      </c>
      <c r="S1086" s="9">
        <f t="shared" si="66"/>
        <v>41829.703749999993</v>
      </c>
      <c r="T1086" s="9">
        <f t="shared" si="67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</v>
      </c>
      <c r="P1087" s="14">
        <f t="shared" si="65"/>
        <v>114</v>
      </c>
      <c r="Q1087" t="str">
        <f>(LEFT(N1087,FIND("/",N1087)-1))</f>
        <v>games</v>
      </c>
      <c r="R1087" t="str">
        <f>RIGHT(N1087,LEN(N1087)-SEARCH("/",N1087))</f>
        <v>video games</v>
      </c>
      <c r="S1087" s="9">
        <f t="shared" si="66"/>
        <v>42413.462673611109</v>
      </c>
      <c r="T1087" s="9">
        <f t="shared" si="67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0.1</v>
      </c>
      <c r="P1088" s="14">
        <f t="shared" si="65"/>
        <v>7.5</v>
      </c>
      <c r="Q1088" t="str">
        <f>(LEFT(N1088,FIND("/",N1088)-1))</f>
        <v>games</v>
      </c>
      <c r="R1088" t="str">
        <f>RIGHT(N1088,LEN(N1088)-SEARCH("/",N1088))</f>
        <v>video games</v>
      </c>
      <c r="S1088" s="9">
        <f t="shared" si="66"/>
        <v>41845.658460648148</v>
      </c>
      <c r="T1088" s="9">
        <f t="shared" si="67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14" t="e">
        <f t="shared" si="65"/>
        <v>#DIV/0!</v>
      </c>
      <c r="Q1089" t="str">
        <f>(LEFT(N1089,FIND("/",N1089)-1))</f>
        <v>games</v>
      </c>
      <c r="R1089" t="str">
        <f>RIGHT(N1089,LEN(N1089)-SEARCH("/",N1089))</f>
        <v>video games</v>
      </c>
      <c r="S1089" s="9">
        <f t="shared" si="66"/>
        <v>41775.505636574067</v>
      </c>
      <c r="T1089" s="9">
        <f t="shared" si="67"/>
        <v>41805.505636574067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14.2</v>
      </c>
      <c r="P1090" s="14">
        <f t="shared" si="65"/>
        <v>43.42</v>
      </c>
      <c r="Q1090" t="str">
        <f>(LEFT(N1090,FIND("/",N1090)-1))</f>
        <v>games</v>
      </c>
      <c r="R1090" t="str">
        <f>RIGHT(N1090,LEN(N1090)-SEARCH("/",N1090))</f>
        <v>video games</v>
      </c>
      <c r="S1090" s="9">
        <f t="shared" si="66"/>
        <v>41723.591053240736</v>
      </c>
      <c r="T1090" s="9">
        <f t="shared" si="67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ROUND((E1091/D1091)*100, 1)</f>
        <v>7.8</v>
      </c>
      <c r="P1091" s="14">
        <f t="shared" ref="P1091:P1154" si="69">ROUND(E1091/L1091, 2)</f>
        <v>23.96</v>
      </c>
      <c r="Q1091" t="str">
        <f>(LEFT(N1091,FIND("/",N1091)-1))</f>
        <v>games</v>
      </c>
      <c r="R1091" t="str">
        <f>RIGHT(N1091,LEN(N1091)-SEARCH("/",N1091))</f>
        <v>video games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0</v>
      </c>
      <c r="P1092" s="14">
        <f t="shared" si="69"/>
        <v>5</v>
      </c>
      <c r="Q1092" t="str">
        <f>(LEFT(N1092,FIND("/",N1092)-1))</f>
        <v>games</v>
      </c>
      <c r="R1092" t="str">
        <f>RIGHT(N1092,LEN(N1092)-SEARCH("/",N1092))</f>
        <v>video games</v>
      </c>
      <c r="S1092" s="9">
        <f t="shared" si="70"/>
        <v>42122.977465277778</v>
      </c>
      <c r="T1092" s="9">
        <f t="shared" si="71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12.5</v>
      </c>
      <c r="P1093" s="14">
        <f t="shared" si="69"/>
        <v>12.5</v>
      </c>
      <c r="Q1093" t="str">
        <f>(LEFT(N1093,FIND("/",N1093)-1))</f>
        <v>games</v>
      </c>
      <c r="R1093" t="str">
        <f>RIGHT(N1093,LEN(N1093)-SEARCH("/",N1093))</f>
        <v>video games</v>
      </c>
      <c r="S1093" s="9">
        <f t="shared" si="70"/>
        <v>42440.611944444441</v>
      </c>
      <c r="T1093" s="9">
        <f t="shared" si="71"/>
        <v>42470.570277777777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1.1000000000000001</v>
      </c>
      <c r="P1094" s="14">
        <f t="shared" si="69"/>
        <v>3</v>
      </c>
      <c r="Q1094" t="str">
        <f>(LEFT(N1094,FIND("/",N1094)-1))</f>
        <v>games</v>
      </c>
      <c r="R1094" t="str">
        <f>RIGHT(N1094,LEN(N1094)-SEARCH("/",N1094))</f>
        <v>video games</v>
      </c>
      <c r="S1094" s="9">
        <f t="shared" si="70"/>
        <v>41249.817569444444</v>
      </c>
      <c r="T1094" s="9">
        <f t="shared" si="71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14.1</v>
      </c>
      <c r="P1095" s="14">
        <f t="shared" si="69"/>
        <v>10.56</v>
      </c>
      <c r="Q1095" t="str">
        <f>(LEFT(N1095,FIND("/",N1095)-1))</f>
        <v>games</v>
      </c>
      <c r="R1095" t="str">
        <f>RIGHT(N1095,LEN(N1095)-SEARCH("/",N1095))</f>
        <v>video games</v>
      </c>
      <c r="S1095" s="9">
        <f t="shared" si="70"/>
        <v>42396.765474537031</v>
      </c>
      <c r="T1095" s="9">
        <f t="shared" si="71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18.3</v>
      </c>
      <c r="P1096" s="14">
        <f t="shared" si="69"/>
        <v>122</v>
      </c>
      <c r="Q1096" t="str">
        <f>(LEFT(N1096,FIND("/",N1096)-1))</f>
        <v>games</v>
      </c>
      <c r="R1096" t="str">
        <f>RIGHT(N1096,LEN(N1096)-SEARCH("/",N1096))</f>
        <v>video games</v>
      </c>
      <c r="S1096" s="9">
        <f t="shared" si="70"/>
        <v>40795.505011574074</v>
      </c>
      <c r="T1096" s="9">
        <f t="shared" si="71"/>
        <v>40825.505011574074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</v>
      </c>
      <c r="P1097" s="14">
        <f t="shared" si="69"/>
        <v>267.81</v>
      </c>
      <c r="Q1097" t="str">
        <f>(LEFT(N1097,FIND("/",N1097)-1))</f>
        <v>games</v>
      </c>
      <c r="R1097" t="str">
        <f>RIGHT(N1097,LEN(N1097)-SEARCH("/",N1097))</f>
        <v>video games</v>
      </c>
      <c r="S1097" s="9">
        <f t="shared" si="70"/>
        <v>41486.328935185185</v>
      </c>
      <c r="T1097" s="9">
        <f t="shared" si="71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17.899999999999999</v>
      </c>
      <c r="P1098" s="14">
        <f t="shared" si="69"/>
        <v>74.209999999999994</v>
      </c>
      <c r="Q1098" t="str">
        <f>(LEFT(N1098,FIND("/",N1098)-1))</f>
        <v>games</v>
      </c>
      <c r="R1098" t="str">
        <f>RIGHT(N1098,LEN(N1098)-SEARCH("/",N1098))</f>
        <v>video games</v>
      </c>
      <c r="S1098" s="9">
        <f t="shared" si="70"/>
        <v>41885.309652777774</v>
      </c>
      <c r="T1098" s="9">
        <f t="shared" si="71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0</v>
      </c>
      <c r="P1099" s="14">
        <f t="shared" si="69"/>
        <v>6.71</v>
      </c>
      <c r="Q1099" t="str">
        <f>(LEFT(N1099,FIND("/",N1099)-1))</f>
        <v>games</v>
      </c>
      <c r="R1099" t="str">
        <f>RIGHT(N1099,LEN(N1099)-SEARCH("/",N1099))</f>
        <v>video games</v>
      </c>
      <c r="S1099" s="9">
        <f t="shared" si="70"/>
        <v>41660.584224537037</v>
      </c>
      <c r="T1099" s="9">
        <f t="shared" si="71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</v>
      </c>
      <c r="P1100" s="14">
        <f t="shared" si="69"/>
        <v>81.95</v>
      </c>
      <c r="Q1100" t="str">
        <f>(LEFT(N1100,FIND("/",N1100)-1))</f>
        <v>games</v>
      </c>
      <c r="R1100" t="str">
        <f>RIGHT(N1100,LEN(N1100)-SEARCH("/",N1100))</f>
        <v>video games</v>
      </c>
      <c r="S1100" s="9">
        <f t="shared" si="70"/>
        <v>41712.554340277777</v>
      </c>
      <c r="T1100" s="9">
        <f t="shared" si="71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0.5</v>
      </c>
      <c r="P1101" s="14">
        <f t="shared" si="69"/>
        <v>25</v>
      </c>
      <c r="Q1101" t="str">
        <f>(LEFT(N1101,FIND("/",N1101)-1))</f>
        <v>games</v>
      </c>
      <c r="R1101" t="str">
        <f>RIGHT(N1101,LEN(N1101)-SEARCH("/",N1101))</f>
        <v>video games</v>
      </c>
      <c r="S1101" s="9">
        <f t="shared" si="70"/>
        <v>42107.628101851849</v>
      </c>
      <c r="T1101" s="9">
        <f t="shared" si="71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</v>
      </c>
      <c r="P1102" s="14">
        <f t="shared" si="69"/>
        <v>10</v>
      </c>
      <c r="Q1102" t="str">
        <f>(LEFT(N1102,FIND("/",N1102)-1))</f>
        <v>games</v>
      </c>
      <c r="R1102" t="str">
        <f>RIGHT(N1102,LEN(N1102)-SEARCH("/",N1102))</f>
        <v>video games</v>
      </c>
      <c r="S1102" s="9">
        <f t="shared" si="70"/>
        <v>42383.902442129627</v>
      </c>
      <c r="T1102" s="9">
        <f t="shared" si="71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0</v>
      </c>
      <c r="P1103" s="14">
        <f t="shared" si="69"/>
        <v>6.83</v>
      </c>
      <c r="Q1103" t="str">
        <f>(LEFT(N1103,FIND("/",N1103)-1))</f>
        <v>games</v>
      </c>
      <c r="R1103" t="str">
        <f>RIGHT(N1103,LEN(N1103)-SEARCH("/",N1103))</f>
        <v>video games</v>
      </c>
      <c r="S1103" s="9">
        <f t="shared" si="70"/>
        <v>42538.564097222225</v>
      </c>
      <c r="T1103" s="9">
        <f t="shared" si="71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</v>
      </c>
      <c r="P1104" s="14">
        <f t="shared" si="69"/>
        <v>17.71</v>
      </c>
      <c r="Q1104" t="str">
        <f>(LEFT(N1104,FIND("/",N1104)-1))</f>
        <v>games</v>
      </c>
      <c r="R1104" t="str">
        <f>RIGHT(N1104,LEN(N1104)-SEARCH("/",N1104))</f>
        <v>video games</v>
      </c>
      <c r="S1104" s="9">
        <f t="shared" si="70"/>
        <v>41576.837094907409</v>
      </c>
      <c r="T1104" s="9">
        <f t="shared" si="71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</v>
      </c>
      <c r="P1105" s="14">
        <f t="shared" si="69"/>
        <v>16.2</v>
      </c>
      <c r="Q1105" t="str">
        <f>(LEFT(N1105,FIND("/",N1105)-1))</f>
        <v>games</v>
      </c>
      <c r="R1105" t="str">
        <f>RIGHT(N1105,LEN(N1105)-SEARCH("/",N1105))</f>
        <v>video games</v>
      </c>
      <c r="S1105" s="9">
        <f t="shared" si="70"/>
        <v>42479.013773148145</v>
      </c>
      <c r="T1105" s="9">
        <f t="shared" si="71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5</v>
      </c>
      <c r="P1106" s="14">
        <f t="shared" si="69"/>
        <v>80.3</v>
      </c>
      <c r="Q1106" t="str">
        <f>(LEFT(N1106,FIND("/",N1106)-1))</f>
        <v>games</v>
      </c>
      <c r="R1106" t="str">
        <f>RIGHT(N1106,LEN(N1106)-SEARCH("/",N1106))</f>
        <v>video games</v>
      </c>
      <c r="S1106" s="9">
        <f t="shared" si="70"/>
        <v>41771.201631944445</v>
      </c>
      <c r="T1106" s="9">
        <f t="shared" si="71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0.2</v>
      </c>
      <c r="P1107" s="14">
        <f t="shared" si="69"/>
        <v>71.55</v>
      </c>
      <c r="Q1107" t="str">
        <f>(LEFT(N1107,FIND("/",N1107)-1))</f>
        <v>games</v>
      </c>
      <c r="R1107" t="str">
        <f>RIGHT(N1107,LEN(N1107)-SEARCH("/",N1107))</f>
        <v>video games</v>
      </c>
      <c r="S1107" s="9">
        <f t="shared" si="70"/>
        <v>41691.927395833329</v>
      </c>
      <c r="T1107" s="9">
        <f t="shared" si="71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41.3</v>
      </c>
      <c r="P1108" s="14">
        <f t="shared" si="69"/>
        <v>23.57</v>
      </c>
      <c r="Q1108" t="str">
        <f>(LEFT(N1108,FIND("/",N1108)-1))</f>
        <v>games</v>
      </c>
      <c r="R1108" t="str">
        <f>RIGHT(N1108,LEN(N1108)-SEARCH("/",N1108))</f>
        <v>video games</v>
      </c>
      <c r="S1108" s="9">
        <f t="shared" si="70"/>
        <v>40973.532118055555</v>
      </c>
      <c r="T1108" s="9">
        <f t="shared" si="71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14" t="e">
        <f t="shared" si="69"/>
        <v>#DIV/0!</v>
      </c>
      <c r="Q1109" t="str">
        <f>(LEFT(N1109,FIND("/",N1109)-1))</f>
        <v>games</v>
      </c>
      <c r="R1109" t="str">
        <f>RIGHT(N1109,LEN(N1109)-SEARCH("/",N1109))</f>
        <v>video games</v>
      </c>
      <c r="S1109" s="9">
        <f t="shared" si="70"/>
        <v>41813.653055555551</v>
      </c>
      <c r="T1109" s="9">
        <f t="shared" si="71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</v>
      </c>
      <c r="P1110" s="14">
        <f t="shared" si="69"/>
        <v>34.880000000000003</v>
      </c>
      <c r="Q1110" t="str">
        <f>(LEFT(N1110,FIND("/",N1110)-1))</f>
        <v>games</v>
      </c>
      <c r="R1110" t="str">
        <f>RIGHT(N1110,LEN(N1110)-SEARCH("/",N1110))</f>
        <v>video games</v>
      </c>
      <c r="S1110" s="9">
        <f t="shared" si="70"/>
        <v>40952.42864583333</v>
      </c>
      <c r="T1110" s="9">
        <f t="shared" si="71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0.5</v>
      </c>
      <c r="P1111" s="14">
        <f t="shared" si="69"/>
        <v>15</v>
      </c>
      <c r="Q1111" t="str">
        <f>(LEFT(N1111,FIND("/",N1111)-1))</f>
        <v>games</v>
      </c>
      <c r="R1111" t="str">
        <f>RIGHT(N1111,LEN(N1111)-SEARCH("/",N1111))</f>
        <v>video games</v>
      </c>
      <c r="S1111" s="9">
        <f t="shared" si="70"/>
        <v>42662.543865740743</v>
      </c>
      <c r="T1111" s="9">
        <f t="shared" si="71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0.5</v>
      </c>
      <c r="P1112" s="14">
        <f t="shared" si="69"/>
        <v>23.18</v>
      </c>
      <c r="Q1112" t="str">
        <f>(LEFT(N1112,FIND("/",N1112)-1))</f>
        <v>games</v>
      </c>
      <c r="R1112" t="str">
        <f>RIGHT(N1112,LEN(N1112)-SEARCH("/",N1112))</f>
        <v>video games</v>
      </c>
      <c r="S1112" s="9">
        <f t="shared" si="70"/>
        <v>41220.72479166666</v>
      </c>
      <c r="T1112" s="9">
        <f t="shared" si="71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</v>
      </c>
      <c r="P1113" s="14">
        <f t="shared" si="69"/>
        <v>1</v>
      </c>
      <c r="Q1113" t="str">
        <f>(LEFT(N1113,FIND("/",N1113)-1))</f>
        <v>games</v>
      </c>
      <c r="R1113" t="str">
        <f>RIGHT(N1113,LEN(N1113)-SEARCH("/",N1113))</f>
        <v>video games</v>
      </c>
      <c r="S1113" s="9">
        <f t="shared" si="70"/>
        <v>42346.995254629626</v>
      </c>
      <c r="T1113" s="9">
        <f t="shared" si="71"/>
        <v>42376.995254629626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35.5</v>
      </c>
      <c r="P1114" s="14">
        <f t="shared" si="69"/>
        <v>100.23</v>
      </c>
      <c r="Q1114" t="str">
        <f>(LEFT(N1114,FIND("/",N1114)-1))</f>
        <v>games</v>
      </c>
      <c r="R1114" t="str">
        <f>RIGHT(N1114,LEN(N1114)-SEARCH("/",N1114))</f>
        <v>video games</v>
      </c>
      <c r="S1114" s="9">
        <f t="shared" si="70"/>
        <v>41963.551053240742</v>
      </c>
      <c r="T1114" s="9">
        <f t="shared" si="71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0.5</v>
      </c>
      <c r="P1115" s="14">
        <f t="shared" si="69"/>
        <v>5</v>
      </c>
      <c r="Q1115" t="str">
        <f>(LEFT(N1115,FIND("/",N1115)-1))</f>
        <v>games</v>
      </c>
      <c r="R1115" t="str">
        <f>RIGHT(N1115,LEN(N1115)-SEARCH("/",N1115))</f>
        <v>video games</v>
      </c>
      <c r="S1115" s="9">
        <f t="shared" si="70"/>
        <v>41835.768749999996</v>
      </c>
      <c r="T1115" s="9">
        <f t="shared" si="71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0.2</v>
      </c>
      <c r="P1116" s="14">
        <f t="shared" si="69"/>
        <v>3.33</v>
      </c>
      <c r="Q1116" t="str">
        <f>(LEFT(N1116,FIND("/",N1116)-1))</f>
        <v>games</v>
      </c>
      <c r="R1116" t="str">
        <f>RIGHT(N1116,LEN(N1116)-SEARCH("/",N1116))</f>
        <v>video games</v>
      </c>
      <c r="S1116" s="9">
        <f t="shared" si="70"/>
        <v>41526.13758101852</v>
      </c>
      <c r="T1116" s="9">
        <f t="shared" si="71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0.1</v>
      </c>
      <c r="P1117" s="14">
        <f t="shared" si="69"/>
        <v>13.25</v>
      </c>
      <c r="Q1117" t="str">
        <f>(LEFT(N1117,FIND("/",N1117)-1))</f>
        <v>games</v>
      </c>
      <c r="R1117" t="str">
        <f>RIGHT(N1117,LEN(N1117)-SEARCH("/",N1117))</f>
        <v>video games</v>
      </c>
      <c r="S1117" s="9">
        <f t="shared" si="70"/>
        <v>42429.487210648142</v>
      </c>
      <c r="T1117" s="9">
        <f t="shared" si="71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0</v>
      </c>
      <c r="P1118" s="14">
        <f t="shared" si="69"/>
        <v>17.850000000000001</v>
      </c>
      <c r="Q1118" t="str">
        <f>(LEFT(N1118,FIND("/",N1118)-1))</f>
        <v>games</v>
      </c>
      <c r="R1118" t="str">
        <f>RIGHT(N1118,LEN(N1118)-SEARCH("/",N1118))</f>
        <v>video games</v>
      </c>
      <c r="S1118" s="9">
        <f t="shared" si="70"/>
        <v>41009.638981481483</v>
      </c>
      <c r="T1118" s="9">
        <f t="shared" si="71"/>
        <v>41069.638981481483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8.3000000000000007</v>
      </c>
      <c r="P1119" s="14">
        <f t="shared" si="69"/>
        <v>10.38</v>
      </c>
      <c r="Q1119" t="str">
        <f>(LEFT(N1119,FIND("/",N1119)-1))</f>
        <v>games</v>
      </c>
      <c r="R1119" t="str">
        <f>RIGHT(N1119,LEN(N1119)-SEARCH("/",N1119))</f>
        <v>video games</v>
      </c>
      <c r="S1119" s="9">
        <f t="shared" si="70"/>
        <v>42333.390196759261</v>
      </c>
      <c r="T1119" s="9">
        <f t="shared" si="71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</v>
      </c>
      <c r="P1120" s="14">
        <f t="shared" si="69"/>
        <v>36.33</v>
      </c>
      <c r="Q1120" t="str">
        <f>(LEFT(N1120,FIND("/",N1120)-1))</f>
        <v>games</v>
      </c>
      <c r="R1120" t="str">
        <f>RIGHT(N1120,LEN(N1120)-SEARCH("/",N1120))</f>
        <v>video games</v>
      </c>
      <c r="S1120" s="9">
        <f t="shared" si="70"/>
        <v>41703.958090277774</v>
      </c>
      <c r="T1120" s="9">
        <f t="shared" si="71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0.2</v>
      </c>
      <c r="P1121" s="14">
        <f t="shared" si="69"/>
        <v>5</v>
      </c>
      <c r="Q1121" t="str">
        <f>(LEFT(N1121,FIND("/",N1121)-1))</f>
        <v>games</v>
      </c>
      <c r="R1121" t="str">
        <f>RIGHT(N1121,LEN(N1121)-SEARCH("/",N1121))</f>
        <v>video games</v>
      </c>
      <c r="S1121" s="9">
        <f t="shared" si="70"/>
        <v>41722.584074074075</v>
      </c>
      <c r="T1121" s="9">
        <f t="shared" si="71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14" t="e">
        <f t="shared" si="69"/>
        <v>#DIV/0!</v>
      </c>
      <c r="Q1122" t="str">
        <f>(LEFT(N1122,FIND("/",N1122)-1))</f>
        <v>games</v>
      </c>
      <c r="R1122" t="str">
        <f>RIGHT(N1122,LEN(N1122)-SEARCH("/",N1122))</f>
        <v>video games</v>
      </c>
      <c r="S1122" s="9">
        <f t="shared" si="70"/>
        <v>40799.664351851847</v>
      </c>
      <c r="T1122" s="9">
        <f t="shared" si="71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0</v>
      </c>
      <c r="P1123" s="14">
        <f t="shared" si="69"/>
        <v>5.8</v>
      </c>
      <c r="Q1123" t="str">
        <f>(LEFT(N1123,FIND("/",N1123)-1))</f>
        <v>games</v>
      </c>
      <c r="R1123" t="str">
        <f>RIGHT(N1123,LEN(N1123)-SEARCH("/",N1123))</f>
        <v>video games</v>
      </c>
      <c r="S1123" s="9">
        <f t="shared" si="70"/>
        <v>42412.72587962963</v>
      </c>
      <c r="T1123" s="9">
        <f t="shared" si="71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14" t="e">
        <f t="shared" si="69"/>
        <v>#DIV/0!</v>
      </c>
      <c r="Q1124" t="str">
        <f>(LEFT(N1124,FIND("/",N1124)-1))</f>
        <v>games</v>
      </c>
      <c r="R1124" t="str">
        <f>RIGHT(N1124,LEN(N1124)-SEARCH("/",N1124))</f>
        <v>video games</v>
      </c>
      <c r="S1124" s="9">
        <f t="shared" si="70"/>
        <v>41410.495659722219</v>
      </c>
      <c r="T1124" s="9">
        <f t="shared" si="71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0.2</v>
      </c>
      <c r="P1125" s="14">
        <f t="shared" si="69"/>
        <v>3.67</v>
      </c>
      <c r="Q1125" t="str">
        <f>(LEFT(N1125,FIND("/",N1125)-1))</f>
        <v>games</v>
      </c>
      <c r="R1125" t="str">
        <f>RIGHT(N1125,LEN(N1125)-SEARCH("/",N1125))</f>
        <v>video games</v>
      </c>
      <c r="S1125" s="9">
        <f t="shared" si="70"/>
        <v>41718.315370370365</v>
      </c>
      <c r="T1125" s="9">
        <f t="shared" si="71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0.5</v>
      </c>
      <c r="P1126" s="14">
        <f t="shared" si="69"/>
        <v>60.71</v>
      </c>
      <c r="Q1126" t="str">
        <f>(LEFT(N1126,FIND("/",N1126)-1))</f>
        <v>games</v>
      </c>
      <c r="R1126" t="str">
        <f>RIGHT(N1126,LEN(N1126)-SEARCH("/",N1126))</f>
        <v>mobile games</v>
      </c>
      <c r="S1126" s="9">
        <f t="shared" si="70"/>
        <v>42094.458923611113</v>
      </c>
      <c r="T1126" s="9">
        <f t="shared" si="71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14" t="e">
        <f t="shared" si="69"/>
        <v>#DIV/0!</v>
      </c>
      <c r="Q1127" t="str">
        <f>(LEFT(N1127,FIND("/",N1127)-1))</f>
        <v>games</v>
      </c>
      <c r="R1127" t="str">
        <f>RIGHT(N1127,LEN(N1127)-SEARCH("/",N1127))</f>
        <v>mobile games</v>
      </c>
      <c r="S1127" s="9">
        <f t="shared" si="70"/>
        <v>42212.415856481479</v>
      </c>
      <c r="T1127" s="9">
        <f t="shared" si="71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0.5</v>
      </c>
      <c r="P1128" s="14">
        <f t="shared" si="69"/>
        <v>5</v>
      </c>
      <c r="Q1128" t="str">
        <f>(LEFT(N1128,FIND("/",N1128)-1))</f>
        <v>games</v>
      </c>
      <c r="R1128" t="str">
        <f>RIGHT(N1128,LEN(N1128)-SEARCH("/",N1128))</f>
        <v>mobile games</v>
      </c>
      <c r="S1128" s="9">
        <f t="shared" si="70"/>
        <v>42535.119143518517</v>
      </c>
      <c r="T1128" s="9">
        <f t="shared" si="71"/>
        <v>42565.119143518517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1.7</v>
      </c>
      <c r="P1129" s="14">
        <f t="shared" si="69"/>
        <v>25.43</v>
      </c>
      <c r="Q1129" t="str">
        <f>(LEFT(N1129,FIND("/",N1129)-1))</f>
        <v>games</v>
      </c>
      <c r="R1129" t="str">
        <f>RIGHT(N1129,LEN(N1129)-SEARCH("/",N1129))</f>
        <v>mobile games</v>
      </c>
      <c r="S1129" s="9">
        <f t="shared" si="70"/>
        <v>41926.645833333328</v>
      </c>
      <c r="T1129" s="9">
        <f t="shared" si="71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0.1</v>
      </c>
      <c r="P1130" s="14">
        <f t="shared" si="69"/>
        <v>1</v>
      </c>
      <c r="Q1130" t="str">
        <f>(LEFT(N1130,FIND("/",N1130)-1))</f>
        <v>games</v>
      </c>
      <c r="R1130" t="str">
        <f>RIGHT(N1130,LEN(N1130)-SEARCH("/",N1130))</f>
        <v>mobile games</v>
      </c>
      <c r="S1130" s="9">
        <f t="shared" si="70"/>
        <v>41828.441168981481</v>
      </c>
      <c r="T1130" s="9">
        <f t="shared" si="71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0.1</v>
      </c>
      <c r="P1131" s="14">
        <f t="shared" si="69"/>
        <v>10.5</v>
      </c>
      <c r="Q1131" t="str">
        <f>(LEFT(N1131,FIND("/",N1131)-1))</f>
        <v>games</v>
      </c>
      <c r="R1131" t="str">
        <f>RIGHT(N1131,LEN(N1131)-SEARCH("/",N1131))</f>
        <v>mobile games</v>
      </c>
      <c r="S1131" s="9">
        <f t="shared" si="70"/>
        <v>42496.056631944441</v>
      </c>
      <c r="T1131" s="9">
        <f t="shared" si="71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0.2</v>
      </c>
      <c r="P1132" s="14">
        <f t="shared" si="69"/>
        <v>3.67</v>
      </c>
      <c r="Q1132" t="str">
        <f>(LEFT(N1132,FIND("/",N1132)-1))</f>
        <v>games</v>
      </c>
      <c r="R1132" t="str">
        <f>RIGHT(N1132,LEN(N1132)-SEARCH("/",N1132))</f>
        <v>mobile games</v>
      </c>
      <c r="S1132" s="9">
        <f t="shared" si="70"/>
        <v>41908.788194444445</v>
      </c>
      <c r="T1132" s="9">
        <f t="shared" si="71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14" t="e">
        <f t="shared" si="69"/>
        <v>#DIV/0!</v>
      </c>
      <c r="Q1133" t="str">
        <f>(LEFT(N1133,FIND("/",N1133)-1))</f>
        <v>games</v>
      </c>
      <c r="R1133" t="str">
        <f>RIGHT(N1133,LEN(N1133)-SEARCH("/",N1133))</f>
        <v>mobile games</v>
      </c>
      <c r="S1133" s="9">
        <f t="shared" si="70"/>
        <v>42332.699861111112</v>
      </c>
      <c r="T1133" s="9">
        <f t="shared" si="71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14.4</v>
      </c>
      <c r="P1134" s="14">
        <f t="shared" si="69"/>
        <v>110.62</v>
      </c>
      <c r="Q1134" t="str">
        <f>(LEFT(N1134,FIND("/",N1134)-1))</f>
        <v>games</v>
      </c>
      <c r="R1134" t="str">
        <f>RIGHT(N1134,LEN(N1134)-SEARCH("/",N1134))</f>
        <v>mobile games</v>
      </c>
      <c r="S1134" s="9">
        <f t="shared" si="70"/>
        <v>42705.907071759262</v>
      </c>
      <c r="T1134" s="9">
        <f t="shared" si="71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0.7</v>
      </c>
      <c r="P1135" s="14">
        <f t="shared" si="69"/>
        <v>20</v>
      </c>
      <c r="Q1135" t="str">
        <f>(LEFT(N1135,FIND("/",N1135)-1))</f>
        <v>games</v>
      </c>
      <c r="R1135" t="str">
        <f>RIGHT(N1135,LEN(N1135)-SEARCH("/",N1135))</f>
        <v>mobile games</v>
      </c>
      <c r="S1135" s="9">
        <f t="shared" si="70"/>
        <v>41821.198854166665</v>
      </c>
      <c r="T1135" s="9">
        <f t="shared" si="71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0</v>
      </c>
      <c r="P1136" s="14">
        <f t="shared" si="69"/>
        <v>1</v>
      </c>
      <c r="Q1136" t="str">
        <f>(LEFT(N1136,FIND("/",N1136)-1))</f>
        <v>games</v>
      </c>
      <c r="R1136" t="str">
        <f>RIGHT(N1136,LEN(N1136)-SEARCH("/",N1136))</f>
        <v>mobile games</v>
      </c>
      <c r="S1136" s="9">
        <f t="shared" si="70"/>
        <v>41958.07671296296</v>
      </c>
      <c r="T1136" s="9">
        <f t="shared" si="71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5</v>
      </c>
      <c r="P1137" s="14">
        <f t="shared" si="69"/>
        <v>50</v>
      </c>
      <c r="Q1137" t="str">
        <f>(LEFT(N1137,FIND("/",N1137)-1))</f>
        <v>games</v>
      </c>
      <c r="R1137" t="str">
        <f>RIGHT(N1137,LEN(N1137)-SEARCH("/",N1137))</f>
        <v>mobile games</v>
      </c>
      <c r="S1137" s="9">
        <f t="shared" si="70"/>
        <v>42558.781180555554</v>
      </c>
      <c r="T1137" s="9">
        <f t="shared" si="71"/>
        <v>42588.781180555554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</v>
      </c>
      <c r="P1138" s="14">
        <f t="shared" si="69"/>
        <v>45</v>
      </c>
      <c r="Q1138" t="str">
        <f>(LEFT(N1138,FIND("/",N1138)-1))</f>
        <v>games</v>
      </c>
      <c r="R1138" t="str">
        <f>RIGHT(N1138,LEN(N1138)-SEARCH("/",N1138))</f>
        <v>mobile games</v>
      </c>
      <c r="S1138" s="9">
        <f t="shared" si="70"/>
        <v>42327.46329861111</v>
      </c>
      <c r="T1138" s="9">
        <f t="shared" si="71"/>
        <v>42357.46329861111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39.5</v>
      </c>
      <c r="P1139" s="14">
        <f t="shared" si="69"/>
        <v>253.21</v>
      </c>
      <c r="Q1139" t="str">
        <f>(LEFT(N1139,FIND("/",N1139)-1))</f>
        <v>games</v>
      </c>
      <c r="R1139" t="str">
        <f>RIGHT(N1139,LEN(N1139)-SEARCH("/",N1139))</f>
        <v>mobile games</v>
      </c>
      <c r="S1139" s="9">
        <f t="shared" si="70"/>
        <v>42453.611354166664</v>
      </c>
      <c r="T1139" s="9">
        <f t="shared" si="71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0.4</v>
      </c>
      <c r="P1140" s="14">
        <f t="shared" si="69"/>
        <v>31.25</v>
      </c>
      <c r="Q1140" t="str">
        <f>(LEFT(N1140,FIND("/",N1140)-1))</f>
        <v>games</v>
      </c>
      <c r="R1140" t="str">
        <f>RIGHT(N1140,LEN(N1140)-SEARCH("/",N1140))</f>
        <v>mobile games</v>
      </c>
      <c r="S1140" s="9">
        <f t="shared" si="70"/>
        <v>42736.698275462964</v>
      </c>
      <c r="T1140" s="9">
        <f t="shared" si="71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0.1</v>
      </c>
      <c r="P1141" s="14">
        <f t="shared" si="69"/>
        <v>5</v>
      </c>
      <c r="Q1141" t="str">
        <f>(LEFT(N1141,FIND("/",N1141)-1))</f>
        <v>games</v>
      </c>
      <c r="R1141" t="str">
        <f>RIGHT(N1141,LEN(N1141)-SEARCH("/",N1141))</f>
        <v>mobile games</v>
      </c>
      <c r="S1141" s="9">
        <f t="shared" si="70"/>
        <v>41975.139189814814</v>
      </c>
      <c r="T1141" s="9">
        <f t="shared" si="71"/>
        <v>42005.139189814814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14" t="e">
        <f t="shared" si="69"/>
        <v>#DIV/0!</v>
      </c>
      <c r="Q1142" t="str">
        <f>(LEFT(N1142,FIND("/",N1142)-1))</f>
        <v>games</v>
      </c>
      <c r="R1142" t="str">
        <f>RIGHT(N1142,LEN(N1142)-SEARCH("/",N1142))</f>
        <v>mobile games</v>
      </c>
      <c r="S1142" s="9">
        <f t="shared" si="70"/>
        <v>42192.253715277773</v>
      </c>
      <c r="T1142" s="9">
        <f t="shared" si="71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14" t="e">
        <f t="shared" si="69"/>
        <v>#DIV/0!</v>
      </c>
      <c r="Q1143" t="str">
        <f>(LEFT(N1143,FIND("/",N1143)-1))</f>
        <v>games</v>
      </c>
      <c r="R1143" t="str">
        <f>RIGHT(N1143,LEN(N1143)-SEARCH("/",N1143))</f>
        <v>mobile games</v>
      </c>
      <c r="S1143" s="9">
        <f t="shared" si="70"/>
        <v>42164.491319444445</v>
      </c>
      <c r="T1143" s="9">
        <f t="shared" si="71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14" t="e">
        <f t="shared" si="69"/>
        <v>#DIV/0!</v>
      </c>
      <c r="Q1144" t="str">
        <f>(LEFT(N1144,FIND("/",N1144)-1))</f>
        <v>games</v>
      </c>
      <c r="R1144" t="str">
        <f>RIGHT(N1144,LEN(N1144)-SEARCH("/",N1144))</f>
        <v>mobile games</v>
      </c>
      <c r="S1144" s="9">
        <f t="shared" si="70"/>
        <v>42021.797766203701</v>
      </c>
      <c r="T1144" s="9">
        <f t="shared" si="71"/>
        <v>42051.797766203701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0.4</v>
      </c>
      <c r="P1145" s="14">
        <f t="shared" si="69"/>
        <v>23.25</v>
      </c>
      <c r="Q1145" t="str">
        <f>(LEFT(N1145,FIND("/",N1145)-1))</f>
        <v>games</v>
      </c>
      <c r="R1145" t="str">
        <f>RIGHT(N1145,LEN(N1145)-SEARCH("/",N1145))</f>
        <v>mobile games</v>
      </c>
      <c r="S1145" s="9">
        <f t="shared" si="70"/>
        <v>42324.985254629624</v>
      </c>
      <c r="T1145" s="9">
        <f t="shared" si="71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14" t="e">
        <f t="shared" si="69"/>
        <v>#DIV/0!</v>
      </c>
      <c r="Q1146" t="str">
        <f>(LEFT(N1146,FIND("/",N1146)-1))</f>
        <v>food</v>
      </c>
      <c r="R1146" t="str">
        <f>RIGHT(N1146,LEN(N1146)-SEARCH("/",N1146))</f>
        <v>food trucks</v>
      </c>
      <c r="S1146" s="9">
        <f t="shared" si="70"/>
        <v>42092.973611111105</v>
      </c>
      <c r="T1146" s="9">
        <f t="shared" si="71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0.1</v>
      </c>
      <c r="P1147" s="14">
        <f t="shared" si="69"/>
        <v>100</v>
      </c>
      <c r="Q1147" t="str">
        <f>(LEFT(N1147,FIND("/",N1147)-1))</f>
        <v>food</v>
      </c>
      <c r="R1147" t="str">
        <f>RIGHT(N1147,LEN(N1147)-SEARCH("/",N1147))</f>
        <v>food trucks</v>
      </c>
      <c r="S1147" s="9">
        <f t="shared" si="70"/>
        <v>41854.539259259254</v>
      </c>
      <c r="T1147" s="9">
        <f t="shared" si="71"/>
        <v>41914.539259259254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8.8000000000000007</v>
      </c>
      <c r="P1148" s="14">
        <f t="shared" si="69"/>
        <v>44.17</v>
      </c>
      <c r="Q1148" t="str">
        <f>(LEFT(N1148,FIND("/",N1148)-1))</f>
        <v>food</v>
      </c>
      <c r="R1148" t="str">
        <f>RIGHT(N1148,LEN(N1148)-SEARCH("/",N1148))</f>
        <v>food trucks</v>
      </c>
      <c r="S1148" s="9">
        <f t="shared" si="70"/>
        <v>41723.745057870365</v>
      </c>
      <c r="T1148" s="9">
        <f t="shared" si="71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14" t="e">
        <f t="shared" si="69"/>
        <v>#DIV/0!</v>
      </c>
      <c r="Q1149" t="str">
        <f>(LEFT(N1149,FIND("/",N1149)-1))</f>
        <v>food</v>
      </c>
      <c r="R1149" t="str">
        <f>RIGHT(N1149,LEN(N1149)-SEARCH("/",N1149))</f>
        <v>food trucks</v>
      </c>
      <c r="S1149" s="9">
        <f t="shared" si="70"/>
        <v>41871.763692129629</v>
      </c>
      <c r="T1149" s="9">
        <f t="shared" si="71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0.5</v>
      </c>
      <c r="P1150" s="14">
        <f t="shared" si="69"/>
        <v>24.33</v>
      </c>
      <c r="Q1150" t="str">
        <f>(LEFT(N1150,FIND("/",N1150)-1))</f>
        <v>food</v>
      </c>
      <c r="R1150" t="str">
        <f>RIGHT(N1150,LEN(N1150)-SEARCH("/",N1150))</f>
        <v>food trucks</v>
      </c>
      <c r="S1150" s="9">
        <f t="shared" si="70"/>
        <v>42674.962743055548</v>
      </c>
      <c r="T1150" s="9">
        <f t="shared" si="71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0.2</v>
      </c>
      <c r="P1151" s="14">
        <f t="shared" si="69"/>
        <v>37.5</v>
      </c>
      <c r="Q1151" t="str">
        <f>(LEFT(N1151,FIND("/",N1151)-1))</f>
        <v>food</v>
      </c>
      <c r="R1151" t="str">
        <f>RIGHT(N1151,LEN(N1151)-SEARCH("/",N1151))</f>
        <v>food trucks</v>
      </c>
      <c r="S1151" s="9">
        <f t="shared" si="70"/>
        <v>42507.501921296294</v>
      </c>
      <c r="T1151" s="9">
        <f t="shared" si="71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10.1</v>
      </c>
      <c r="P1152" s="14">
        <f t="shared" si="69"/>
        <v>42</v>
      </c>
      <c r="Q1152" t="str">
        <f>(LEFT(N1152,FIND("/",N1152)-1))</f>
        <v>food</v>
      </c>
      <c r="R1152" t="str">
        <f>RIGHT(N1152,LEN(N1152)-SEARCH("/",N1152))</f>
        <v>food trucks</v>
      </c>
      <c r="S1152" s="9">
        <f t="shared" si="70"/>
        <v>42317.74623842592</v>
      </c>
      <c r="T1152" s="9">
        <f t="shared" si="71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14" t="e">
        <f t="shared" si="69"/>
        <v>#DIV/0!</v>
      </c>
      <c r="Q1153" t="str">
        <f>(LEFT(N1153,FIND("/",N1153)-1))</f>
        <v>food</v>
      </c>
      <c r="R1153" t="str">
        <f>RIGHT(N1153,LEN(N1153)-SEARCH("/",N1153))</f>
        <v>food trucks</v>
      </c>
      <c r="S1153" s="9">
        <f t="shared" si="70"/>
        <v>42223.894247685188</v>
      </c>
      <c r="T1153" s="9">
        <f t="shared" si="71"/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5.7</v>
      </c>
      <c r="P1154" s="14">
        <f t="shared" si="69"/>
        <v>60.73</v>
      </c>
      <c r="Q1154" t="str">
        <f>(LEFT(N1154,FIND("/",N1154)-1))</f>
        <v>food</v>
      </c>
      <c r="R1154" t="str">
        <f>RIGHT(N1154,LEN(N1154)-SEARCH("/",N1154))</f>
        <v>food trucks</v>
      </c>
      <c r="S1154" s="9">
        <f t="shared" si="70"/>
        <v>42109.501296296294</v>
      </c>
      <c r="T1154" s="9">
        <f t="shared" si="71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ROUND((E1155/D1155)*100, 1)</f>
        <v>0.6</v>
      </c>
      <c r="P1155" s="14">
        <f t="shared" ref="P1155:P1218" si="73">ROUND(E1155/L1155, 2)</f>
        <v>50</v>
      </c>
      <c r="Q1155" t="str">
        <f>(LEFT(N1155,FIND("/",N1155)-1))</f>
        <v>food</v>
      </c>
      <c r="R1155" t="str">
        <f>RIGHT(N1155,LEN(N1155)-SEARCH("/",N1155))</f>
        <v>food trucks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</v>
      </c>
      <c r="P1156" s="14">
        <f t="shared" si="73"/>
        <v>108.33</v>
      </c>
      <c r="Q1156" t="str">
        <f>(LEFT(N1156,FIND("/",N1156)-1))</f>
        <v>food</v>
      </c>
      <c r="R1156" t="str">
        <f>RIGHT(N1156,LEN(N1156)-SEARCH("/",N1156))</f>
        <v>food trucks</v>
      </c>
      <c r="S1156" s="9">
        <f t="shared" si="74"/>
        <v>42222.900532407402</v>
      </c>
      <c r="T1156" s="9">
        <f t="shared" si="75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0.8</v>
      </c>
      <c r="P1157" s="14">
        <f t="shared" si="73"/>
        <v>23.5</v>
      </c>
      <c r="Q1157" t="str">
        <f>(LEFT(N1157,FIND("/",N1157)-1))</f>
        <v>food</v>
      </c>
      <c r="R1157" t="str">
        <f>RIGHT(N1157,LEN(N1157)-SEARCH("/",N1157))</f>
        <v>food trucks</v>
      </c>
      <c r="S1157" s="9">
        <f t="shared" si="74"/>
        <v>41835.555648148147</v>
      </c>
      <c r="T1157" s="9">
        <f t="shared" si="75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14" t="e">
        <f t="shared" si="73"/>
        <v>#DIV/0!</v>
      </c>
      <c r="Q1158" t="str">
        <f>(LEFT(N1158,FIND("/",N1158)-1))</f>
        <v>food</v>
      </c>
      <c r="R1158" t="str">
        <f>RIGHT(N1158,LEN(N1158)-SEARCH("/",N1158))</f>
        <v>food trucks</v>
      </c>
      <c r="S1158" s="9">
        <f t="shared" si="74"/>
        <v>42028.862986111104</v>
      </c>
      <c r="T1158" s="9">
        <f t="shared" si="75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</v>
      </c>
      <c r="P1159" s="14">
        <f t="shared" si="73"/>
        <v>50.33</v>
      </c>
      <c r="Q1159" t="str">
        <f>(LEFT(N1159,FIND("/",N1159)-1))</f>
        <v>food</v>
      </c>
      <c r="R1159" t="str">
        <f>RIGHT(N1159,LEN(N1159)-SEARCH("/",N1159))</f>
        <v>food trucks</v>
      </c>
      <c r="S1159" s="9">
        <f t="shared" si="74"/>
        <v>41918.419907407406</v>
      </c>
      <c r="T1159" s="9">
        <f t="shared" si="75"/>
        <v>41978.46157407407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0.5</v>
      </c>
      <c r="P1160" s="14">
        <f t="shared" si="73"/>
        <v>11.67</v>
      </c>
      <c r="Q1160" t="str">
        <f>(LEFT(N1160,FIND("/",N1160)-1))</f>
        <v>food</v>
      </c>
      <c r="R1160" t="str">
        <f>RIGHT(N1160,LEN(N1160)-SEARCH("/",N1160))</f>
        <v>food trucks</v>
      </c>
      <c r="S1160" s="9">
        <f t="shared" si="74"/>
        <v>41951.883425925924</v>
      </c>
      <c r="T1160" s="9">
        <f t="shared" si="75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14" t="e">
        <f t="shared" si="73"/>
        <v>#DIV/0!</v>
      </c>
      <c r="Q1161" t="str">
        <f>(LEFT(N1161,FIND("/",N1161)-1))</f>
        <v>food</v>
      </c>
      <c r="R1161" t="str">
        <f>RIGHT(N1161,LEN(N1161)-SEARCH("/",N1161))</f>
        <v>food trucks</v>
      </c>
      <c r="S1161" s="9">
        <f t="shared" si="74"/>
        <v>42154.518113425926</v>
      </c>
      <c r="T1161" s="9">
        <f t="shared" si="75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3.9</v>
      </c>
      <c r="P1162" s="14">
        <f t="shared" si="73"/>
        <v>60.79</v>
      </c>
      <c r="Q1162" t="str">
        <f>(LEFT(N1162,FIND("/",N1162)-1))</f>
        <v>food</v>
      </c>
      <c r="R1162" t="str">
        <f>RIGHT(N1162,LEN(N1162)-SEARCH("/",N1162))</f>
        <v>food trucks</v>
      </c>
      <c r="S1162" s="9">
        <f t="shared" si="74"/>
        <v>42060.946597222217</v>
      </c>
      <c r="T1162" s="9">
        <f t="shared" si="75"/>
        <v>42090.904930555553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14" t="e">
        <f t="shared" si="73"/>
        <v>#DIV/0!</v>
      </c>
      <c r="Q1163" t="str">
        <f>(LEFT(N1163,FIND("/",N1163)-1))</f>
        <v>food</v>
      </c>
      <c r="R1163" t="str">
        <f>RIGHT(N1163,LEN(N1163)-SEARCH("/",N1163))</f>
        <v>food trucks</v>
      </c>
      <c r="S1163" s="9">
        <f t="shared" si="74"/>
        <v>42122.421168981477</v>
      </c>
      <c r="T1163" s="9">
        <f t="shared" si="75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0.1</v>
      </c>
      <c r="P1164" s="14">
        <f t="shared" si="73"/>
        <v>17.5</v>
      </c>
      <c r="Q1164" t="str">
        <f>(LEFT(N1164,FIND("/",N1164)-1))</f>
        <v>food</v>
      </c>
      <c r="R1164" t="str">
        <f>RIGHT(N1164,LEN(N1164)-SEARCH("/",N1164))</f>
        <v>food trucks</v>
      </c>
      <c r="S1164" s="9">
        <f t="shared" si="74"/>
        <v>41876.475277777776</v>
      </c>
      <c r="T1164" s="9">
        <f t="shared" si="75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14" t="e">
        <f t="shared" si="73"/>
        <v>#DIV/0!</v>
      </c>
      <c r="Q1165" t="str">
        <f>(LEFT(N1165,FIND("/",N1165)-1))</f>
        <v>food</v>
      </c>
      <c r="R1165" t="str">
        <f>RIGHT(N1165,LEN(N1165)-SEARCH("/",N1165))</f>
        <v>food trucks</v>
      </c>
      <c r="S1165" s="9">
        <f t="shared" si="74"/>
        <v>41830.515277777777</v>
      </c>
      <c r="T1165" s="9">
        <f t="shared" si="75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14" t="e">
        <f t="shared" si="73"/>
        <v>#DIV/0!</v>
      </c>
      <c r="Q1166" t="str">
        <f>(LEFT(N1166,FIND("/",N1166)-1))</f>
        <v>food</v>
      </c>
      <c r="R1166" t="str">
        <f>RIGHT(N1166,LEN(N1166)-SEARCH("/",N1166))</f>
        <v>food trucks</v>
      </c>
      <c r="S1166" s="9">
        <f t="shared" si="74"/>
        <v>42509.51599537037</v>
      </c>
      <c r="T1166" s="9">
        <f t="shared" si="75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20.7</v>
      </c>
      <c r="P1167" s="14">
        <f t="shared" si="73"/>
        <v>82.82</v>
      </c>
      <c r="Q1167" t="str">
        <f>(LEFT(N1167,FIND("/",N1167)-1))</f>
        <v>food</v>
      </c>
      <c r="R1167" t="str">
        <f>RIGHT(N1167,LEN(N1167)-SEARCH("/",N1167))</f>
        <v>food trucks</v>
      </c>
      <c r="S1167" s="9">
        <f t="shared" si="74"/>
        <v>41792.00613425926</v>
      </c>
      <c r="T1167" s="9">
        <f t="shared" si="75"/>
        <v>41826.00613425926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19.100000000000001</v>
      </c>
      <c r="P1168" s="14">
        <f t="shared" si="73"/>
        <v>358.88</v>
      </c>
      <c r="Q1168" t="str">
        <f>(LEFT(N1168,FIND("/",N1168)-1))</f>
        <v>food</v>
      </c>
      <c r="R1168" t="str">
        <f>RIGHT(N1168,LEN(N1168)-SEARCH("/",N1168))</f>
        <v>food trucks</v>
      </c>
      <c r="S1168" s="9">
        <f t="shared" si="74"/>
        <v>42150.277106481481</v>
      </c>
      <c r="T1168" s="9">
        <f t="shared" si="75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</v>
      </c>
      <c r="P1169" s="14">
        <f t="shared" si="73"/>
        <v>61.19</v>
      </c>
      <c r="Q1169" t="str">
        <f>(LEFT(N1169,FIND("/",N1169)-1))</f>
        <v>food</v>
      </c>
      <c r="R1169" t="str">
        <f>RIGHT(N1169,LEN(N1169)-SEARCH("/",N1169))</f>
        <v>food trucks</v>
      </c>
      <c r="S1169" s="9">
        <f t="shared" si="74"/>
        <v>41863.526562499996</v>
      </c>
      <c r="T1169" s="9">
        <f t="shared" si="75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5.7</v>
      </c>
      <c r="P1170" s="14">
        <f t="shared" si="73"/>
        <v>340</v>
      </c>
      <c r="Q1170" t="str">
        <f>(LEFT(N1170,FIND("/",N1170)-1))</f>
        <v>food</v>
      </c>
      <c r="R1170" t="str">
        <f>RIGHT(N1170,LEN(N1170)-SEARCH("/",N1170))</f>
        <v>food trucks</v>
      </c>
      <c r="S1170" s="9">
        <f t="shared" si="74"/>
        <v>42604.845659722218</v>
      </c>
      <c r="T1170" s="9">
        <f t="shared" si="75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0.2</v>
      </c>
      <c r="P1171" s="14">
        <f t="shared" si="73"/>
        <v>5.67</v>
      </c>
      <c r="Q1171" t="str">
        <f>(LEFT(N1171,FIND("/",N1171)-1))</f>
        <v>food</v>
      </c>
      <c r="R1171" t="str">
        <f>RIGHT(N1171,LEN(N1171)-SEARCH("/",N1171))</f>
        <v>food trucks</v>
      </c>
      <c r="S1171" s="9">
        <f t="shared" si="74"/>
        <v>42027.145405092589</v>
      </c>
      <c r="T1171" s="9">
        <f t="shared" si="75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0.4</v>
      </c>
      <c r="P1172" s="14">
        <f t="shared" si="73"/>
        <v>50</v>
      </c>
      <c r="Q1172" t="str">
        <f>(LEFT(N1172,FIND("/",N1172)-1))</f>
        <v>food</v>
      </c>
      <c r="R1172" t="str">
        <f>RIGHT(N1172,LEN(N1172)-SEARCH("/",N1172))</f>
        <v>food trucks</v>
      </c>
      <c r="S1172" s="9">
        <f t="shared" si="74"/>
        <v>42124.684849537036</v>
      </c>
      <c r="T1172" s="9">
        <f t="shared" si="75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0.1</v>
      </c>
      <c r="P1173" s="14">
        <f t="shared" si="73"/>
        <v>25</v>
      </c>
      <c r="Q1173" t="str">
        <f>(LEFT(N1173,FIND("/",N1173)-1))</f>
        <v>food</v>
      </c>
      <c r="R1173" t="str">
        <f>RIGHT(N1173,LEN(N1173)-SEARCH("/",N1173))</f>
        <v>food trucks</v>
      </c>
      <c r="S1173" s="9">
        <f t="shared" si="74"/>
        <v>41938.596377314811</v>
      </c>
      <c r="T1173" s="9">
        <f t="shared" si="75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14" t="e">
        <f t="shared" si="73"/>
        <v>#DIV/0!</v>
      </c>
      <c r="Q1174" t="str">
        <f>(LEFT(N1174,FIND("/",N1174)-1))</f>
        <v>food</v>
      </c>
      <c r="R1174" t="str">
        <f>RIGHT(N1174,LEN(N1174)-SEARCH("/",N1174))</f>
        <v>food trucks</v>
      </c>
      <c r="S1174" s="9">
        <f t="shared" si="74"/>
        <v>41841.473981481475</v>
      </c>
      <c r="T1174" s="9">
        <f t="shared" si="75"/>
        <v>41871.473981481475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0</v>
      </c>
      <c r="P1175" s="14">
        <f t="shared" si="73"/>
        <v>30</v>
      </c>
      <c r="Q1175" t="str">
        <f>(LEFT(N1175,FIND("/",N1175)-1))</f>
        <v>food</v>
      </c>
      <c r="R1175" t="str">
        <f>RIGHT(N1175,LEN(N1175)-SEARCH("/",N1175))</f>
        <v>food trucks</v>
      </c>
      <c r="S1175" s="9">
        <f t="shared" si="74"/>
        <v>42183.97751157407</v>
      </c>
      <c r="T1175" s="9">
        <f t="shared" si="75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</v>
      </c>
      <c r="P1176" s="14">
        <f t="shared" si="73"/>
        <v>46.63</v>
      </c>
      <c r="Q1176" t="str">
        <f>(LEFT(N1176,FIND("/",N1176)-1))</f>
        <v>food</v>
      </c>
      <c r="R1176" t="str">
        <f>RIGHT(N1176,LEN(N1176)-SEARCH("/",N1176))</f>
        <v>food trucks</v>
      </c>
      <c r="S1176" s="9">
        <f t="shared" si="74"/>
        <v>42468.633414351854</v>
      </c>
      <c r="T1176" s="9">
        <f t="shared" si="75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</v>
      </c>
      <c r="P1177" s="14">
        <f t="shared" si="73"/>
        <v>65</v>
      </c>
      <c r="Q1177" t="str">
        <f>(LEFT(N1177,FIND("/",N1177)-1))</f>
        <v>food</v>
      </c>
      <c r="R1177" t="str">
        <f>RIGHT(N1177,LEN(N1177)-SEARCH("/",N1177))</f>
        <v>food trucks</v>
      </c>
      <c r="S1177" s="9">
        <f t="shared" si="74"/>
        <v>42170.520127314812</v>
      </c>
      <c r="T1177" s="9">
        <f t="shared" si="75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0</v>
      </c>
      <c r="P1178" s="14">
        <f t="shared" si="73"/>
        <v>10</v>
      </c>
      <c r="Q1178" t="str">
        <f>(LEFT(N1178,FIND("/",N1178)-1))</f>
        <v>food</v>
      </c>
      <c r="R1178" t="str">
        <f>RIGHT(N1178,LEN(N1178)-SEARCH("/",N1178))</f>
        <v>food trucks</v>
      </c>
      <c r="S1178" s="9">
        <f t="shared" si="74"/>
        <v>42745.811319444438</v>
      </c>
      <c r="T1178" s="9">
        <f t="shared" si="75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14" t="e">
        <f t="shared" si="73"/>
        <v>#DIV/0!</v>
      </c>
      <c r="Q1179" t="str">
        <f>(LEFT(N1179,FIND("/",N1179)-1))</f>
        <v>food</v>
      </c>
      <c r="R1179" t="str">
        <f>RIGHT(N1179,LEN(N1179)-SEARCH("/",N1179))</f>
        <v>food trucks</v>
      </c>
      <c r="S1179" s="9">
        <f t="shared" si="74"/>
        <v>41897.452499999999</v>
      </c>
      <c r="T1179" s="9">
        <f t="shared" si="75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0</v>
      </c>
      <c r="P1180" s="14">
        <f t="shared" si="73"/>
        <v>5</v>
      </c>
      <c r="Q1180" t="str">
        <f>(LEFT(N1180,FIND("/",N1180)-1))</f>
        <v>food</v>
      </c>
      <c r="R1180" t="str">
        <f>RIGHT(N1180,LEN(N1180)-SEARCH("/",N1180))</f>
        <v>food trucks</v>
      </c>
      <c r="S1180" s="9">
        <f t="shared" si="74"/>
        <v>41837.69736111111</v>
      </c>
      <c r="T1180" s="9">
        <f t="shared" si="75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</v>
      </c>
      <c r="P1181" s="14">
        <f t="shared" si="73"/>
        <v>640</v>
      </c>
      <c r="Q1181" t="str">
        <f>(LEFT(N1181,FIND("/",N1181)-1))</f>
        <v>food</v>
      </c>
      <c r="R1181" t="str">
        <f>RIGHT(N1181,LEN(N1181)-SEARCH("/",N1181))</f>
        <v>food trucks</v>
      </c>
      <c r="S1181" s="9">
        <f t="shared" si="74"/>
        <v>42275.511886574073</v>
      </c>
      <c r="T1181" s="9">
        <f t="shared" si="75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11.8</v>
      </c>
      <c r="P1182" s="14">
        <f t="shared" si="73"/>
        <v>69.12</v>
      </c>
      <c r="Q1182" t="str">
        <f>(LEFT(N1182,FIND("/",N1182)-1))</f>
        <v>food</v>
      </c>
      <c r="R1182" t="str">
        <f>RIGHT(N1182,LEN(N1182)-SEARCH("/",N1182))</f>
        <v>food trucks</v>
      </c>
      <c r="S1182" s="9">
        <f t="shared" si="74"/>
        <v>41781.598541666666</v>
      </c>
      <c r="T1182" s="9">
        <f t="shared" si="75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0</v>
      </c>
      <c r="P1183" s="14">
        <f t="shared" si="73"/>
        <v>1.33</v>
      </c>
      <c r="Q1183" t="str">
        <f>(LEFT(N1183,FIND("/",N1183)-1))</f>
        <v>food</v>
      </c>
      <c r="R1183" t="str">
        <f>RIGHT(N1183,LEN(N1183)-SEARCH("/",N1183))</f>
        <v>food trucks</v>
      </c>
      <c r="S1183" s="9">
        <f t="shared" si="74"/>
        <v>42034.131030092591</v>
      </c>
      <c r="T1183" s="9">
        <f t="shared" si="75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</v>
      </c>
      <c r="P1184" s="14">
        <f t="shared" si="73"/>
        <v>10.5</v>
      </c>
      <c r="Q1184" t="str">
        <f>(LEFT(N1184,FIND("/",N1184)-1))</f>
        <v>food</v>
      </c>
      <c r="R1184" t="str">
        <f>RIGHT(N1184,LEN(N1184)-SEARCH("/",N1184))</f>
        <v>food trucks</v>
      </c>
      <c r="S1184" s="9">
        <f t="shared" si="74"/>
        <v>42728.619074074071</v>
      </c>
      <c r="T1184" s="9">
        <f t="shared" si="75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4</v>
      </c>
      <c r="P1185" s="14">
        <f t="shared" si="73"/>
        <v>33.33</v>
      </c>
      <c r="Q1185" t="str">
        <f>(LEFT(N1185,FIND("/",N1185)-1))</f>
        <v>food</v>
      </c>
      <c r="R1185" t="str">
        <f>RIGHT(N1185,LEN(N1185)-SEARCH("/",N1185))</f>
        <v>food trucks</v>
      </c>
      <c r="S1185" s="9">
        <f t="shared" si="74"/>
        <v>42656.653043981474</v>
      </c>
      <c r="T1185" s="9">
        <f t="shared" si="75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104.9</v>
      </c>
      <c r="P1186" s="14">
        <f t="shared" si="73"/>
        <v>61.56</v>
      </c>
      <c r="Q1186" t="str">
        <f>(LEFT(N1186,FIND("/",N1186)-1))</f>
        <v>photography</v>
      </c>
      <c r="R1186" t="str">
        <f>RIGHT(N1186,LEN(N1186)-SEARCH("/",N1186))</f>
        <v>photobooks</v>
      </c>
      <c r="S1186" s="9">
        <f t="shared" si="74"/>
        <v>42741.391331018516</v>
      </c>
      <c r="T1186" s="9">
        <f t="shared" si="75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105.4</v>
      </c>
      <c r="P1187" s="14">
        <f t="shared" si="73"/>
        <v>118.74</v>
      </c>
      <c r="Q1187" t="str">
        <f>(LEFT(N1187,FIND("/",N1187)-1))</f>
        <v>photography</v>
      </c>
      <c r="R1187" t="str">
        <f>RIGHT(N1187,LEN(N1187)-SEARCH("/",N1187))</f>
        <v>photobooks</v>
      </c>
      <c r="S1187" s="9">
        <f t="shared" si="74"/>
        <v>42130.656817129631</v>
      </c>
      <c r="T1187" s="9">
        <f t="shared" si="75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106.7</v>
      </c>
      <c r="P1188" s="14">
        <f t="shared" si="73"/>
        <v>65.08</v>
      </c>
      <c r="Q1188" t="str">
        <f>(LEFT(N1188,FIND("/",N1188)-1))</f>
        <v>photography</v>
      </c>
      <c r="R1188" t="str">
        <f>RIGHT(N1188,LEN(N1188)-SEARCH("/",N1188))</f>
        <v>photobooks</v>
      </c>
      <c r="S1188" s="9">
        <f t="shared" si="74"/>
        <v>42123.655034722215</v>
      </c>
      <c r="T1188" s="9">
        <f t="shared" si="75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104.1</v>
      </c>
      <c r="P1189" s="14">
        <f t="shared" si="73"/>
        <v>130.16</v>
      </c>
      <c r="Q1189" t="str">
        <f>(LEFT(N1189,FIND("/",N1189)-1))</f>
        <v>photography</v>
      </c>
      <c r="R1189" t="str">
        <f>RIGHT(N1189,LEN(N1189)-SEARCH("/",N1189))</f>
        <v>photobooks</v>
      </c>
      <c r="S1189" s="9">
        <f t="shared" si="74"/>
        <v>42109.686608796292</v>
      </c>
      <c r="T1189" s="9">
        <f t="shared" si="75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160.6</v>
      </c>
      <c r="P1190" s="14">
        <f t="shared" si="73"/>
        <v>37.78</v>
      </c>
      <c r="Q1190" t="str">
        <f>(LEFT(N1190,FIND("/",N1190)-1))</f>
        <v>photography</v>
      </c>
      <c r="R1190" t="str">
        <f>RIGHT(N1190,LEN(N1190)-SEARCH("/",N1190))</f>
        <v>photobooks</v>
      </c>
      <c r="S1190" s="9">
        <f t="shared" si="74"/>
        <v>42711.492361111108</v>
      </c>
      <c r="T1190" s="9">
        <f t="shared" si="75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107.8</v>
      </c>
      <c r="P1191" s="14">
        <f t="shared" si="73"/>
        <v>112.79</v>
      </c>
      <c r="Q1191" t="str">
        <f>(LEFT(N1191,FIND("/",N1191)-1))</f>
        <v>photography</v>
      </c>
      <c r="R1191" t="str">
        <f>RIGHT(N1191,LEN(N1191)-SEARCH("/",N1191))</f>
        <v>photobooks</v>
      </c>
      <c r="S1191" s="9">
        <f t="shared" si="74"/>
        <v>42529.770775462959</v>
      </c>
      <c r="T1191" s="9">
        <f t="shared" si="75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135</v>
      </c>
      <c r="P1192" s="14">
        <f t="shared" si="73"/>
        <v>51.92</v>
      </c>
      <c r="Q1192" t="str">
        <f>(LEFT(N1192,FIND("/",N1192)-1))</f>
        <v>photography</v>
      </c>
      <c r="R1192" t="str">
        <f>RIGHT(N1192,LEN(N1192)-SEARCH("/",N1192))</f>
        <v>photobooks</v>
      </c>
      <c r="S1192" s="9">
        <f t="shared" si="74"/>
        <v>41852.457465277774</v>
      </c>
      <c r="T1192" s="9">
        <f t="shared" si="75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109.1</v>
      </c>
      <c r="P1193" s="14">
        <f t="shared" si="73"/>
        <v>89.24</v>
      </c>
      <c r="Q1193" t="str">
        <f>(LEFT(N1193,FIND("/",N1193)-1))</f>
        <v>photography</v>
      </c>
      <c r="R1193" t="str">
        <f>RIGHT(N1193,LEN(N1193)-SEARCH("/",N1193))</f>
        <v>photobooks</v>
      </c>
      <c r="S1193" s="9">
        <f t="shared" si="74"/>
        <v>42419.395370370366</v>
      </c>
      <c r="T1193" s="9">
        <f t="shared" si="75"/>
        <v>42449.353703703702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290</v>
      </c>
      <c r="P1194" s="14">
        <f t="shared" si="73"/>
        <v>19.329999999999998</v>
      </c>
      <c r="Q1194" t="str">
        <f>(LEFT(N1194,FIND("/",N1194)-1))</f>
        <v>photography</v>
      </c>
      <c r="R1194" t="str">
        <f>RIGHT(N1194,LEN(N1194)-SEARCH("/",N1194))</f>
        <v>photobooks</v>
      </c>
      <c r="S1194" s="9">
        <f t="shared" si="74"/>
        <v>42747.298356481479</v>
      </c>
      <c r="T1194" s="9">
        <f t="shared" si="75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104</v>
      </c>
      <c r="P1195" s="14">
        <f t="shared" si="73"/>
        <v>79.97</v>
      </c>
      <c r="Q1195" t="str">
        <f>(LEFT(N1195,FIND("/",N1195)-1))</f>
        <v>photography</v>
      </c>
      <c r="R1195" t="str">
        <f>RIGHT(N1195,LEN(N1195)-SEARCH("/",N1195))</f>
        <v>photobooks</v>
      </c>
      <c r="S1195" s="9">
        <f t="shared" si="74"/>
        <v>42409.567743055552</v>
      </c>
      <c r="T1195" s="9">
        <f t="shared" si="75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322.2</v>
      </c>
      <c r="P1196" s="14">
        <f t="shared" si="73"/>
        <v>56.41</v>
      </c>
      <c r="Q1196" t="str">
        <f>(LEFT(N1196,FIND("/",N1196)-1))</f>
        <v>photography</v>
      </c>
      <c r="R1196" t="str">
        <f>RIGHT(N1196,LEN(N1196)-SEARCH("/",N1196))</f>
        <v>photobooks</v>
      </c>
      <c r="S1196" s="9">
        <f t="shared" si="74"/>
        <v>42072.27984953703</v>
      </c>
      <c r="T1196" s="9">
        <f t="shared" si="75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135</v>
      </c>
      <c r="P1197" s="14">
        <f t="shared" si="73"/>
        <v>79.41</v>
      </c>
      <c r="Q1197" t="str">
        <f>(LEFT(N1197,FIND("/",N1197)-1))</f>
        <v>photography</v>
      </c>
      <c r="R1197" t="str">
        <f>RIGHT(N1197,LEN(N1197)-SEARCH("/",N1197))</f>
        <v>photobooks</v>
      </c>
      <c r="S1197" s="9">
        <f t="shared" si="74"/>
        <v>42298.139502314814</v>
      </c>
      <c r="T1197" s="9">
        <f t="shared" si="75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269.89999999999998</v>
      </c>
      <c r="P1198" s="14">
        <f t="shared" si="73"/>
        <v>76.44</v>
      </c>
      <c r="Q1198" t="str">
        <f>(LEFT(N1198,FIND("/",N1198)-1))</f>
        <v>photography</v>
      </c>
      <c r="R1198" t="str">
        <f>RIGHT(N1198,LEN(N1198)-SEARCH("/",N1198))</f>
        <v>photobooks</v>
      </c>
      <c r="S1198" s="9">
        <f t="shared" si="74"/>
        <v>42326.610405092586</v>
      </c>
      <c r="T1198" s="9">
        <f t="shared" si="75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253.3</v>
      </c>
      <c r="P1199" s="14">
        <f t="shared" si="73"/>
        <v>121</v>
      </c>
      <c r="Q1199" t="str">
        <f>(LEFT(N1199,FIND("/",N1199)-1))</f>
        <v>photography</v>
      </c>
      <c r="R1199" t="str">
        <f>RIGHT(N1199,LEN(N1199)-SEARCH("/",N1199))</f>
        <v>photobooks</v>
      </c>
      <c r="S1199" s="9">
        <f t="shared" si="74"/>
        <v>42503.456412037034</v>
      </c>
      <c r="T1199" s="9">
        <f t="shared" si="75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260.60000000000002</v>
      </c>
      <c r="P1200" s="14">
        <f t="shared" si="73"/>
        <v>54.62</v>
      </c>
      <c r="Q1200" t="str">
        <f>(LEFT(N1200,FIND("/",N1200)-1))</f>
        <v>photography</v>
      </c>
      <c r="R1200" t="str">
        <f>RIGHT(N1200,LEN(N1200)-SEARCH("/",N1200))</f>
        <v>photobooks</v>
      </c>
      <c r="S1200" s="9">
        <f t="shared" si="74"/>
        <v>42333.410717592589</v>
      </c>
      <c r="T1200" s="9">
        <f t="shared" si="75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101.3</v>
      </c>
      <c r="P1201" s="14">
        <f t="shared" si="73"/>
        <v>299.22000000000003</v>
      </c>
      <c r="Q1201" t="str">
        <f>(LEFT(N1201,FIND("/",N1201)-1))</f>
        <v>photography</v>
      </c>
      <c r="R1201" t="str">
        <f>RIGHT(N1201,LEN(N1201)-SEARCH("/",N1201))</f>
        <v>photobooks</v>
      </c>
      <c r="S1201" s="9">
        <f t="shared" si="74"/>
        <v>42161.562499999993</v>
      </c>
      <c r="T1201" s="9">
        <f t="shared" si="75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125.6</v>
      </c>
      <c r="P1202" s="14">
        <f t="shared" si="73"/>
        <v>58.53</v>
      </c>
      <c r="Q1202" t="str">
        <f>(LEFT(N1202,FIND("/",N1202)-1))</f>
        <v>photography</v>
      </c>
      <c r="R1202" t="str">
        <f>RIGHT(N1202,LEN(N1202)-SEARCH("/",N1202))</f>
        <v>photobooks</v>
      </c>
      <c r="S1202" s="9">
        <f t="shared" si="74"/>
        <v>42089.269166666665</v>
      </c>
      <c r="T1202" s="9">
        <f t="shared" si="75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102.4</v>
      </c>
      <c r="P1203" s="14">
        <f t="shared" si="73"/>
        <v>55.37</v>
      </c>
      <c r="Q1203" t="str">
        <f>(LEFT(N1203,FIND("/",N1203)-1))</f>
        <v>photography</v>
      </c>
      <c r="R1203" t="str">
        <f>RIGHT(N1203,LEN(N1203)-SEARCH("/",N1203))</f>
        <v>photobooks</v>
      </c>
      <c r="S1203" s="9">
        <f t="shared" si="74"/>
        <v>42536.398680555554</v>
      </c>
      <c r="T1203" s="9">
        <f t="shared" si="75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199.2</v>
      </c>
      <c r="P1204" s="14">
        <f t="shared" si="73"/>
        <v>183.8</v>
      </c>
      <c r="Q1204" t="str">
        <f>(LEFT(N1204,FIND("/",N1204)-1))</f>
        <v>photography</v>
      </c>
      <c r="R1204" t="str">
        <f>RIGHT(N1204,LEN(N1204)-SEARCH("/",N1204))</f>
        <v>photobooks</v>
      </c>
      <c r="S1204" s="9">
        <f t="shared" si="74"/>
        <v>42152.08048611111</v>
      </c>
      <c r="T1204" s="9">
        <f t="shared" si="75"/>
        <v>42182.08048611111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102.5</v>
      </c>
      <c r="P1205" s="14">
        <f t="shared" si="73"/>
        <v>165.35</v>
      </c>
      <c r="Q1205" t="str">
        <f>(LEFT(N1205,FIND("/",N1205)-1))</f>
        <v>photography</v>
      </c>
      <c r="R1205" t="str">
        <f>RIGHT(N1205,LEN(N1205)-SEARCH("/",N1205))</f>
        <v>photobooks</v>
      </c>
      <c r="S1205" s="9">
        <f t="shared" si="74"/>
        <v>42125.4065625</v>
      </c>
      <c r="T1205" s="9">
        <f t="shared" si="75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102.9</v>
      </c>
      <c r="P1206" s="14">
        <f t="shared" si="73"/>
        <v>234.79</v>
      </c>
      <c r="Q1206" t="str">
        <f>(LEFT(N1206,FIND("/",N1206)-1))</f>
        <v>photography</v>
      </c>
      <c r="R1206" t="str">
        <f>RIGHT(N1206,LEN(N1206)-SEARCH("/",N1206))</f>
        <v>photobooks</v>
      </c>
      <c r="S1206" s="9">
        <f t="shared" si="74"/>
        <v>42297.539733796293</v>
      </c>
      <c r="T1206" s="9">
        <f t="shared" si="75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100.9</v>
      </c>
      <c r="P1207" s="14">
        <f t="shared" si="73"/>
        <v>211.48</v>
      </c>
      <c r="Q1207" t="str">
        <f>(LEFT(N1207,FIND("/",N1207)-1))</f>
        <v>photography</v>
      </c>
      <c r="R1207" t="str">
        <f>RIGHT(N1207,LEN(N1207)-SEARCH("/",N1207))</f>
        <v>photobooks</v>
      </c>
      <c r="S1207" s="9">
        <f t="shared" si="74"/>
        <v>42138.298043981478</v>
      </c>
      <c r="T1207" s="9">
        <f t="shared" si="75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115</v>
      </c>
      <c r="P1208" s="14">
        <f t="shared" si="73"/>
        <v>32.340000000000003</v>
      </c>
      <c r="Q1208" t="str">
        <f>(LEFT(N1208,FIND("/",N1208)-1))</f>
        <v>photography</v>
      </c>
      <c r="R1208" t="str">
        <f>RIGHT(N1208,LEN(N1208)-SEARCH("/",N1208))</f>
        <v>photobooks</v>
      </c>
      <c r="S1208" s="9">
        <f t="shared" si="74"/>
        <v>42772.567743055552</v>
      </c>
      <c r="T1208" s="9">
        <f t="shared" si="75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104.2</v>
      </c>
      <c r="P1209" s="14">
        <f t="shared" si="73"/>
        <v>123.38</v>
      </c>
      <c r="Q1209" t="str">
        <f>(LEFT(N1209,FIND("/",N1209)-1))</f>
        <v>photography</v>
      </c>
      <c r="R1209" t="str">
        <f>RIGHT(N1209,LEN(N1209)-SEARCH("/",N1209))</f>
        <v>photobooks</v>
      </c>
      <c r="S1209" s="9">
        <f t="shared" si="74"/>
        <v>42430.221909722219</v>
      </c>
      <c r="T1209" s="9">
        <f t="shared" si="75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155.30000000000001</v>
      </c>
      <c r="P1210" s="14">
        <f t="shared" si="73"/>
        <v>207.07</v>
      </c>
      <c r="Q1210" t="str">
        <f>(LEFT(N1210,FIND("/",N1210)-1))</f>
        <v>photography</v>
      </c>
      <c r="R1210" t="str">
        <f>RIGHT(N1210,LEN(N1210)-SEARCH("/",N1210))</f>
        <v>photobooks</v>
      </c>
      <c r="S1210" s="9">
        <f t="shared" si="74"/>
        <v>42423.500740740739</v>
      </c>
      <c r="T1210" s="9">
        <f t="shared" si="75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106</v>
      </c>
      <c r="P1211" s="14">
        <f t="shared" si="73"/>
        <v>138.26</v>
      </c>
      <c r="Q1211" t="str">
        <f>(LEFT(N1211,FIND("/",N1211)-1))</f>
        <v>photography</v>
      </c>
      <c r="R1211" t="str">
        <f>RIGHT(N1211,LEN(N1211)-SEARCH("/",N1211))</f>
        <v>photobooks</v>
      </c>
      <c r="S1211" s="9">
        <f t="shared" si="74"/>
        <v>42761.637789351851</v>
      </c>
      <c r="T1211" s="9">
        <f t="shared" si="75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254.3</v>
      </c>
      <c r="P1212" s="14">
        <f t="shared" si="73"/>
        <v>493.82</v>
      </c>
      <c r="Q1212" t="str">
        <f>(LEFT(N1212,FIND("/",N1212)-1))</f>
        <v>photography</v>
      </c>
      <c r="R1212" t="str">
        <f>RIGHT(N1212,LEN(N1212)-SEARCH("/",N1212))</f>
        <v>photobooks</v>
      </c>
      <c r="S1212" s="9">
        <f t="shared" si="74"/>
        <v>42132.733472222222</v>
      </c>
      <c r="T1212" s="9">
        <f t="shared" si="75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101.1</v>
      </c>
      <c r="P1213" s="14">
        <f t="shared" si="73"/>
        <v>168.5</v>
      </c>
      <c r="Q1213" t="str">
        <f>(LEFT(N1213,FIND("/",N1213)-1))</f>
        <v>photography</v>
      </c>
      <c r="R1213" t="str">
        <f>RIGHT(N1213,LEN(N1213)-SEARCH("/",N1213))</f>
        <v>photobooks</v>
      </c>
      <c r="S1213" s="9">
        <f t="shared" si="74"/>
        <v>42515.658113425925</v>
      </c>
      <c r="T1213" s="9">
        <f t="shared" si="75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129</v>
      </c>
      <c r="P1214" s="14">
        <f t="shared" si="73"/>
        <v>38.869999999999997</v>
      </c>
      <c r="Q1214" t="str">
        <f>(LEFT(N1214,FIND("/",N1214)-1))</f>
        <v>photography</v>
      </c>
      <c r="R1214" t="str">
        <f>RIGHT(N1214,LEN(N1214)-SEARCH("/",N1214))</f>
        <v>photobooks</v>
      </c>
      <c r="S1214" s="9">
        <f t="shared" si="74"/>
        <v>42318.741840277777</v>
      </c>
      <c r="T1214" s="9">
        <f t="shared" si="75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102.2</v>
      </c>
      <c r="P1215" s="14">
        <f t="shared" si="73"/>
        <v>61.53</v>
      </c>
      <c r="Q1215" t="str">
        <f>(LEFT(N1215,FIND("/",N1215)-1))</f>
        <v>photography</v>
      </c>
      <c r="R1215" t="str">
        <f>RIGHT(N1215,LEN(N1215)-SEARCH("/",N1215))</f>
        <v>photobooks</v>
      </c>
      <c r="S1215" s="9">
        <f t="shared" si="74"/>
        <v>42731.547453703701</v>
      </c>
      <c r="T1215" s="9">
        <f t="shared" si="75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131.80000000000001</v>
      </c>
      <c r="P1216" s="14">
        <f t="shared" si="73"/>
        <v>105.44</v>
      </c>
      <c r="Q1216" t="str">
        <f>(LEFT(N1216,FIND("/",N1216)-1))</f>
        <v>photography</v>
      </c>
      <c r="R1216" t="str">
        <f>RIGHT(N1216,LEN(N1216)-SEARCH("/",N1216))</f>
        <v>photobooks</v>
      </c>
      <c r="S1216" s="9">
        <f t="shared" si="74"/>
        <v>42104.632002314807</v>
      </c>
      <c r="T1216" s="9">
        <f t="shared" si="75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786.1</v>
      </c>
      <c r="P1217" s="14">
        <f t="shared" si="73"/>
        <v>71.59</v>
      </c>
      <c r="Q1217" t="str">
        <f>(LEFT(N1217,FIND("/",N1217)-1))</f>
        <v>photography</v>
      </c>
      <c r="R1217" t="str">
        <f>RIGHT(N1217,LEN(N1217)-SEARCH("/",N1217))</f>
        <v>photobooks</v>
      </c>
      <c r="S1217" s="9">
        <f t="shared" si="74"/>
        <v>41759.714768518512</v>
      </c>
      <c r="T1217" s="9">
        <f t="shared" si="75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145.69999999999999</v>
      </c>
      <c r="P1218" s="14">
        <f t="shared" si="73"/>
        <v>91.88</v>
      </c>
      <c r="Q1218" t="str">
        <f>(LEFT(N1218,FIND("/",N1218)-1))</f>
        <v>photography</v>
      </c>
      <c r="R1218" t="str">
        <f>RIGHT(N1218,LEN(N1218)-SEARCH("/",N1218))</f>
        <v>photobooks</v>
      </c>
      <c r="S1218" s="9">
        <f t="shared" si="74"/>
        <v>42247.408067129632</v>
      </c>
      <c r="T1218" s="9">
        <f t="shared" si="75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ROUND((E1219/D1219)*100, 1)</f>
        <v>102.6</v>
      </c>
      <c r="P1219" s="14">
        <f t="shared" ref="P1219:P1282" si="77">ROUND(E1219/L1219, 2)</f>
        <v>148.57</v>
      </c>
      <c r="Q1219" t="str">
        <f>(LEFT(N1219,FIND("/",N1219)-1))</f>
        <v>photography</v>
      </c>
      <c r="R1219" t="str">
        <f>RIGHT(N1219,LEN(N1219)-SEARCH("/",N1219))</f>
        <v>photobooks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172.3</v>
      </c>
      <c r="P1220" s="14">
        <f t="shared" si="77"/>
        <v>174.21</v>
      </c>
      <c r="Q1220" t="str">
        <f>(LEFT(N1220,FIND("/",N1220)-1))</f>
        <v>photography</v>
      </c>
      <c r="R1220" t="str">
        <f>RIGHT(N1220,LEN(N1220)-SEARCH("/",N1220))</f>
        <v>photobooks</v>
      </c>
      <c r="S1220" s="9">
        <f t="shared" si="78"/>
        <v>42278.453703703701</v>
      </c>
      <c r="T1220" s="9">
        <f t="shared" si="79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159.19999999999999</v>
      </c>
      <c r="P1221" s="14">
        <f t="shared" si="77"/>
        <v>102.86</v>
      </c>
      <c r="Q1221" t="str">
        <f>(LEFT(N1221,FIND("/",N1221)-1))</f>
        <v>photography</v>
      </c>
      <c r="R1221" t="str">
        <f>RIGHT(N1221,LEN(N1221)-SEARCH("/",N1221))</f>
        <v>photobooks</v>
      </c>
      <c r="S1221" s="9">
        <f t="shared" si="78"/>
        <v>42633.253622685188</v>
      </c>
      <c r="T1221" s="9">
        <f t="shared" si="79"/>
        <v>42663.253622685188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103.8</v>
      </c>
      <c r="P1222" s="14">
        <f t="shared" si="77"/>
        <v>111.18</v>
      </c>
      <c r="Q1222" t="str">
        <f>(LEFT(N1222,FIND("/",N1222)-1))</f>
        <v>photography</v>
      </c>
      <c r="R1222" t="str">
        <f>RIGHT(N1222,LEN(N1222)-SEARCH("/",N1222))</f>
        <v>photobooks</v>
      </c>
      <c r="S1222" s="9">
        <f t="shared" si="78"/>
        <v>42211.420277777775</v>
      </c>
      <c r="T1222" s="9">
        <f t="shared" si="79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111.4</v>
      </c>
      <c r="P1223" s="14">
        <f t="shared" si="77"/>
        <v>23.8</v>
      </c>
      <c r="Q1223" t="str">
        <f>(LEFT(N1223,FIND("/",N1223)-1))</f>
        <v>photography</v>
      </c>
      <c r="R1223" t="str">
        <f>RIGHT(N1223,LEN(N1223)-SEARCH("/",N1223))</f>
        <v>photobooks</v>
      </c>
      <c r="S1223" s="9">
        <f t="shared" si="78"/>
        <v>42680.267222222225</v>
      </c>
      <c r="T1223" s="9">
        <f t="shared" si="79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280.39999999999998</v>
      </c>
      <c r="P1224" s="14">
        <f t="shared" si="77"/>
        <v>81.27</v>
      </c>
      <c r="Q1224" t="str">
        <f>(LEFT(N1224,FIND("/",N1224)-1))</f>
        <v>photography</v>
      </c>
      <c r="R1224" t="str">
        <f>RIGHT(N1224,LEN(N1224)-SEARCH("/",N1224))</f>
        <v>photobooks</v>
      </c>
      <c r="S1224" s="9">
        <f t="shared" si="78"/>
        <v>42430.512118055551</v>
      </c>
      <c r="T1224" s="9">
        <f t="shared" si="79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112.1</v>
      </c>
      <c r="P1225" s="14">
        <f t="shared" si="77"/>
        <v>116.21</v>
      </c>
      <c r="Q1225" t="str">
        <f>(LEFT(N1225,FIND("/",N1225)-1))</f>
        <v>photography</v>
      </c>
      <c r="R1225" t="str">
        <f>RIGHT(N1225,LEN(N1225)-SEARCH("/",N1225))</f>
        <v>photobooks</v>
      </c>
      <c r="S1225" s="9">
        <f t="shared" si="78"/>
        <v>42653.968854166662</v>
      </c>
      <c r="T1225" s="9">
        <f t="shared" si="79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7.1</v>
      </c>
      <c r="P1226" s="14">
        <f t="shared" si="77"/>
        <v>58.89</v>
      </c>
      <c r="Q1226" t="str">
        <f>(LEFT(N1226,FIND("/",N1226)-1))</f>
        <v>music</v>
      </c>
      <c r="R1226" t="str">
        <f>RIGHT(N1226,LEN(N1226)-SEARCH("/",N1226))</f>
        <v>world music</v>
      </c>
      <c r="S1226" s="9">
        <f t="shared" si="78"/>
        <v>41736.341458333329</v>
      </c>
      <c r="T1226" s="9">
        <f t="shared" si="79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4.4000000000000004</v>
      </c>
      <c r="P1227" s="14">
        <f t="shared" si="77"/>
        <v>44</v>
      </c>
      <c r="Q1227" t="str">
        <f>(LEFT(N1227,FIND("/",N1227)-1))</f>
        <v>music</v>
      </c>
      <c r="R1227" t="str">
        <f>RIGHT(N1227,LEN(N1227)-SEARCH("/",N1227))</f>
        <v>world music</v>
      </c>
      <c r="S1227" s="9">
        <f t="shared" si="78"/>
        <v>41509.697662037033</v>
      </c>
      <c r="T1227" s="9">
        <f t="shared" si="79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3.9</v>
      </c>
      <c r="P1228" s="14">
        <f t="shared" si="77"/>
        <v>48.43</v>
      </c>
      <c r="Q1228" t="str">
        <f>(LEFT(N1228,FIND("/",N1228)-1))</f>
        <v>music</v>
      </c>
      <c r="R1228" t="str">
        <f>RIGHT(N1228,LEN(N1228)-SEARCH("/",N1228))</f>
        <v>world music</v>
      </c>
      <c r="S1228" s="9">
        <f t="shared" si="78"/>
        <v>41715.666446759256</v>
      </c>
      <c r="T1228" s="9">
        <f t="shared" si="79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14" t="e">
        <f t="shared" si="77"/>
        <v>#DIV/0!</v>
      </c>
      <c r="Q1229" t="str">
        <f>(LEFT(N1229,FIND("/",N1229)-1))</f>
        <v>music</v>
      </c>
      <c r="R1229" t="str">
        <f>RIGHT(N1229,LEN(N1229)-SEARCH("/",N1229))</f>
        <v>world music</v>
      </c>
      <c r="S1229" s="9">
        <f t="shared" si="78"/>
        <v>41827.710833333331</v>
      </c>
      <c r="T1229" s="9">
        <f t="shared" si="79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29.3</v>
      </c>
      <c r="P1230" s="14">
        <f t="shared" si="77"/>
        <v>61.04</v>
      </c>
      <c r="Q1230" t="str">
        <f>(LEFT(N1230,FIND("/",N1230)-1))</f>
        <v>music</v>
      </c>
      <c r="R1230" t="str">
        <f>RIGHT(N1230,LEN(N1230)-SEARCH("/",N1230))</f>
        <v>world music</v>
      </c>
      <c r="S1230" s="9">
        <f t="shared" si="78"/>
        <v>40754.520925925921</v>
      </c>
      <c r="T1230" s="9">
        <f t="shared" si="79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0.9</v>
      </c>
      <c r="P1231" s="14">
        <f t="shared" si="77"/>
        <v>25</v>
      </c>
      <c r="Q1231" t="str">
        <f>(LEFT(N1231,FIND("/",N1231)-1))</f>
        <v>music</v>
      </c>
      <c r="R1231" t="str">
        <f>RIGHT(N1231,LEN(N1231)-SEARCH("/",N1231))</f>
        <v>world music</v>
      </c>
      <c r="S1231" s="9">
        <f t="shared" si="78"/>
        <v>40985.251469907402</v>
      </c>
      <c r="T1231" s="9">
        <f t="shared" si="79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14" t="e">
        <f t="shared" si="77"/>
        <v>#DIV/0!</v>
      </c>
      <c r="Q1232" t="str">
        <f>(LEFT(N1232,FIND("/",N1232)-1))</f>
        <v>music</v>
      </c>
      <c r="R1232" t="str">
        <f>RIGHT(N1232,LEN(N1232)-SEARCH("/",N1232))</f>
        <v>world music</v>
      </c>
      <c r="S1232" s="9">
        <f t="shared" si="78"/>
        <v>40568.764236111107</v>
      </c>
      <c r="T1232" s="9">
        <f t="shared" si="79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14" t="e">
        <f t="shared" si="77"/>
        <v>#DIV/0!</v>
      </c>
      <c r="Q1233" t="str">
        <f>(LEFT(N1233,FIND("/",N1233)-1))</f>
        <v>music</v>
      </c>
      <c r="R1233" t="str">
        <f>RIGHT(N1233,LEN(N1233)-SEARCH("/",N1233))</f>
        <v>world music</v>
      </c>
      <c r="S1233" s="9">
        <f t="shared" si="78"/>
        <v>42193.733425925922</v>
      </c>
      <c r="T1233" s="9">
        <f t="shared" si="79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0.8</v>
      </c>
      <c r="P1234" s="14">
        <f t="shared" si="77"/>
        <v>40</v>
      </c>
      <c r="Q1234" t="str">
        <f>(LEFT(N1234,FIND("/",N1234)-1))</f>
        <v>music</v>
      </c>
      <c r="R1234" t="str">
        <f>RIGHT(N1234,LEN(N1234)-SEARCH("/",N1234))</f>
        <v>world music</v>
      </c>
      <c r="S1234" s="9">
        <f t="shared" si="78"/>
        <v>41506.639699074069</v>
      </c>
      <c r="T1234" s="9">
        <f t="shared" si="79"/>
        <v>41553.639699074069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11.6</v>
      </c>
      <c r="P1235" s="14">
        <f t="shared" si="77"/>
        <v>19.329999999999998</v>
      </c>
      <c r="Q1235" t="str">
        <f>(LEFT(N1235,FIND("/",N1235)-1))</f>
        <v>music</v>
      </c>
      <c r="R1235" t="str">
        <f>RIGHT(N1235,LEN(N1235)-SEARCH("/",N1235))</f>
        <v>world music</v>
      </c>
      <c r="S1235" s="9">
        <f t="shared" si="78"/>
        <v>40939.740439814814</v>
      </c>
      <c r="T1235" s="9">
        <f t="shared" si="79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14" t="e">
        <f t="shared" si="77"/>
        <v>#DIV/0!</v>
      </c>
      <c r="Q1236" t="str">
        <f>(LEFT(N1236,FIND("/",N1236)-1))</f>
        <v>music</v>
      </c>
      <c r="R1236" t="str">
        <f>RIGHT(N1236,LEN(N1236)-SEARCH("/",N1236))</f>
        <v>world music</v>
      </c>
      <c r="S1236" s="9">
        <f t="shared" si="78"/>
        <v>42007.580347222225</v>
      </c>
      <c r="T1236" s="9">
        <f t="shared" si="79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2.8</v>
      </c>
      <c r="P1237" s="14">
        <f t="shared" si="77"/>
        <v>35</v>
      </c>
      <c r="Q1237" t="str">
        <f>(LEFT(N1237,FIND("/",N1237)-1))</f>
        <v>music</v>
      </c>
      <c r="R1237" t="str">
        <f>RIGHT(N1237,LEN(N1237)-SEARCH("/",N1237))</f>
        <v>world music</v>
      </c>
      <c r="S1237" s="9">
        <f t="shared" si="78"/>
        <v>41582.927071759259</v>
      </c>
      <c r="T1237" s="9">
        <f t="shared" si="79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14" t="e">
        <f t="shared" si="77"/>
        <v>#DIV/0!</v>
      </c>
      <c r="Q1238" t="str">
        <f>(LEFT(N1238,FIND("/",N1238)-1))</f>
        <v>music</v>
      </c>
      <c r="R1238" t="str">
        <f>RIGHT(N1238,LEN(N1238)-SEARCH("/",N1238))</f>
        <v>world music</v>
      </c>
      <c r="S1238" s="9">
        <f t="shared" si="78"/>
        <v>41110.47180555555</v>
      </c>
      <c r="T1238" s="9">
        <f t="shared" si="79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14" t="e">
        <f t="shared" si="77"/>
        <v>#DIV/0!</v>
      </c>
      <c r="Q1239" t="str">
        <f>(LEFT(N1239,FIND("/",N1239)-1))</f>
        <v>music</v>
      </c>
      <c r="R1239" t="str">
        <f>RIGHT(N1239,LEN(N1239)-SEARCH("/",N1239))</f>
        <v>world music</v>
      </c>
      <c r="S1239" s="9">
        <f t="shared" si="78"/>
        <v>41125.074826388889</v>
      </c>
      <c r="T1239" s="9">
        <f t="shared" si="79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17.8</v>
      </c>
      <c r="P1240" s="14">
        <f t="shared" si="77"/>
        <v>59.33</v>
      </c>
      <c r="Q1240" t="str">
        <f>(LEFT(N1240,FIND("/",N1240)-1))</f>
        <v>music</v>
      </c>
      <c r="R1240" t="str">
        <f>RIGHT(N1240,LEN(N1240)-SEARCH("/",N1240))</f>
        <v>world music</v>
      </c>
      <c r="S1240" s="9">
        <f t="shared" si="78"/>
        <v>40731.402037037034</v>
      </c>
      <c r="T1240" s="9">
        <f t="shared" si="79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14" t="e">
        <f t="shared" si="77"/>
        <v>#DIV/0!</v>
      </c>
      <c r="Q1241" t="str">
        <f>(LEFT(N1241,FIND("/",N1241)-1))</f>
        <v>music</v>
      </c>
      <c r="R1241" t="str">
        <f>RIGHT(N1241,LEN(N1241)-SEARCH("/",N1241))</f>
        <v>world music</v>
      </c>
      <c r="S1241" s="9">
        <f t="shared" si="78"/>
        <v>40883.754247685181</v>
      </c>
      <c r="T1241" s="9">
        <f t="shared" si="79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</v>
      </c>
      <c r="P1242" s="14">
        <f t="shared" si="77"/>
        <v>30.13</v>
      </c>
      <c r="Q1242" t="str">
        <f>(LEFT(N1242,FIND("/",N1242)-1))</f>
        <v>music</v>
      </c>
      <c r="R1242" t="str">
        <f>RIGHT(N1242,LEN(N1242)-SEARCH("/",N1242))</f>
        <v>world music</v>
      </c>
      <c r="S1242" s="9">
        <f t="shared" si="78"/>
        <v>41408.831678240742</v>
      </c>
      <c r="T1242" s="9">
        <f t="shared" si="79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50.7</v>
      </c>
      <c r="P1243" s="14">
        <f t="shared" si="77"/>
        <v>74.62</v>
      </c>
      <c r="Q1243" t="str">
        <f>(LEFT(N1243,FIND("/",N1243)-1))</f>
        <v>music</v>
      </c>
      <c r="R1243" t="str">
        <f>RIGHT(N1243,LEN(N1243)-SEARCH("/",N1243))</f>
        <v>world music</v>
      </c>
      <c r="S1243" s="9">
        <f t="shared" si="78"/>
        <v>41923.629398148143</v>
      </c>
      <c r="T1243" s="9">
        <f t="shared" si="79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0.5</v>
      </c>
      <c r="P1244" s="14">
        <f t="shared" si="77"/>
        <v>5</v>
      </c>
      <c r="Q1244" t="str">
        <f>(LEFT(N1244,FIND("/",N1244)-1))</f>
        <v>music</v>
      </c>
      <c r="R1244" t="str">
        <f>RIGHT(N1244,LEN(N1244)-SEARCH("/",N1244))</f>
        <v>world music</v>
      </c>
      <c r="S1244" s="9">
        <f t="shared" si="78"/>
        <v>40781.957199074073</v>
      </c>
      <c r="T1244" s="9">
        <f t="shared" si="79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14.1</v>
      </c>
      <c r="P1245" s="14">
        <f t="shared" si="77"/>
        <v>44.5</v>
      </c>
      <c r="Q1245" t="str">
        <f>(LEFT(N1245,FIND("/",N1245)-1))</f>
        <v>music</v>
      </c>
      <c r="R1245" t="str">
        <f>RIGHT(N1245,LEN(N1245)-SEARCH("/",N1245))</f>
        <v>world music</v>
      </c>
      <c r="S1245" s="9">
        <f t="shared" si="78"/>
        <v>40671.670960648145</v>
      </c>
      <c r="T1245" s="9">
        <f t="shared" si="79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103.8</v>
      </c>
      <c r="P1246" s="14">
        <f t="shared" si="77"/>
        <v>46.13</v>
      </c>
      <c r="Q1246" t="str">
        <f>(LEFT(N1246,FIND("/",N1246)-1))</f>
        <v>music</v>
      </c>
      <c r="R1246" t="str">
        <f>RIGHT(N1246,LEN(N1246)-SEARCH("/",N1246))</f>
        <v>rock</v>
      </c>
      <c r="S1246" s="9">
        <f t="shared" si="78"/>
        <v>41355.617164351854</v>
      </c>
      <c r="T1246" s="9">
        <f t="shared" si="79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120.3</v>
      </c>
      <c r="P1247" s="14">
        <f t="shared" si="77"/>
        <v>141.47</v>
      </c>
      <c r="Q1247" t="str">
        <f>(LEFT(N1247,FIND("/",N1247)-1))</f>
        <v>music</v>
      </c>
      <c r="R1247" t="str">
        <f>RIGHT(N1247,LEN(N1247)-SEARCH("/",N1247))</f>
        <v>rock</v>
      </c>
      <c r="S1247" s="9">
        <f t="shared" si="78"/>
        <v>41774.391597222224</v>
      </c>
      <c r="T1247" s="9">
        <f t="shared" si="79"/>
        <v>41804.391597222224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117</v>
      </c>
      <c r="P1248" s="14">
        <f t="shared" si="77"/>
        <v>75.48</v>
      </c>
      <c r="Q1248" t="str">
        <f>(LEFT(N1248,FIND("/",N1248)-1))</f>
        <v>music</v>
      </c>
      <c r="R1248" t="str">
        <f>RIGHT(N1248,LEN(N1248)-SEARCH("/",N1248))</f>
        <v>rock</v>
      </c>
      <c r="S1248" s="9">
        <f t="shared" si="78"/>
        <v>40837.835057870368</v>
      </c>
      <c r="T1248" s="9">
        <f t="shared" si="79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122.1</v>
      </c>
      <c r="P1249" s="14">
        <f t="shared" si="77"/>
        <v>85.5</v>
      </c>
      <c r="Q1249" t="str">
        <f>(LEFT(N1249,FIND("/",N1249)-1))</f>
        <v>music</v>
      </c>
      <c r="R1249" t="str">
        <f>RIGHT(N1249,LEN(N1249)-SEARCH("/",N1249))</f>
        <v>rock</v>
      </c>
      <c r="S1249" s="9">
        <f t="shared" si="78"/>
        <v>41370.083969907406</v>
      </c>
      <c r="T1249" s="9">
        <f t="shared" si="79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151.6</v>
      </c>
      <c r="P1250" s="14">
        <f t="shared" si="77"/>
        <v>64.25</v>
      </c>
      <c r="Q1250" t="str">
        <f>(LEFT(N1250,FIND("/",N1250)-1))</f>
        <v>music</v>
      </c>
      <c r="R1250" t="str">
        <f>RIGHT(N1250,LEN(N1250)-SEARCH("/",N1250))</f>
        <v>rock</v>
      </c>
      <c r="S1250" s="9">
        <f t="shared" si="78"/>
        <v>41767.448530092588</v>
      </c>
      <c r="T1250" s="9">
        <f t="shared" si="79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104.4</v>
      </c>
      <c r="P1251" s="14">
        <f t="shared" si="77"/>
        <v>64.47</v>
      </c>
      <c r="Q1251" t="str">
        <f>(LEFT(N1251,FIND("/",N1251)-1))</f>
        <v>music</v>
      </c>
      <c r="R1251" t="str">
        <f>RIGHT(N1251,LEN(N1251)-SEARCH("/",N1251))</f>
        <v>rock</v>
      </c>
      <c r="S1251" s="9">
        <f t="shared" si="78"/>
        <v>41067.532534722217</v>
      </c>
      <c r="T1251" s="9">
        <f t="shared" si="79"/>
        <v>41097.532534722217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200.2</v>
      </c>
      <c r="P1252" s="14">
        <f t="shared" si="77"/>
        <v>118.2</v>
      </c>
      <c r="Q1252" t="str">
        <f>(LEFT(N1252,FIND("/",N1252)-1))</f>
        <v>music</v>
      </c>
      <c r="R1252" t="str">
        <f>RIGHT(N1252,LEN(N1252)-SEARCH("/",N1252))</f>
        <v>rock</v>
      </c>
      <c r="S1252" s="9">
        <f t="shared" si="78"/>
        <v>41843.434386574074</v>
      </c>
      <c r="T1252" s="9">
        <f t="shared" si="79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101.8</v>
      </c>
      <c r="P1253" s="14">
        <f t="shared" si="77"/>
        <v>82.54</v>
      </c>
      <c r="Q1253" t="str">
        <f>(LEFT(N1253,FIND("/",N1253)-1))</f>
        <v>music</v>
      </c>
      <c r="R1253" t="str">
        <f>RIGHT(N1253,LEN(N1253)-SEARCH("/",N1253))</f>
        <v>rock</v>
      </c>
      <c r="S1253" s="9">
        <f t="shared" si="78"/>
        <v>40751.606099537035</v>
      </c>
      <c r="T1253" s="9">
        <f t="shared" si="79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137.69999999999999</v>
      </c>
      <c r="P1254" s="14">
        <f t="shared" si="77"/>
        <v>34.17</v>
      </c>
      <c r="Q1254" t="str">
        <f>(LEFT(N1254,FIND("/",N1254)-1))</f>
        <v>music</v>
      </c>
      <c r="R1254" t="str">
        <f>RIGHT(N1254,LEN(N1254)-SEARCH("/",N1254))</f>
        <v>rock</v>
      </c>
      <c r="S1254" s="9">
        <f t="shared" si="78"/>
        <v>41543.779733796291</v>
      </c>
      <c r="T1254" s="9">
        <f t="shared" si="79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303833.2</v>
      </c>
      <c r="P1255" s="14">
        <f t="shared" si="77"/>
        <v>42.73</v>
      </c>
      <c r="Q1255" t="str">
        <f>(LEFT(N1255,FIND("/",N1255)-1))</f>
        <v>music</v>
      </c>
      <c r="R1255" t="str">
        <f>RIGHT(N1255,LEN(N1255)-SEARCH("/",N1255))</f>
        <v>rock</v>
      </c>
      <c r="S1255" s="9">
        <f t="shared" si="78"/>
        <v>41855.575312499997</v>
      </c>
      <c r="T1255" s="9">
        <f t="shared" si="79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198.9</v>
      </c>
      <c r="P1256" s="14">
        <f t="shared" si="77"/>
        <v>94.49</v>
      </c>
      <c r="Q1256" t="str">
        <f>(LEFT(N1256,FIND("/",N1256)-1))</f>
        <v>music</v>
      </c>
      <c r="R1256" t="str">
        <f>RIGHT(N1256,LEN(N1256)-SEARCH("/",N1256))</f>
        <v>rock</v>
      </c>
      <c r="S1256" s="9">
        <f t="shared" si="78"/>
        <v>40487.413032407407</v>
      </c>
      <c r="T1256" s="9">
        <f t="shared" si="79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202.4</v>
      </c>
      <c r="P1257" s="14">
        <f t="shared" si="77"/>
        <v>55.7</v>
      </c>
      <c r="Q1257" t="str">
        <f>(LEFT(N1257,FIND("/",N1257)-1))</f>
        <v>music</v>
      </c>
      <c r="R1257" t="str">
        <f>RIGHT(N1257,LEN(N1257)-SEARCH("/",N1257))</f>
        <v>rock</v>
      </c>
      <c r="S1257" s="9">
        <f t="shared" si="78"/>
        <v>41579.637175925927</v>
      </c>
      <c r="T1257" s="9">
        <f t="shared" si="79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118</v>
      </c>
      <c r="P1258" s="14">
        <f t="shared" si="77"/>
        <v>98.03</v>
      </c>
      <c r="Q1258" t="str">
        <f>(LEFT(N1258,FIND("/",N1258)-1))</f>
        <v>music</v>
      </c>
      <c r="R1258" t="str">
        <f>RIGHT(N1258,LEN(N1258)-SEARCH("/",N1258))</f>
        <v>rock</v>
      </c>
      <c r="S1258" s="9">
        <f t="shared" si="78"/>
        <v>40921.711006944439</v>
      </c>
      <c r="T1258" s="9">
        <f t="shared" si="79"/>
        <v>40951.711006944439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294.7</v>
      </c>
      <c r="P1259" s="14">
        <f t="shared" si="77"/>
        <v>92.1</v>
      </c>
      <c r="Q1259" t="str">
        <f>(LEFT(N1259,FIND("/",N1259)-1))</f>
        <v>music</v>
      </c>
      <c r="R1259" t="str">
        <f>RIGHT(N1259,LEN(N1259)-SEARCH("/",N1259))</f>
        <v>rock</v>
      </c>
      <c r="S1259" s="9">
        <f t="shared" si="78"/>
        <v>40586.877199074072</v>
      </c>
      <c r="T1259" s="9">
        <f t="shared" si="79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213.1</v>
      </c>
      <c r="P1260" s="14">
        <f t="shared" si="77"/>
        <v>38.18</v>
      </c>
      <c r="Q1260" t="str">
        <f>(LEFT(N1260,FIND("/",N1260)-1))</f>
        <v>music</v>
      </c>
      <c r="R1260" t="str">
        <f>RIGHT(N1260,LEN(N1260)-SEARCH("/",N1260))</f>
        <v>rock</v>
      </c>
      <c r="S1260" s="9">
        <f t="shared" si="78"/>
        <v>41487.402916666666</v>
      </c>
      <c r="T1260" s="9">
        <f t="shared" si="79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104.2</v>
      </c>
      <c r="P1261" s="14">
        <f t="shared" si="77"/>
        <v>27.15</v>
      </c>
      <c r="Q1261" t="str">
        <f>(LEFT(N1261,FIND("/",N1261)-1))</f>
        <v>music</v>
      </c>
      <c r="R1261" t="str">
        <f>RIGHT(N1261,LEN(N1261)-SEARCH("/",N1261))</f>
        <v>rock</v>
      </c>
      <c r="S1261" s="9">
        <f t="shared" si="78"/>
        <v>41766.762314814812</v>
      </c>
      <c r="T1261" s="9">
        <f t="shared" si="79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113.7</v>
      </c>
      <c r="P1262" s="14">
        <f t="shared" si="77"/>
        <v>50.69</v>
      </c>
      <c r="Q1262" t="str">
        <f>(LEFT(N1262,FIND("/",N1262)-1))</f>
        <v>music</v>
      </c>
      <c r="R1262" t="str">
        <f>RIGHT(N1262,LEN(N1262)-SEARCH("/",N1262))</f>
        <v>rock</v>
      </c>
      <c r="S1262" s="9">
        <f t="shared" si="78"/>
        <v>41666.63449074074</v>
      </c>
      <c r="T1262" s="9">
        <f t="shared" si="79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101.3</v>
      </c>
      <c r="P1263" s="14">
        <f t="shared" si="77"/>
        <v>38.94</v>
      </c>
      <c r="Q1263" t="str">
        <f>(LEFT(N1263,FIND("/",N1263)-1))</f>
        <v>music</v>
      </c>
      <c r="R1263" t="str">
        <f>RIGHT(N1263,LEN(N1263)-SEARCH("/",N1263))</f>
        <v>rock</v>
      </c>
      <c r="S1263" s="9">
        <f t="shared" si="78"/>
        <v>41638.134571759256</v>
      </c>
      <c r="T1263" s="9">
        <f t="shared" si="79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125.4</v>
      </c>
      <c r="P1264" s="14">
        <f t="shared" si="77"/>
        <v>77.64</v>
      </c>
      <c r="Q1264" t="str">
        <f>(LEFT(N1264,FIND("/",N1264)-1))</f>
        <v>music</v>
      </c>
      <c r="R1264" t="str">
        <f>RIGHT(N1264,LEN(N1264)-SEARCH("/",N1264))</f>
        <v>rock</v>
      </c>
      <c r="S1264" s="9">
        <f t="shared" si="78"/>
        <v>41656.554305555554</v>
      </c>
      <c r="T1264" s="9">
        <f t="shared" si="79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119</v>
      </c>
      <c r="P1265" s="14">
        <f t="shared" si="77"/>
        <v>43.54</v>
      </c>
      <c r="Q1265" t="str">
        <f>(LEFT(N1265,FIND("/",N1265)-1))</f>
        <v>music</v>
      </c>
      <c r="R1265" t="str">
        <f>RIGHT(N1265,LEN(N1265)-SEARCH("/",N1265))</f>
        <v>rock</v>
      </c>
      <c r="S1265" s="9">
        <f t="shared" si="78"/>
        <v>41691.875810185185</v>
      </c>
      <c r="T1265" s="9">
        <f t="shared" si="79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166.5</v>
      </c>
      <c r="P1266" s="14">
        <f t="shared" si="77"/>
        <v>31.82</v>
      </c>
      <c r="Q1266" t="str">
        <f>(LEFT(N1266,FIND("/",N1266)-1))</f>
        <v>music</v>
      </c>
      <c r="R1266" t="str">
        <f>RIGHT(N1266,LEN(N1266)-SEARCH("/",N1266))</f>
        <v>rock</v>
      </c>
      <c r="S1266" s="9">
        <f t="shared" si="78"/>
        <v>41547.454664351848</v>
      </c>
      <c r="T1266" s="9">
        <f t="shared" si="79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119.1</v>
      </c>
      <c r="P1267" s="14">
        <f t="shared" si="77"/>
        <v>63.18</v>
      </c>
      <c r="Q1267" t="str">
        <f>(LEFT(N1267,FIND("/",N1267)-1))</f>
        <v>music</v>
      </c>
      <c r="R1267" t="str">
        <f>RIGHT(N1267,LEN(N1267)-SEARCH("/",N1267))</f>
        <v>rock</v>
      </c>
      <c r="S1267" s="9">
        <f t="shared" si="78"/>
        <v>40465.446932870364</v>
      </c>
      <c r="T1267" s="9">
        <f t="shared" si="79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100.5</v>
      </c>
      <c r="P1268" s="14">
        <f t="shared" si="77"/>
        <v>190.9</v>
      </c>
      <c r="Q1268" t="str">
        <f>(LEFT(N1268,FIND("/",N1268)-1))</f>
        <v>music</v>
      </c>
      <c r="R1268" t="str">
        <f>RIGHT(N1268,LEN(N1268)-SEARCH("/",N1268))</f>
        <v>rock</v>
      </c>
      <c r="S1268" s="9">
        <f t="shared" si="78"/>
        <v>41620.668344907404</v>
      </c>
      <c r="T1268" s="9">
        <f t="shared" si="79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101.8</v>
      </c>
      <c r="P1269" s="14">
        <f t="shared" si="77"/>
        <v>140.86000000000001</v>
      </c>
      <c r="Q1269" t="str">
        <f>(LEFT(N1269,FIND("/",N1269)-1))</f>
        <v>music</v>
      </c>
      <c r="R1269" t="str">
        <f>RIGHT(N1269,LEN(N1269)-SEARCH("/",N1269))</f>
        <v>rock</v>
      </c>
      <c r="S1269" s="9">
        <f t="shared" si="78"/>
        <v>41449.376828703702</v>
      </c>
      <c r="T1269" s="9">
        <f t="shared" si="79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116.7</v>
      </c>
      <c r="P1270" s="14">
        <f t="shared" si="77"/>
        <v>76.92</v>
      </c>
      <c r="Q1270" t="str">
        <f>(LEFT(N1270,FIND("/",N1270)-1))</f>
        <v>music</v>
      </c>
      <c r="R1270" t="str">
        <f>RIGHT(N1270,LEN(N1270)-SEARCH("/",N1270))</f>
        <v>rock</v>
      </c>
      <c r="S1270" s="9">
        <f t="shared" si="78"/>
        <v>41507.637118055551</v>
      </c>
      <c r="T1270" s="9">
        <f t="shared" si="79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108.6</v>
      </c>
      <c r="P1271" s="14">
        <f t="shared" si="77"/>
        <v>99.16</v>
      </c>
      <c r="Q1271" t="str">
        <f>(LEFT(N1271,FIND("/",N1271)-1))</f>
        <v>music</v>
      </c>
      <c r="R1271" t="str">
        <f>RIGHT(N1271,LEN(N1271)-SEARCH("/",N1271))</f>
        <v>rock</v>
      </c>
      <c r="S1271" s="9">
        <f t="shared" si="78"/>
        <v>42445.614722222221</v>
      </c>
      <c r="T1271" s="9">
        <f t="shared" si="79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114.7</v>
      </c>
      <c r="P1272" s="14">
        <f t="shared" si="77"/>
        <v>67.88</v>
      </c>
      <c r="Q1272" t="str">
        <f>(LEFT(N1272,FIND("/",N1272)-1))</f>
        <v>music</v>
      </c>
      <c r="R1272" t="str">
        <f>RIGHT(N1272,LEN(N1272)-SEARCH("/",N1272))</f>
        <v>rock</v>
      </c>
      <c r="S1272" s="9">
        <f t="shared" si="78"/>
        <v>40933.648634259254</v>
      </c>
      <c r="T1272" s="9">
        <f t="shared" si="79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101.8</v>
      </c>
      <c r="P1273" s="14">
        <f t="shared" si="77"/>
        <v>246.29</v>
      </c>
      <c r="Q1273" t="str">
        <f>(LEFT(N1273,FIND("/",N1273)-1))</f>
        <v>music</v>
      </c>
      <c r="R1273" t="str">
        <f>RIGHT(N1273,LEN(N1273)-SEARCH("/",N1273))</f>
        <v>rock</v>
      </c>
      <c r="S1273" s="9">
        <f t="shared" si="78"/>
        <v>41561.475219907406</v>
      </c>
      <c r="T1273" s="9">
        <f t="shared" si="79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106</v>
      </c>
      <c r="P1274" s="14">
        <f t="shared" si="77"/>
        <v>189.29</v>
      </c>
      <c r="Q1274" t="str">
        <f>(LEFT(N1274,FIND("/",N1274)-1))</f>
        <v>music</v>
      </c>
      <c r="R1274" t="str">
        <f>RIGHT(N1274,LEN(N1274)-SEARCH("/",N1274))</f>
        <v>rock</v>
      </c>
      <c r="S1274" s="9">
        <f t="shared" si="78"/>
        <v>40274.536793981482</v>
      </c>
      <c r="T1274" s="9">
        <f t="shared" si="79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103.5</v>
      </c>
      <c r="P1275" s="14">
        <f t="shared" si="77"/>
        <v>76.67</v>
      </c>
      <c r="Q1275" t="str">
        <f>(LEFT(N1275,FIND("/",N1275)-1))</f>
        <v>music</v>
      </c>
      <c r="R1275" t="str">
        <f>RIGHT(N1275,LEN(N1275)-SEARCH("/",N1275))</f>
        <v>rock</v>
      </c>
      <c r="S1275" s="9">
        <f t="shared" si="78"/>
        <v>41852.521886574068</v>
      </c>
      <c r="T1275" s="9">
        <f t="shared" si="79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155</v>
      </c>
      <c r="P1276" s="14">
        <f t="shared" si="77"/>
        <v>82.96</v>
      </c>
      <c r="Q1276" t="str">
        <f>(LEFT(N1276,FIND("/",N1276)-1))</f>
        <v>music</v>
      </c>
      <c r="R1276" t="str">
        <f>RIGHT(N1276,LEN(N1276)-SEARCH("/",N1276))</f>
        <v>rock</v>
      </c>
      <c r="S1276" s="9">
        <f t="shared" si="78"/>
        <v>41116.481770833328</v>
      </c>
      <c r="T1276" s="9">
        <f t="shared" si="79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162.1</v>
      </c>
      <c r="P1277" s="14">
        <f t="shared" si="77"/>
        <v>62.52</v>
      </c>
      <c r="Q1277" t="str">
        <f>(LEFT(N1277,FIND("/",N1277)-1))</f>
        <v>music</v>
      </c>
      <c r="R1277" t="str">
        <f>RIGHT(N1277,LEN(N1277)-SEARCH("/",N1277))</f>
        <v>rock</v>
      </c>
      <c r="S1277" s="9">
        <f t="shared" si="78"/>
        <v>41458.659571759257</v>
      </c>
      <c r="T1277" s="9">
        <f t="shared" si="79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104.4</v>
      </c>
      <c r="P1278" s="14">
        <f t="shared" si="77"/>
        <v>46.07</v>
      </c>
      <c r="Q1278" t="str">
        <f>(LEFT(N1278,FIND("/",N1278)-1))</f>
        <v>music</v>
      </c>
      <c r="R1278" t="str">
        <f>RIGHT(N1278,LEN(N1278)-SEARCH("/",N1278))</f>
        <v>rock</v>
      </c>
      <c r="S1278" s="9">
        <f t="shared" si="78"/>
        <v>40007.49591435185</v>
      </c>
      <c r="T1278" s="9">
        <f t="shared" si="79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106.1</v>
      </c>
      <c r="P1279" s="14">
        <f t="shared" si="77"/>
        <v>38.54</v>
      </c>
      <c r="Q1279" t="str">
        <f>(LEFT(N1279,FIND("/",N1279)-1))</f>
        <v>music</v>
      </c>
      <c r="R1279" t="str">
        <f>RIGHT(N1279,LEN(N1279)-SEARCH("/",N1279))</f>
        <v>rock</v>
      </c>
      <c r="S1279" s="9">
        <f t="shared" si="78"/>
        <v>41121.35355324074</v>
      </c>
      <c r="T1279" s="9">
        <f t="shared" si="79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154.9</v>
      </c>
      <c r="P1280" s="14">
        <f t="shared" si="77"/>
        <v>53.01</v>
      </c>
      <c r="Q1280" t="str">
        <f>(LEFT(N1280,FIND("/",N1280)-1))</f>
        <v>music</v>
      </c>
      <c r="R1280" t="str">
        <f>RIGHT(N1280,LEN(N1280)-SEARCH("/",N1280))</f>
        <v>rock</v>
      </c>
      <c r="S1280" s="9">
        <f t="shared" si="78"/>
        <v>41786.346828703703</v>
      </c>
      <c r="T1280" s="9">
        <f t="shared" si="79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110.8</v>
      </c>
      <c r="P1281" s="14">
        <f t="shared" si="77"/>
        <v>73.36</v>
      </c>
      <c r="Q1281" t="str">
        <f>(LEFT(N1281,FIND("/",N1281)-1))</f>
        <v>music</v>
      </c>
      <c r="R1281" t="str">
        <f>RIGHT(N1281,LEN(N1281)-SEARCH("/",N1281))</f>
        <v>rock</v>
      </c>
      <c r="S1281" s="9">
        <f t="shared" si="78"/>
        <v>41681.890856481477</v>
      </c>
      <c r="T1281" s="9">
        <f t="shared" si="79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110.9</v>
      </c>
      <c r="P1282" s="14">
        <f t="shared" si="77"/>
        <v>127.98</v>
      </c>
      <c r="Q1282" t="str">
        <f>(LEFT(N1282,FIND("/",N1282)-1))</f>
        <v>music</v>
      </c>
      <c r="R1282" t="str">
        <f>RIGHT(N1282,LEN(N1282)-SEARCH("/",N1282))</f>
        <v>rock</v>
      </c>
      <c r="S1282" s="9">
        <f t="shared" si="78"/>
        <v>40513.54923611111</v>
      </c>
      <c r="T1282" s="9">
        <f t="shared" si="79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ROUND((E1283/D1283)*100, 1)</f>
        <v>110.7</v>
      </c>
      <c r="P1283" s="14">
        <f t="shared" ref="P1283:P1346" si="81">ROUND(E1283/L1283, 2)</f>
        <v>104.73</v>
      </c>
      <c r="Q1283" t="str">
        <f>(LEFT(N1283,FIND("/",N1283)-1))</f>
        <v>music</v>
      </c>
      <c r="R1283" t="str">
        <f>RIGHT(N1283,LEN(N1283)-SEARCH("/",N1283))</f>
        <v>rock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123.6</v>
      </c>
      <c r="P1284" s="14">
        <f t="shared" si="81"/>
        <v>67.67</v>
      </c>
      <c r="Q1284" t="str">
        <f>(LEFT(N1284,FIND("/",N1284)-1))</f>
        <v>music</v>
      </c>
      <c r="R1284" t="str">
        <f>RIGHT(N1284,LEN(N1284)-SEARCH("/",N1284))</f>
        <v>rock</v>
      </c>
      <c r="S1284" s="9">
        <f t="shared" si="82"/>
        <v>41586.266840277771</v>
      </c>
      <c r="T1284" s="9">
        <f t="shared" si="83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211.1</v>
      </c>
      <c r="P1285" s="14">
        <f t="shared" si="81"/>
        <v>95.93</v>
      </c>
      <c r="Q1285" t="str">
        <f>(LEFT(N1285,FIND("/",N1285)-1))</f>
        <v>music</v>
      </c>
      <c r="R1285" t="str">
        <f>RIGHT(N1285,LEN(N1285)-SEARCH("/",N1285))</f>
        <v>rock</v>
      </c>
      <c r="S1285" s="9">
        <f t="shared" si="82"/>
        <v>41320.50913194444</v>
      </c>
      <c r="T1285" s="9">
        <f t="shared" si="83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101</v>
      </c>
      <c r="P1286" s="14">
        <f t="shared" si="81"/>
        <v>65.16</v>
      </c>
      <c r="Q1286" t="str">
        <f>(LEFT(N1286,FIND("/",N1286)-1))</f>
        <v>theater</v>
      </c>
      <c r="R1286" t="str">
        <f>RIGHT(N1286,LEN(N1286)-SEARCH("/",N1286))</f>
        <v>plays</v>
      </c>
      <c r="S1286" s="9">
        <f t="shared" si="82"/>
        <v>42712.026412037034</v>
      </c>
      <c r="T1286" s="9">
        <f t="shared" si="83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101.7</v>
      </c>
      <c r="P1287" s="14">
        <f t="shared" si="81"/>
        <v>32.270000000000003</v>
      </c>
      <c r="Q1287" t="str">
        <f>(LEFT(N1287,FIND("/",N1287)-1))</f>
        <v>theater</v>
      </c>
      <c r="R1287" t="str">
        <f>RIGHT(N1287,LEN(N1287)-SEARCH("/",N1287))</f>
        <v>plays</v>
      </c>
      <c r="S1287" s="9">
        <f t="shared" si="82"/>
        <v>42160.374710648146</v>
      </c>
      <c r="T1287" s="9">
        <f t="shared" si="83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108.3</v>
      </c>
      <c r="P1288" s="14">
        <f t="shared" si="81"/>
        <v>81.25</v>
      </c>
      <c r="Q1288" t="str">
        <f>(LEFT(N1288,FIND("/",N1288)-1))</f>
        <v>theater</v>
      </c>
      <c r="R1288" t="str">
        <f>RIGHT(N1288,LEN(N1288)-SEARCH("/",N1288))</f>
        <v>plays</v>
      </c>
      <c r="S1288" s="9">
        <f t="shared" si="82"/>
        <v>42039.176238425927</v>
      </c>
      <c r="T1288" s="9">
        <f t="shared" si="83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242</v>
      </c>
      <c r="P1289" s="14">
        <f t="shared" si="81"/>
        <v>24.2</v>
      </c>
      <c r="Q1289" t="str">
        <f>(LEFT(N1289,FIND("/",N1289)-1))</f>
        <v>theater</v>
      </c>
      <c r="R1289" t="str">
        <f>RIGHT(N1289,LEN(N1289)-SEARCH("/",N1289))</f>
        <v>plays</v>
      </c>
      <c r="S1289" s="9">
        <f t="shared" si="82"/>
        <v>42107.412685185183</v>
      </c>
      <c r="T1289" s="9">
        <f t="shared" si="83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100.5</v>
      </c>
      <c r="P1290" s="14">
        <f t="shared" si="81"/>
        <v>65.87</v>
      </c>
      <c r="Q1290" t="str">
        <f>(LEFT(N1290,FIND("/",N1290)-1))</f>
        <v>theater</v>
      </c>
      <c r="R1290" t="str">
        <f>RIGHT(N1290,LEN(N1290)-SEARCH("/",N1290))</f>
        <v>plays</v>
      </c>
      <c r="S1290" s="9">
        <f t="shared" si="82"/>
        <v>42560.946331018517</v>
      </c>
      <c r="T1290" s="9">
        <f t="shared" si="83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125.1</v>
      </c>
      <c r="P1291" s="14">
        <f t="shared" si="81"/>
        <v>36.08</v>
      </c>
      <c r="Q1291" t="str">
        <f>(LEFT(N1291,FIND("/",N1291)-1))</f>
        <v>theater</v>
      </c>
      <c r="R1291" t="str">
        <f>RIGHT(N1291,LEN(N1291)-SEARCH("/",N1291))</f>
        <v>plays</v>
      </c>
      <c r="S1291" s="9">
        <f t="shared" si="82"/>
        <v>42708.926446759258</v>
      </c>
      <c r="T1291" s="9">
        <f t="shared" si="83"/>
        <v>42738.926446759258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108.6</v>
      </c>
      <c r="P1292" s="14">
        <f t="shared" si="81"/>
        <v>44.19</v>
      </c>
      <c r="Q1292" t="str">
        <f>(LEFT(N1292,FIND("/",N1292)-1))</f>
        <v>theater</v>
      </c>
      <c r="R1292" t="str">
        <f>RIGHT(N1292,LEN(N1292)-SEARCH("/",N1292))</f>
        <v>plays</v>
      </c>
      <c r="S1292" s="9">
        <f t="shared" si="82"/>
        <v>42086.406608796293</v>
      </c>
      <c r="T1292" s="9">
        <f t="shared" si="83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145.69999999999999</v>
      </c>
      <c r="P1293" s="14">
        <f t="shared" si="81"/>
        <v>104.07</v>
      </c>
      <c r="Q1293" t="str">
        <f>(LEFT(N1293,FIND("/",N1293)-1))</f>
        <v>theater</v>
      </c>
      <c r="R1293" t="str">
        <f>RIGHT(N1293,LEN(N1293)-SEARCH("/",N1293))</f>
        <v>plays</v>
      </c>
      <c r="S1293" s="9">
        <f t="shared" si="82"/>
        <v>42064.444340277776</v>
      </c>
      <c r="T1293" s="9">
        <f t="shared" si="83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110</v>
      </c>
      <c r="P1294" s="14">
        <f t="shared" si="81"/>
        <v>35.96</v>
      </c>
      <c r="Q1294" t="str">
        <f>(LEFT(N1294,FIND("/",N1294)-1))</f>
        <v>theater</v>
      </c>
      <c r="R1294" t="str">
        <f>RIGHT(N1294,LEN(N1294)-SEARCH("/",N1294))</f>
        <v>plays</v>
      </c>
      <c r="S1294" s="9">
        <f t="shared" si="82"/>
        <v>42256.555879629632</v>
      </c>
      <c r="T1294" s="9">
        <f t="shared" si="83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102.2</v>
      </c>
      <c r="P1295" s="14">
        <f t="shared" si="81"/>
        <v>127.79</v>
      </c>
      <c r="Q1295" t="str">
        <f>(LEFT(N1295,FIND("/",N1295)-1))</f>
        <v>theater</v>
      </c>
      <c r="R1295" t="str">
        <f>RIGHT(N1295,LEN(N1295)-SEARCH("/",N1295))</f>
        <v>plays</v>
      </c>
      <c r="S1295" s="9">
        <f t="shared" si="82"/>
        <v>42292.492719907408</v>
      </c>
      <c r="T1295" s="9">
        <f t="shared" si="83"/>
        <v>42322.534386574072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122</v>
      </c>
      <c r="P1296" s="14">
        <f t="shared" si="81"/>
        <v>27.73</v>
      </c>
      <c r="Q1296" t="str">
        <f>(LEFT(N1296,FIND("/",N1296)-1))</f>
        <v>theater</v>
      </c>
      <c r="R1296" t="str">
        <f>RIGHT(N1296,LEN(N1296)-SEARCH("/",N1296))</f>
        <v>plays</v>
      </c>
      <c r="S1296" s="9">
        <f t="shared" si="82"/>
        <v>42278.245335648149</v>
      </c>
      <c r="T1296" s="9">
        <f t="shared" si="83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102</v>
      </c>
      <c r="P1297" s="14">
        <f t="shared" si="81"/>
        <v>39.83</v>
      </c>
      <c r="Q1297" t="str">
        <f>(LEFT(N1297,FIND("/",N1297)-1))</f>
        <v>theater</v>
      </c>
      <c r="R1297" t="str">
        <f>RIGHT(N1297,LEN(N1297)-SEARCH("/",N1297))</f>
        <v>plays</v>
      </c>
      <c r="S1297" s="9">
        <f t="shared" si="82"/>
        <v>42184.364548611113</v>
      </c>
      <c r="T1297" s="9">
        <f t="shared" si="83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141.19999999999999</v>
      </c>
      <c r="P1298" s="14">
        <f t="shared" si="81"/>
        <v>52.17</v>
      </c>
      <c r="Q1298" t="str">
        <f>(LEFT(N1298,FIND("/",N1298)-1))</f>
        <v>theater</v>
      </c>
      <c r="R1298" t="str">
        <f>RIGHT(N1298,LEN(N1298)-SEARCH("/",N1298))</f>
        <v>plays</v>
      </c>
      <c r="S1298" s="9">
        <f t="shared" si="82"/>
        <v>42422.842280092591</v>
      </c>
      <c r="T1298" s="9">
        <f t="shared" si="83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109.5</v>
      </c>
      <c r="P1299" s="14">
        <f t="shared" si="81"/>
        <v>92.04</v>
      </c>
      <c r="Q1299" t="str">
        <f>(LEFT(N1299,FIND("/",N1299)-1))</f>
        <v>theater</v>
      </c>
      <c r="R1299" t="str">
        <f>RIGHT(N1299,LEN(N1299)-SEARCH("/",N1299))</f>
        <v>plays</v>
      </c>
      <c r="S1299" s="9">
        <f t="shared" si="82"/>
        <v>42461.538865740738</v>
      </c>
      <c r="T1299" s="9">
        <f t="shared" si="83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104.7</v>
      </c>
      <c r="P1300" s="14">
        <f t="shared" si="81"/>
        <v>63.42</v>
      </c>
      <c r="Q1300" t="str">
        <f>(LEFT(N1300,FIND("/",N1300)-1))</f>
        <v>theater</v>
      </c>
      <c r="R1300" t="str">
        <f>RIGHT(N1300,LEN(N1300)-SEARCH("/",N1300))</f>
        <v>plays</v>
      </c>
      <c r="S1300" s="9">
        <f t="shared" si="82"/>
        <v>42458.472592592589</v>
      </c>
      <c r="T1300" s="9">
        <f t="shared" si="83"/>
        <v>42488.472592592589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124</v>
      </c>
      <c r="P1301" s="14">
        <f t="shared" si="81"/>
        <v>135.63</v>
      </c>
      <c r="Q1301" t="str">
        <f>(LEFT(N1301,FIND("/",N1301)-1))</f>
        <v>theater</v>
      </c>
      <c r="R1301" t="str">
        <f>RIGHT(N1301,LEN(N1301)-SEARCH("/",N1301))</f>
        <v>plays</v>
      </c>
      <c r="S1301" s="9">
        <f t="shared" si="82"/>
        <v>42169.606006944443</v>
      </c>
      <c r="T1301" s="9">
        <f t="shared" si="83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135</v>
      </c>
      <c r="P1302" s="14">
        <f t="shared" si="81"/>
        <v>168.75</v>
      </c>
      <c r="Q1302" t="str">
        <f>(LEFT(N1302,FIND("/",N1302)-1))</f>
        <v>theater</v>
      </c>
      <c r="R1302" t="str">
        <f>RIGHT(N1302,LEN(N1302)-SEARCH("/",N1302))</f>
        <v>plays</v>
      </c>
      <c r="S1302" s="9">
        <f t="shared" si="82"/>
        <v>42483.466874999998</v>
      </c>
      <c r="T1302" s="9">
        <f t="shared" si="83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102.8</v>
      </c>
      <c r="P1303" s="14">
        <f t="shared" si="81"/>
        <v>70.86</v>
      </c>
      <c r="Q1303" t="str">
        <f>(LEFT(N1303,FIND("/",N1303)-1))</f>
        <v>theater</v>
      </c>
      <c r="R1303" t="str">
        <f>RIGHT(N1303,LEN(N1303)-SEARCH("/",N1303))</f>
        <v>plays</v>
      </c>
      <c r="S1303" s="9">
        <f t="shared" si="82"/>
        <v>42195.541412037033</v>
      </c>
      <c r="T1303" s="9">
        <f t="shared" si="83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100</v>
      </c>
      <c r="P1304" s="14">
        <f t="shared" si="81"/>
        <v>50</v>
      </c>
      <c r="Q1304" t="str">
        <f>(LEFT(N1304,FIND("/",N1304)-1))</f>
        <v>theater</v>
      </c>
      <c r="R1304" t="str">
        <f>RIGHT(N1304,LEN(N1304)-SEARCH("/",N1304))</f>
        <v>plays</v>
      </c>
      <c r="S1304" s="9">
        <f t="shared" si="82"/>
        <v>42674.849664351852</v>
      </c>
      <c r="T1304" s="9">
        <f t="shared" si="83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130.30000000000001</v>
      </c>
      <c r="P1305" s="14">
        <f t="shared" si="81"/>
        <v>42.21</v>
      </c>
      <c r="Q1305" t="str">
        <f>(LEFT(N1305,FIND("/",N1305)-1))</f>
        <v>theater</v>
      </c>
      <c r="R1305" t="str">
        <f>RIGHT(N1305,LEN(N1305)-SEARCH("/",N1305))</f>
        <v>plays</v>
      </c>
      <c r="S1305" s="9">
        <f t="shared" si="82"/>
        <v>42566.232870370368</v>
      </c>
      <c r="T1305" s="9">
        <f t="shared" si="83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39.6</v>
      </c>
      <c r="P1306" s="14">
        <f t="shared" si="81"/>
        <v>152.41</v>
      </c>
      <c r="Q1306" t="str">
        <f>(LEFT(N1306,FIND("/",N1306)-1))</f>
        <v>technology</v>
      </c>
      <c r="R1306" t="str">
        <f>RIGHT(N1306,LEN(N1306)-SEARCH("/",N1306))</f>
        <v>wearables</v>
      </c>
      <c r="S1306" s="9">
        <f t="shared" si="82"/>
        <v>42746.986168981479</v>
      </c>
      <c r="T1306" s="9">
        <f t="shared" si="83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26</v>
      </c>
      <c r="P1307" s="14">
        <f t="shared" si="81"/>
        <v>90.62</v>
      </c>
      <c r="Q1307" t="str">
        <f>(LEFT(N1307,FIND("/",N1307)-1))</f>
        <v>technology</v>
      </c>
      <c r="R1307" t="str">
        <f>RIGHT(N1307,LEN(N1307)-SEARCH("/",N1307))</f>
        <v>wearables</v>
      </c>
      <c r="S1307" s="9">
        <f t="shared" si="82"/>
        <v>42543.457268518519</v>
      </c>
      <c r="T1307" s="9">
        <f t="shared" si="83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65.2</v>
      </c>
      <c r="P1308" s="14">
        <f t="shared" si="81"/>
        <v>201.6</v>
      </c>
      <c r="Q1308" t="str">
        <f>(LEFT(N1308,FIND("/",N1308)-1))</f>
        <v>technology</v>
      </c>
      <c r="R1308" t="str">
        <f>RIGHT(N1308,LEN(N1308)-SEARCH("/",N1308))</f>
        <v>wearables</v>
      </c>
      <c r="S1308" s="9">
        <f t="shared" si="82"/>
        <v>41947.249236111107</v>
      </c>
      <c r="T1308" s="9">
        <f t="shared" si="83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11.5</v>
      </c>
      <c r="P1309" s="14">
        <f t="shared" si="81"/>
        <v>127.93</v>
      </c>
      <c r="Q1309" t="str">
        <f>(LEFT(N1309,FIND("/",N1309)-1))</f>
        <v>technology</v>
      </c>
      <c r="R1309" t="str">
        <f>RIGHT(N1309,LEN(N1309)-SEARCH("/",N1309))</f>
        <v>wearables</v>
      </c>
      <c r="S1309" s="9">
        <f t="shared" si="82"/>
        <v>42387.294895833336</v>
      </c>
      <c r="T1309" s="9">
        <f t="shared" si="83"/>
        <v>42417.294895833336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11.4</v>
      </c>
      <c r="P1310" s="14">
        <f t="shared" si="81"/>
        <v>29.89</v>
      </c>
      <c r="Q1310" t="str">
        <f>(LEFT(N1310,FIND("/",N1310)-1))</f>
        <v>technology</v>
      </c>
      <c r="R1310" t="str">
        <f>RIGHT(N1310,LEN(N1310)-SEARCH("/",N1310))</f>
        <v>wearables</v>
      </c>
      <c r="S1310" s="9">
        <f t="shared" si="82"/>
        <v>42611.405231481483</v>
      </c>
      <c r="T1310" s="9">
        <f t="shared" si="83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112</v>
      </c>
      <c r="P1311" s="14">
        <f t="shared" si="81"/>
        <v>367.97</v>
      </c>
      <c r="Q1311" t="str">
        <f>(LEFT(N1311,FIND("/",N1311)-1))</f>
        <v>technology</v>
      </c>
      <c r="R1311" t="str">
        <f>RIGHT(N1311,LEN(N1311)-SEARCH("/",N1311))</f>
        <v>wearables</v>
      </c>
      <c r="S1311" s="9">
        <f t="shared" si="82"/>
        <v>42257.674398148149</v>
      </c>
      <c r="T1311" s="9">
        <f t="shared" si="83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15.5</v>
      </c>
      <c r="P1312" s="14">
        <f t="shared" si="81"/>
        <v>129.16999999999999</v>
      </c>
      <c r="Q1312" t="str">
        <f>(LEFT(N1312,FIND("/",N1312)-1))</f>
        <v>technology</v>
      </c>
      <c r="R1312" t="str">
        <f>RIGHT(N1312,LEN(N1312)-SEARCH("/",N1312))</f>
        <v>wearables</v>
      </c>
      <c r="S1312" s="9">
        <f t="shared" si="82"/>
        <v>42556.458912037029</v>
      </c>
      <c r="T1312" s="9">
        <f t="shared" si="83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32</v>
      </c>
      <c r="P1313" s="14">
        <f t="shared" si="81"/>
        <v>800.7</v>
      </c>
      <c r="Q1313" t="str">
        <f>(LEFT(N1313,FIND("/",N1313)-1))</f>
        <v>technology</v>
      </c>
      <c r="R1313" t="str">
        <f>RIGHT(N1313,LEN(N1313)-SEARCH("/",N1313))</f>
        <v>wearables</v>
      </c>
      <c r="S1313" s="9">
        <f t="shared" si="82"/>
        <v>42669.593969907401</v>
      </c>
      <c r="T1313" s="9">
        <f t="shared" si="83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0.6</v>
      </c>
      <c r="P1314" s="14">
        <f t="shared" si="81"/>
        <v>28</v>
      </c>
      <c r="Q1314" t="str">
        <f>(LEFT(N1314,FIND("/",N1314)-1))</f>
        <v>technology</v>
      </c>
      <c r="R1314" t="str">
        <f>RIGHT(N1314,LEN(N1314)-SEARCH("/",N1314))</f>
        <v>wearables</v>
      </c>
      <c r="S1314" s="9">
        <f t="shared" si="82"/>
        <v>42082.494467592587</v>
      </c>
      <c r="T1314" s="9">
        <f t="shared" si="83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31.1</v>
      </c>
      <c r="P1315" s="14">
        <f t="shared" si="81"/>
        <v>102.02</v>
      </c>
      <c r="Q1315" t="str">
        <f>(LEFT(N1315,FIND("/",N1315)-1))</f>
        <v>technology</v>
      </c>
      <c r="R1315" t="str">
        <f>RIGHT(N1315,LEN(N1315)-SEARCH("/",N1315))</f>
        <v>wearables</v>
      </c>
      <c r="S1315" s="9">
        <f t="shared" si="82"/>
        <v>42402.50131944444</v>
      </c>
      <c r="T1315" s="9">
        <f t="shared" si="83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1.1000000000000001</v>
      </c>
      <c r="P1316" s="14">
        <f t="shared" si="81"/>
        <v>184.36</v>
      </c>
      <c r="Q1316" t="str">
        <f>(LEFT(N1316,FIND("/",N1316)-1))</f>
        <v>technology</v>
      </c>
      <c r="R1316" t="str">
        <f>RIGHT(N1316,LEN(N1316)-SEARCH("/",N1316))</f>
        <v>wearables</v>
      </c>
      <c r="S1316" s="9">
        <f t="shared" si="82"/>
        <v>42604.461342592585</v>
      </c>
      <c r="T1316" s="9">
        <f t="shared" si="83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40.4</v>
      </c>
      <c r="P1317" s="14">
        <f t="shared" si="81"/>
        <v>162.91999999999999</v>
      </c>
      <c r="Q1317" t="str">
        <f>(LEFT(N1317,FIND("/",N1317)-1))</f>
        <v>technology</v>
      </c>
      <c r="R1317" t="str">
        <f>RIGHT(N1317,LEN(N1317)-SEARCH("/",N1317))</f>
        <v>wearables</v>
      </c>
      <c r="S1317" s="9">
        <f t="shared" si="82"/>
        <v>42278.289907407401</v>
      </c>
      <c r="T1317" s="9">
        <f t="shared" si="83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0</v>
      </c>
      <c r="P1318" s="14">
        <f t="shared" si="81"/>
        <v>1</v>
      </c>
      <c r="Q1318" t="str">
        <f>(LEFT(N1318,FIND("/",N1318)-1))</f>
        <v>technology</v>
      </c>
      <c r="R1318" t="str">
        <f>RIGHT(N1318,LEN(N1318)-SEARCH("/",N1318))</f>
        <v>wearables</v>
      </c>
      <c r="S1318" s="9">
        <f t="shared" si="82"/>
        <v>42393.753576388888</v>
      </c>
      <c r="T1318" s="9">
        <f t="shared" si="83"/>
        <v>42428.753576388888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</v>
      </c>
      <c r="P1319" s="14">
        <f t="shared" si="81"/>
        <v>603.53</v>
      </c>
      <c r="Q1319" t="str">
        <f>(LEFT(N1319,FIND("/",N1319)-1))</f>
        <v>technology</v>
      </c>
      <c r="R1319" t="str">
        <f>RIGHT(N1319,LEN(N1319)-SEARCH("/",N1319))</f>
        <v>wearables</v>
      </c>
      <c r="S1319" s="9">
        <f t="shared" si="82"/>
        <v>42520.027152777773</v>
      </c>
      <c r="T1319" s="9">
        <f t="shared" si="83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15.3</v>
      </c>
      <c r="P1320" s="14">
        <f t="shared" si="81"/>
        <v>45.41</v>
      </c>
      <c r="Q1320" t="str">
        <f>(LEFT(N1320,FIND("/",N1320)-1))</f>
        <v>technology</v>
      </c>
      <c r="R1320" t="str">
        <f>RIGHT(N1320,LEN(N1320)-SEARCH("/",N1320))</f>
        <v>wearables</v>
      </c>
      <c r="S1320" s="9">
        <f t="shared" si="82"/>
        <v>41984.835324074076</v>
      </c>
      <c r="T1320" s="9">
        <f t="shared" si="83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15.1</v>
      </c>
      <c r="P1321" s="14">
        <f t="shared" si="81"/>
        <v>97.33</v>
      </c>
      <c r="Q1321" t="str">
        <f>(LEFT(N1321,FIND("/",N1321)-1))</f>
        <v>technology</v>
      </c>
      <c r="R1321" t="str">
        <f>RIGHT(N1321,LEN(N1321)-SEARCH("/",N1321))</f>
        <v>wearables</v>
      </c>
      <c r="S1321" s="9">
        <f t="shared" si="82"/>
        <v>41816.603761574072</v>
      </c>
      <c r="T1321" s="9">
        <f t="shared" si="83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0.5</v>
      </c>
      <c r="P1322" s="14">
        <f t="shared" si="81"/>
        <v>167.67</v>
      </c>
      <c r="Q1322" t="str">
        <f>(LEFT(N1322,FIND("/",N1322)-1))</f>
        <v>technology</v>
      </c>
      <c r="R1322" t="str">
        <f>RIGHT(N1322,LEN(N1322)-SEARCH("/",N1322))</f>
        <v>wearables</v>
      </c>
      <c r="S1322" s="9">
        <f t="shared" si="82"/>
        <v>42705.482013888883</v>
      </c>
      <c r="T1322" s="9">
        <f t="shared" si="83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</v>
      </c>
      <c r="P1323" s="14">
        <f t="shared" si="81"/>
        <v>859.86</v>
      </c>
      <c r="Q1323" t="str">
        <f>(LEFT(N1323,FIND("/",N1323)-1))</f>
        <v>technology</v>
      </c>
      <c r="R1323" t="str">
        <f>RIGHT(N1323,LEN(N1323)-SEARCH("/",N1323))</f>
        <v>wearables</v>
      </c>
      <c r="S1323" s="9">
        <f t="shared" si="82"/>
        <v>42697.540937499994</v>
      </c>
      <c r="T1323" s="9">
        <f t="shared" si="83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0.3</v>
      </c>
      <c r="P1324" s="14">
        <f t="shared" si="81"/>
        <v>26.5</v>
      </c>
      <c r="Q1324" t="str">
        <f>(LEFT(N1324,FIND("/",N1324)-1))</f>
        <v>technology</v>
      </c>
      <c r="R1324" t="str">
        <f>RIGHT(N1324,LEN(N1324)-SEARCH("/",N1324))</f>
        <v>wearables</v>
      </c>
      <c r="S1324" s="9">
        <f t="shared" si="82"/>
        <v>42115.448206018518</v>
      </c>
      <c r="T1324" s="9">
        <f t="shared" si="83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8.9</v>
      </c>
      <c r="P1325" s="14">
        <f t="shared" si="81"/>
        <v>30.27</v>
      </c>
      <c r="Q1325" t="str">
        <f>(LEFT(N1325,FIND("/",N1325)-1))</f>
        <v>technology</v>
      </c>
      <c r="R1325" t="str">
        <f>RIGHT(N1325,LEN(N1325)-SEARCH("/",N1325))</f>
        <v>wearables</v>
      </c>
      <c r="S1325" s="9">
        <f t="shared" si="82"/>
        <v>42451.490115740737</v>
      </c>
      <c r="T1325" s="9">
        <f t="shared" si="83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9.8000000000000007</v>
      </c>
      <c r="P1326" s="14">
        <f t="shared" si="81"/>
        <v>54.67</v>
      </c>
      <c r="Q1326" t="str">
        <f>(LEFT(N1326,FIND("/",N1326)-1))</f>
        <v>technology</v>
      </c>
      <c r="R1326" t="str">
        <f>RIGHT(N1326,LEN(N1326)-SEARCH("/",N1326))</f>
        <v>wearables</v>
      </c>
      <c r="S1326" s="9">
        <f t="shared" si="82"/>
        <v>42626.425370370365</v>
      </c>
      <c r="T1326" s="9">
        <f t="shared" si="83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</v>
      </c>
      <c r="P1327" s="14">
        <f t="shared" si="81"/>
        <v>60.75</v>
      </c>
      <c r="Q1327" t="str">
        <f>(LEFT(N1327,FIND("/",N1327)-1))</f>
        <v>technology</v>
      </c>
      <c r="R1327" t="str">
        <f>RIGHT(N1327,LEN(N1327)-SEARCH("/",N1327))</f>
        <v>wearables</v>
      </c>
      <c r="S1327" s="9">
        <f t="shared" si="82"/>
        <v>42703.877719907403</v>
      </c>
      <c r="T1327" s="9">
        <f t="shared" si="83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1.1000000000000001</v>
      </c>
      <c r="P1328" s="14">
        <f t="shared" si="81"/>
        <v>102.73</v>
      </c>
      <c r="Q1328" t="str">
        <f>(LEFT(N1328,FIND("/",N1328)-1))</f>
        <v>technology</v>
      </c>
      <c r="R1328" t="str">
        <f>RIGHT(N1328,LEN(N1328)-SEARCH("/",N1328))</f>
        <v>wearables</v>
      </c>
      <c r="S1328" s="9">
        <f t="shared" si="82"/>
        <v>41974.583657407406</v>
      </c>
      <c r="T1328" s="9">
        <f t="shared" si="83"/>
        <v>42019.583657407406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3.6</v>
      </c>
      <c r="P1329" s="14">
        <f t="shared" si="81"/>
        <v>41.59</v>
      </c>
      <c r="Q1329" t="str">
        <f>(LEFT(N1329,FIND("/",N1329)-1))</f>
        <v>technology</v>
      </c>
      <c r="R1329" t="str">
        <f>RIGHT(N1329,LEN(N1329)-SEARCH("/",N1329))</f>
        <v>wearables</v>
      </c>
      <c r="S1329" s="9">
        <f t="shared" si="82"/>
        <v>42123.470312500001</v>
      </c>
      <c r="T1329" s="9">
        <f t="shared" si="83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2.2999999999999998</v>
      </c>
      <c r="P1330" s="14">
        <f t="shared" si="81"/>
        <v>116.53</v>
      </c>
      <c r="Q1330" t="str">
        <f>(LEFT(N1330,FIND("/",N1330)-1))</f>
        <v>technology</v>
      </c>
      <c r="R1330" t="str">
        <f>RIGHT(N1330,LEN(N1330)-SEARCH("/",N1330))</f>
        <v>wearables</v>
      </c>
      <c r="S1330" s="9">
        <f t="shared" si="82"/>
        <v>42612.434421296297</v>
      </c>
      <c r="T1330" s="9">
        <f t="shared" si="83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0.8</v>
      </c>
      <c r="P1331" s="14">
        <f t="shared" si="81"/>
        <v>45.33</v>
      </c>
      <c r="Q1331" t="str">
        <f>(LEFT(N1331,FIND("/",N1331)-1))</f>
        <v>technology</v>
      </c>
      <c r="R1331" t="str">
        <f>RIGHT(N1331,LEN(N1331)-SEARCH("/",N1331))</f>
        <v>wearables</v>
      </c>
      <c r="S1331" s="9">
        <f t="shared" si="82"/>
        <v>41935.013252314813</v>
      </c>
      <c r="T1331" s="9">
        <f t="shared" si="83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22.5</v>
      </c>
      <c r="P1332" s="14">
        <f t="shared" si="81"/>
        <v>157.46</v>
      </c>
      <c r="Q1332" t="str">
        <f>(LEFT(N1332,FIND("/",N1332)-1))</f>
        <v>technology</v>
      </c>
      <c r="R1332" t="str">
        <f>RIGHT(N1332,LEN(N1332)-SEARCH("/",N1332))</f>
        <v>wearables</v>
      </c>
      <c r="S1332" s="9">
        <f t="shared" si="82"/>
        <v>42522.068391203698</v>
      </c>
      <c r="T1332" s="9">
        <f t="shared" si="83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1.4</v>
      </c>
      <c r="P1333" s="14">
        <f t="shared" si="81"/>
        <v>100.5</v>
      </c>
      <c r="Q1333" t="str">
        <f>(LEFT(N1333,FIND("/",N1333)-1))</f>
        <v>technology</v>
      </c>
      <c r="R1333" t="str">
        <f>RIGHT(N1333,LEN(N1333)-SEARCH("/",N1333))</f>
        <v>wearables</v>
      </c>
      <c r="S1333" s="9">
        <f t="shared" si="82"/>
        <v>42569.295763888884</v>
      </c>
      <c r="T1333" s="9">
        <f t="shared" si="83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14" t="e">
        <f t="shared" si="81"/>
        <v>#DIV/0!</v>
      </c>
      <c r="Q1334" t="str">
        <f>(LEFT(N1334,FIND("/",N1334)-1))</f>
        <v>technology</v>
      </c>
      <c r="R1334" t="str">
        <f>RIGHT(N1334,LEN(N1334)-SEARCH("/",N1334))</f>
        <v>wearables</v>
      </c>
      <c r="S1334" s="9">
        <f t="shared" si="82"/>
        <v>42731.851944444446</v>
      </c>
      <c r="T1334" s="9">
        <f t="shared" si="83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14" t="e">
        <f t="shared" si="81"/>
        <v>#DIV/0!</v>
      </c>
      <c r="Q1335" t="str">
        <f>(LEFT(N1335,FIND("/",N1335)-1))</f>
        <v>technology</v>
      </c>
      <c r="R1335" t="str">
        <f>RIGHT(N1335,LEN(N1335)-SEARCH("/",N1335))</f>
        <v>wearables</v>
      </c>
      <c r="S1335" s="9">
        <f t="shared" si="82"/>
        <v>41805.8984375</v>
      </c>
      <c r="T1335" s="9">
        <f t="shared" si="83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10.8</v>
      </c>
      <c r="P1336" s="14">
        <f t="shared" si="81"/>
        <v>51.82</v>
      </c>
      <c r="Q1336" t="str">
        <f>(LEFT(N1336,FIND("/",N1336)-1))</f>
        <v>technology</v>
      </c>
      <c r="R1336" t="str">
        <f>RIGHT(N1336,LEN(N1336)-SEARCH("/",N1336))</f>
        <v>wearables</v>
      </c>
      <c r="S1336" s="9">
        <f t="shared" si="82"/>
        <v>42410.565821759257</v>
      </c>
      <c r="T1336" s="9">
        <f t="shared" si="83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19.8</v>
      </c>
      <c r="P1337" s="14">
        <f t="shared" si="81"/>
        <v>308.75</v>
      </c>
      <c r="Q1337" t="str">
        <f>(LEFT(N1337,FIND("/",N1337)-1))</f>
        <v>technology</v>
      </c>
      <c r="R1337" t="str">
        <f>RIGHT(N1337,LEN(N1337)-SEARCH("/",N1337))</f>
        <v>wearables</v>
      </c>
      <c r="S1337" s="9">
        <f t="shared" si="82"/>
        <v>42313.728032407402</v>
      </c>
      <c r="T1337" s="9">
        <f t="shared" si="83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84.9</v>
      </c>
      <c r="P1338" s="14">
        <f t="shared" si="81"/>
        <v>379.23</v>
      </c>
      <c r="Q1338" t="str">
        <f>(LEFT(N1338,FIND("/",N1338)-1))</f>
        <v>technology</v>
      </c>
      <c r="R1338" t="str">
        <f>RIGHT(N1338,LEN(N1338)-SEARCH("/",N1338))</f>
        <v>wearables</v>
      </c>
      <c r="S1338" s="9">
        <f t="shared" si="82"/>
        <v>41955.655416666668</v>
      </c>
      <c r="T1338" s="9">
        <f t="shared" si="83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49.4</v>
      </c>
      <c r="P1339" s="14">
        <f t="shared" si="81"/>
        <v>176.36</v>
      </c>
      <c r="Q1339" t="str">
        <f>(LEFT(N1339,FIND("/",N1339)-1))</f>
        <v>technology</v>
      </c>
      <c r="R1339" t="str">
        <f>RIGHT(N1339,LEN(N1339)-SEARCH("/",N1339))</f>
        <v>wearables</v>
      </c>
      <c r="S1339" s="9">
        <f t="shared" si="82"/>
        <v>42767.368969907409</v>
      </c>
      <c r="T1339" s="9">
        <f t="shared" si="83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</v>
      </c>
      <c r="P1340" s="14">
        <f t="shared" si="81"/>
        <v>66.069999999999993</v>
      </c>
      <c r="Q1340" t="str">
        <f>(LEFT(N1340,FIND("/",N1340)-1))</f>
        <v>technology</v>
      </c>
      <c r="R1340" t="str">
        <f>RIGHT(N1340,LEN(N1340)-SEARCH("/",N1340))</f>
        <v>wearables</v>
      </c>
      <c r="S1340" s="9">
        <f t="shared" si="82"/>
        <v>42188.595289351848</v>
      </c>
      <c r="T1340" s="9">
        <f t="shared" si="83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</v>
      </c>
      <c r="P1341" s="14">
        <f t="shared" si="81"/>
        <v>89.65</v>
      </c>
      <c r="Q1341" t="str">
        <f>(LEFT(N1341,FIND("/",N1341)-1))</f>
        <v>technology</v>
      </c>
      <c r="R1341" t="str">
        <f>RIGHT(N1341,LEN(N1341)-SEARCH("/",N1341))</f>
        <v>wearables</v>
      </c>
      <c r="S1341" s="9">
        <f t="shared" si="82"/>
        <v>41936.438831018517</v>
      </c>
      <c r="T1341" s="9">
        <f t="shared" si="83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14" t="e">
        <f t="shared" si="81"/>
        <v>#DIV/0!</v>
      </c>
      <c r="Q1342" t="str">
        <f>(LEFT(N1342,FIND("/",N1342)-1))</f>
        <v>technology</v>
      </c>
      <c r="R1342" t="str">
        <f>RIGHT(N1342,LEN(N1342)-SEARCH("/",N1342))</f>
        <v>wearables</v>
      </c>
      <c r="S1342" s="9">
        <f t="shared" si="82"/>
        <v>41836.387187499997</v>
      </c>
      <c r="T1342" s="9">
        <f t="shared" si="83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70.400000000000006</v>
      </c>
      <c r="P1343" s="14">
        <f t="shared" si="81"/>
        <v>382.39</v>
      </c>
      <c r="Q1343" t="str">
        <f>(LEFT(N1343,FIND("/",N1343)-1))</f>
        <v>technology</v>
      </c>
      <c r="R1343" t="str">
        <f>RIGHT(N1343,LEN(N1343)-SEARCH("/",N1343))</f>
        <v>wearables</v>
      </c>
      <c r="S1343" s="9">
        <f t="shared" si="82"/>
        <v>42612.415706018517</v>
      </c>
      <c r="T1343" s="9">
        <f t="shared" si="83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0.2</v>
      </c>
      <c r="P1344" s="14">
        <f t="shared" si="81"/>
        <v>100</v>
      </c>
      <c r="Q1344" t="str">
        <f>(LEFT(N1344,FIND("/",N1344)-1))</f>
        <v>technology</v>
      </c>
      <c r="R1344" t="str">
        <f>RIGHT(N1344,LEN(N1344)-SEARCH("/",N1344))</f>
        <v>wearables</v>
      </c>
      <c r="S1344" s="9">
        <f t="shared" si="82"/>
        <v>42172.608090277776</v>
      </c>
      <c r="T1344" s="9">
        <f t="shared" si="83"/>
        <v>42202.608090277776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102.3</v>
      </c>
      <c r="P1345" s="14">
        <f t="shared" si="81"/>
        <v>158.36000000000001</v>
      </c>
      <c r="Q1345" t="str">
        <f>(LEFT(N1345,FIND("/",N1345)-1))</f>
        <v>technology</v>
      </c>
      <c r="R1345" t="str">
        <f>RIGHT(N1345,LEN(N1345)-SEARCH("/",N1345))</f>
        <v>wearables</v>
      </c>
      <c r="S1345" s="9">
        <f t="shared" si="82"/>
        <v>42542.318090277775</v>
      </c>
      <c r="T1345" s="9">
        <f t="shared" si="83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377.7</v>
      </c>
      <c r="P1346" s="14">
        <f t="shared" si="81"/>
        <v>40.76</v>
      </c>
      <c r="Q1346" t="str">
        <f>(LEFT(N1346,FIND("/",N1346)-1))</f>
        <v>publishing</v>
      </c>
      <c r="R1346" t="str">
        <f>RIGHT(N1346,LEN(N1346)-SEARCH("/",N1346))</f>
        <v>nonfiction</v>
      </c>
      <c r="S1346" s="9">
        <f t="shared" si="82"/>
        <v>42522.581469907404</v>
      </c>
      <c r="T1346" s="9">
        <f t="shared" si="83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ROUND((E1347/D1347)*100, 1)</f>
        <v>125</v>
      </c>
      <c r="P1347" s="14">
        <f t="shared" ref="P1347:P1410" si="85">ROUND(E1347/L1347, 2)</f>
        <v>53.57</v>
      </c>
      <c r="Q1347" t="str">
        <f>(LEFT(N1347,FIND("/",N1347)-1))</f>
        <v>publishing</v>
      </c>
      <c r="R1347" t="str">
        <f>RIGHT(N1347,LEN(N1347)-SEARCH("/",N1347))</f>
        <v>nonfiction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147.30000000000001</v>
      </c>
      <c r="P1348" s="14">
        <f t="shared" si="85"/>
        <v>48.45</v>
      </c>
      <c r="Q1348" t="str">
        <f>(LEFT(N1348,FIND("/",N1348)-1))</f>
        <v>publishing</v>
      </c>
      <c r="R1348" t="str">
        <f>RIGHT(N1348,LEN(N1348)-SEARCH("/",N1348))</f>
        <v>nonfiction</v>
      </c>
      <c r="S1348" s="9">
        <f t="shared" si="86"/>
        <v>41421.867488425924</v>
      </c>
      <c r="T1348" s="9">
        <f t="shared" si="87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102.2</v>
      </c>
      <c r="P1349" s="14">
        <f t="shared" si="85"/>
        <v>82.42</v>
      </c>
      <c r="Q1349" t="str">
        <f>(LEFT(N1349,FIND("/",N1349)-1))</f>
        <v>publishing</v>
      </c>
      <c r="R1349" t="str">
        <f>RIGHT(N1349,LEN(N1349)-SEARCH("/",N1349))</f>
        <v>nonfiction</v>
      </c>
      <c r="S1349" s="9">
        <f t="shared" si="86"/>
        <v>42040.429687499993</v>
      </c>
      <c r="T1349" s="9">
        <f t="shared" si="87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101.9</v>
      </c>
      <c r="P1350" s="14">
        <f t="shared" si="85"/>
        <v>230.19</v>
      </c>
      <c r="Q1350" t="str">
        <f>(LEFT(N1350,FIND("/",N1350)-1))</f>
        <v>publishing</v>
      </c>
      <c r="R1350" t="str">
        <f>RIGHT(N1350,LEN(N1350)-SEARCH("/",N1350))</f>
        <v>nonfiction</v>
      </c>
      <c r="S1350" s="9">
        <f t="shared" si="86"/>
        <v>41963.297835648147</v>
      </c>
      <c r="T1350" s="9">
        <f t="shared" si="87"/>
        <v>41991.297835648147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204.2</v>
      </c>
      <c r="P1351" s="14">
        <f t="shared" si="85"/>
        <v>59.36</v>
      </c>
      <c r="Q1351" t="str">
        <f>(LEFT(N1351,FIND("/",N1351)-1))</f>
        <v>publishing</v>
      </c>
      <c r="R1351" t="str">
        <f>RIGHT(N1351,LEN(N1351)-SEARCH("/",N1351))</f>
        <v>nonfiction</v>
      </c>
      <c r="S1351" s="9">
        <f t="shared" si="86"/>
        <v>42317.124247685184</v>
      </c>
      <c r="T1351" s="9">
        <f t="shared" si="87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104.1</v>
      </c>
      <c r="P1352" s="14">
        <f t="shared" si="85"/>
        <v>66.7</v>
      </c>
      <c r="Q1352" t="str">
        <f>(LEFT(N1352,FIND("/",N1352)-1))</f>
        <v>publishing</v>
      </c>
      <c r="R1352" t="str">
        <f>RIGHT(N1352,LEN(N1352)-SEARCH("/",N1352))</f>
        <v>nonfiction</v>
      </c>
      <c r="S1352" s="9">
        <f t="shared" si="86"/>
        <v>42333.804791666662</v>
      </c>
      <c r="T1352" s="9">
        <f t="shared" si="87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101.3</v>
      </c>
      <c r="P1353" s="14">
        <f t="shared" si="85"/>
        <v>168.78</v>
      </c>
      <c r="Q1353" t="str">
        <f>(LEFT(N1353,FIND("/",N1353)-1))</f>
        <v>publishing</v>
      </c>
      <c r="R1353" t="str">
        <f>RIGHT(N1353,LEN(N1353)-SEARCH("/",N1353))</f>
        <v>nonfiction</v>
      </c>
      <c r="S1353" s="9">
        <f t="shared" si="86"/>
        <v>42382.531759259255</v>
      </c>
      <c r="T1353" s="9">
        <f t="shared" si="87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136.1</v>
      </c>
      <c r="P1354" s="14">
        <f t="shared" si="85"/>
        <v>59.97</v>
      </c>
      <c r="Q1354" t="str">
        <f>(LEFT(N1354,FIND("/",N1354)-1))</f>
        <v>publishing</v>
      </c>
      <c r="R1354" t="str">
        <f>RIGHT(N1354,LEN(N1354)-SEARCH("/",N1354))</f>
        <v>nonfiction</v>
      </c>
      <c r="S1354" s="9">
        <f t="shared" si="86"/>
        <v>42200.369976851849</v>
      </c>
      <c r="T1354" s="9">
        <f t="shared" si="87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133.6</v>
      </c>
      <c r="P1355" s="14">
        <f t="shared" si="85"/>
        <v>31.81</v>
      </c>
      <c r="Q1355" t="str">
        <f>(LEFT(N1355,FIND("/",N1355)-1))</f>
        <v>publishing</v>
      </c>
      <c r="R1355" t="str">
        <f>RIGHT(N1355,LEN(N1355)-SEARCH("/",N1355))</f>
        <v>nonfiction</v>
      </c>
      <c r="S1355" s="9">
        <f t="shared" si="86"/>
        <v>41308.909583333334</v>
      </c>
      <c r="T1355" s="9">
        <f t="shared" si="87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130.30000000000001</v>
      </c>
      <c r="P1356" s="14">
        <f t="shared" si="85"/>
        <v>24.42</v>
      </c>
      <c r="Q1356" t="str">
        <f>(LEFT(N1356,FIND("/",N1356)-1))</f>
        <v>publishing</v>
      </c>
      <c r="R1356" t="str">
        <f>RIGHT(N1356,LEN(N1356)-SEARCH("/",N1356))</f>
        <v>nonfiction</v>
      </c>
      <c r="S1356" s="9">
        <f t="shared" si="86"/>
        <v>42502.599293981482</v>
      </c>
      <c r="T1356" s="9">
        <f t="shared" si="87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122.7</v>
      </c>
      <c r="P1357" s="14">
        <f t="shared" si="85"/>
        <v>25.35</v>
      </c>
      <c r="Q1357" t="str">
        <f>(LEFT(N1357,FIND("/",N1357)-1))</f>
        <v>publishing</v>
      </c>
      <c r="R1357" t="str">
        <f>RIGHT(N1357,LEN(N1357)-SEARCH("/",N1357))</f>
        <v>nonfiction</v>
      </c>
      <c r="S1357" s="9">
        <f t="shared" si="86"/>
        <v>41213.046354166661</v>
      </c>
      <c r="T1357" s="9">
        <f t="shared" si="87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182.8</v>
      </c>
      <c r="P1358" s="14">
        <f t="shared" si="85"/>
        <v>71.44</v>
      </c>
      <c r="Q1358" t="str">
        <f>(LEFT(N1358,FIND("/",N1358)-1))</f>
        <v>publishing</v>
      </c>
      <c r="R1358" t="str">
        <f>RIGHT(N1358,LEN(N1358)-SEARCH("/",N1358))</f>
        <v>nonfiction</v>
      </c>
      <c r="S1358" s="9">
        <f t="shared" si="86"/>
        <v>41429.830555555549</v>
      </c>
      <c r="T1358" s="9">
        <f t="shared" si="87"/>
        <v>41459.830555555549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125.3</v>
      </c>
      <c r="P1359" s="14">
        <f t="shared" si="85"/>
        <v>38.549999999999997</v>
      </c>
      <c r="Q1359" t="str">
        <f>(LEFT(N1359,FIND("/",N1359)-1))</f>
        <v>publishing</v>
      </c>
      <c r="R1359" t="str">
        <f>RIGHT(N1359,LEN(N1359)-SEARCH("/",N1359))</f>
        <v>nonfiction</v>
      </c>
      <c r="S1359" s="9">
        <f t="shared" si="86"/>
        <v>41304.753900462958</v>
      </c>
      <c r="T1359" s="9">
        <f t="shared" si="87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111.7</v>
      </c>
      <c r="P1360" s="14">
        <f t="shared" si="85"/>
        <v>68.37</v>
      </c>
      <c r="Q1360" t="str">
        <f>(LEFT(N1360,FIND("/",N1360)-1))</f>
        <v>publishing</v>
      </c>
      <c r="R1360" t="str">
        <f>RIGHT(N1360,LEN(N1360)-SEARCH("/",N1360))</f>
        <v>nonfiction</v>
      </c>
      <c r="S1360" s="9">
        <f t="shared" si="86"/>
        <v>40689.362534722219</v>
      </c>
      <c r="T1360" s="9">
        <f t="shared" si="87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115.8</v>
      </c>
      <c r="P1361" s="14">
        <f t="shared" si="85"/>
        <v>40.21</v>
      </c>
      <c r="Q1361" t="str">
        <f>(LEFT(N1361,FIND("/",N1361)-1))</f>
        <v>publishing</v>
      </c>
      <c r="R1361" t="str">
        <f>RIGHT(N1361,LEN(N1361)-SEARCH("/",N1361))</f>
        <v>nonfiction</v>
      </c>
      <c r="S1361" s="9">
        <f t="shared" si="86"/>
        <v>40668.606365740736</v>
      </c>
      <c r="T1361" s="9">
        <f t="shared" si="87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173.2</v>
      </c>
      <c r="P1362" s="14">
        <f t="shared" si="85"/>
        <v>32.07</v>
      </c>
      <c r="Q1362" t="str">
        <f>(LEFT(N1362,FIND("/",N1362)-1))</f>
        <v>publishing</v>
      </c>
      <c r="R1362" t="str">
        <f>RIGHT(N1362,LEN(N1362)-SEARCH("/",N1362))</f>
        <v>nonfiction</v>
      </c>
      <c r="S1362" s="9">
        <f t="shared" si="86"/>
        <v>41095.692361111105</v>
      </c>
      <c r="T1362" s="9">
        <f t="shared" si="87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126</v>
      </c>
      <c r="P1363" s="14">
        <f t="shared" si="85"/>
        <v>28.63</v>
      </c>
      <c r="Q1363" t="str">
        <f>(LEFT(N1363,FIND("/",N1363)-1))</f>
        <v>publishing</v>
      </c>
      <c r="R1363" t="str">
        <f>RIGHT(N1363,LEN(N1363)-SEARCH("/",N1363))</f>
        <v>nonfiction</v>
      </c>
      <c r="S1363" s="9">
        <f t="shared" si="86"/>
        <v>41781.508935185186</v>
      </c>
      <c r="T1363" s="9">
        <f t="shared" si="87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109.1</v>
      </c>
      <c r="P1364" s="14">
        <f t="shared" si="85"/>
        <v>43.64</v>
      </c>
      <c r="Q1364" t="str">
        <f>(LEFT(N1364,FIND("/",N1364)-1))</f>
        <v>publishing</v>
      </c>
      <c r="R1364" t="str">
        <f>RIGHT(N1364,LEN(N1364)-SEARCH("/",N1364))</f>
        <v>nonfiction</v>
      </c>
      <c r="S1364" s="9">
        <f t="shared" si="86"/>
        <v>41464.726053240738</v>
      </c>
      <c r="T1364" s="9">
        <f t="shared" si="87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100</v>
      </c>
      <c r="P1365" s="14">
        <f t="shared" si="85"/>
        <v>40</v>
      </c>
      <c r="Q1365" t="str">
        <f>(LEFT(N1365,FIND("/",N1365)-1))</f>
        <v>publishing</v>
      </c>
      <c r="R1365" t="str">
        <f>RIGHT(N1365,LEN(N1365)-SEARCH("/",N1365))</f>
        <v>nonfiction</v>
      </c>
      <c r="S1365" s="9">
        <f t="shared" si="86"/>
        <v>42396.635729166665</v>
      </c>
      <c r="T1365" s="9">
        <f t="shared" si="87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118.6</v>
      </c>
      <c r="P1366" s="14">
        <f t="shared" si="85"/>
        <v>346.04</v>
      </c>
      <c r="Q1366" t="str">
        <f>(LEFT(N1366,FIND("/",N1366)-1))</f>
        <v>music</v>
      </c>
      <c r="R1366" t="str">
        <f>RIGHT(N1366,LEN(N1366)-SEARCH("/",N1366))</f>
        <v>rock</v>
      </c>
      <c r="S1366" s="9">
        <f t="shared" si="86"/>
        <v>41951.487337962964</v>
      </c>
      <c r="T1366" s="9">
        <f t="shared" si="87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100.3</v>
      </c>
      <c r="P1367" s="14">
        <f t="shared" si="85"/>
        <v>81.739999999999995</v>
      </c>
      <c r="Q1367" t="str">
        <f>(LEFT(N1367,FIND("/",N1367)-1))</f>
        <v>music</v>
      </c>
      <c r="R1367" t="str">
        <f>RIGHT(N1367,LEN(N1367)-SEARCH("/",N1367))</f>
        <v>rock</v>
      </c>
      <c r="S1367" s="9">
        <f t="shared" si="86"/>
        <v>42049.524907407402</v>
      </c>
      <c r="T1367" s="9">
        <f t="shared" si="87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126.5</v>
      </c>
      <c r="P1368" s="14">
        <f t="shared" si="85"/>
        <v>64.540000000000006</v>
      </c>
      <c r="Q1368" t="str">
        <f>(LEFT(N1368,FIND("/",N1368)-1))</f>
        <v>music</v>
      </c>
      <c r="R1368" t="str">
        <f>RIGHT(N1368,LEN(N1368)-SEARCH("/",N1368))</f>
        <v>rock</v>
      </c>
      <c r="S1368" s="9">
        <f t="shared" si="86"/>
        <v>41924.787766203699</v>
      </c>
      <c r="T1368" s="9">
        <f t="shared" si="87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114.3</v>
      </c>
      <c r="P1369" s="14">
        <f t="shared" si="85"/>
        <v>63.48</v>
      </c>
      <c r="Q1369" t="str">
        <f>(LEFT(N1369,FIND("/",N1369)-1))</f>
        <v>music</v>
      </c>
      <c r="R1369" t="str">
        <f>RIGHT(N1369,LEN(N1369)-SEARCH("/",N1369))</f>
        <v>rock</v>
      </c>
      <c r="S1369" s="9">
        <f t="shared" si="86"/>
        <v>42291.794560185182</v>
      </c>
      <c r="T1369" s="9">
        <f t="shared" si="87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110.7</v>
      </c>
      <c r="P1370" s="14">
        <f t="shared" si="85"/>
        <v>63.62</v>
      </c>
      <c r="Q1370" t="str">
        <f>(LEFT(N1370,FIND("/",N1370)-1))</f>
        <v>music</v>
      </c>
      <c r="R1370" t="str">
        <f>RIGHT(N1370,LEN(N1370)-SEARCH("/",N1370))</f>
        <v>rock</v>
      </c>
      <c r="S1370" s="9">
        <f t="shared" si="86"/>
        <v>42145.982569444437</v>
      </c>
      <c r="T1370" s="9">
        <f t="shared" si="87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105.3</v>
      </c>
      <c r="P1371" s="14">
        <f t="shared" si="85"/>
        <v>83.97</v>
      </c>
      <c r="Q1371" t="str">
        <f>(LEFT(N1371,FIND("/",N1371)-1))</f>
        <v>music</v>
      </c>
      <c r="R1371" t="str">
        <f>RIGHT(N1371,LEN(N1371)-SEARCH("/",N1371))</f>
        <v>rock</v>
      </c>
      <c r="S1371" s="9">
        <f t="shared" si="86"/>
        <v>41710.385949074072</v>
      </c>
      <c r="T1371" s="9">
        <f t="shared" si="87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103.7</v>
      </c>
      <c r="P1372" s="14">
        <f t="shared" si="85"/>
        <v>77.75</v>
      </c>
      <c r="Q1372" t="str">
        <f>(LEFT(N1372,FIND("/",N1372)-1))</f>
        <v>music</v>
      </c>
      <c r="R1372" t="str">
        <f>RIGHT(N1372,LEN(N1372)-SEARCH("/",N1372))</f>
        <v>rock</v>
      </c>
      <c r="S1372" s="9">
        <f t="shared" si="86"/>
        <v>41547.795023148145</v>
      </c>
      <c r="T1372" s="9">
        <f t="shared" si="87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107.1</v>
      </c>
      <c r="P1373" s="14">
        <f t="shared" si="85"/>
        <v>107.07</v>
      </c>
      <c r="Q1373" t="str">
        <f>(LEFT(N1373,FIND("/",N1373)-1))</f>
        <v>music</v>
      </c>
      <c r="R1373" t="str">
        <f>RIGHT(N1373,LEN(N1373)-SEARCH("/",N1373))</f>
        <v>rock</v>
      </c>
      <c r="S1373" s="9">
        <f t="shared" si="86"/>
        <v>42101.550254629627</v>
      </c>
      <c r="T1373" s="9">
        <f t="shared" si="87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124</v>
      </c>
      <c r="P1374" s="14">
        <f t="shared" si="85"/>
        <v>38.75</v>
      </c>
      <c r="Q1374" t="str">
        <f>(LEFT(N1374,FIND("/",N1374)-1))</f>
        <v>music</v>
      </c>
      <c r="R1374" t="str">
        <f>RIGHT(N1374,LEN(N1374)-SEARCH("/",N1374))</f>
        <v>rock</v>
      </c>
      <c r="S1374" s="9">
        <f t="shared" si="86"/>
        <v>41072.53162037037</v>
      </c>
      <c r="T1374" s="9">
        <f t="shared" si="87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105</v>
      </c>
      <c r="P1375" s="14">
        <f t="shared" si="85"/>
        <v>201.94</v>
      </c>
      <c r="Q1375" t="str">
        <f>(LEFT(N1375,FIND("/",N1375)-1))</f>
        <v>music</v>
      </c>
      <c r="R1375" t="str">
        <f>RIGHT(N1375,LEN(N1375)-SEARCH("/",N1375))</f>
        <v>rock</v>
      </c>
      <c r="S1375" s="9">
        <f t="shared" si="86"/>
        <v>42704.743437499994</v>
      </c>
      <c r="T1375" s="9">
        <f t="shared" si="87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189.5</v>
      </c>
      <c r="P1376" s="14">
        <f t="shared" si="85"/>
        <v>43.06</v>
      </c>
      <c r="Q1376" t="str">
        <f>(LEFT(N1376,FIND("/",N1376)-1))</f>
        <v>music</v>
      </c>
      <c r="R1376" t="str">
        <f>RIGHT(N1376,LEN(N1376)-SEARCH("/",N1376))</f>
        <v>rock</v>
      </c>
      <c r="S1376" s="9">
        <f t="shared" si="86"/>
        <v>42423.953564814808</v>
      </c>
      <c r="T1376" s="9">
        <f t="shared" si="87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171.3</v>
      </c>
      <c r="P1377" s="14">
        <f t="shared" si="85"/>
        <v>62.87</v>
      </c>
      <c r="Q1377" t="str">
        <f>(LEFT(N1377,FIND("/",N1377)-1))</f>
        <v>music</v>
      </c>
      <c r="R1377" t="str">
        <f>RIGHT(N1377,LEN(N1377)-SEARCH("/",N1377))</f>
        <v>rock</v>
      </c>
      <c r="S1377" s="9">
        <f t="shared" si="86"/>
        <v>42719.857858796291</v>
      </c>
      <c r="T1377" s="9">
        <f t="shared" si="87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252.5</v>
      </c>
      <c r="P1378" s="14">
        <f t="shared" si="85"/>
        <v>55.61</v>
      </c>
      <c r="Q1378" t="str">
        <f>(LEFT(N1378,FIND("/",N1378)-1))</f>
        <v>music</v>
      </c>
      <c r="R1378" t="str">
        <f>RIGHT(N1378,LEN(N1378)-SEARCH("/",N1378))</f>
        <v>rock</v>
      </c>
      <c r="S1378" s="9">
        <f t="shared" si="86"/>
        <v>42677.460717592585</v>
      </c>
      <c r="T1378" s="9">
        <f t="shared" si="87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116.2</v>
      </c>
      <c r="P1379" s="14">
        <f t="shared" si="85"/>
        <v>48.71</v>
      </c>
      <c r="Q1379" t="str">
        <f>(LEFT(N1379,FIND("/",N1379)-1))</f>
        <v>music</v>
      </c>
      <c r="R1379" t="str">
        <f>RIGHT(N1379,LEN(N1379)-SEARCH("/",N1379))</f>
        <v>rock</v>
      </c>
      <c r="S1379" s="9">
        <f t="shared" si="86"/>
        <v>42747.01122685185</v>
      </c>
      <c r="T1379" s="9">
        <f t="shared" si="87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203.4</v>
      </c>
      <c r="P1380" s="14">
        <f t="shared" si="85"/>
        <v>30.58</v>
      </c>
      <c r="Q1380" t="str">
        <f>(LEFT(N1380,FIND("/",N1380)-1))</f>
        <v>music</v>
      </c>
      <c r="R1380" t="str">
        <f>RIGHT(N1380,LEN(N1380)-SEARCH("/",N1380))</f>
        <v>rock</v>
      </c>
      <c r="S1380" s="9">
        <f t="shared" si="86"/>
        <v>42568.551041666666</v>
      </c>
      <c r="T1380" s="9">
        <f t="shared" si="87"/>
        <v>42583.551041666666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111.6</v>
      </c>
      <c r="P1381" s="14">
        <f t="shared" si="85"/>
        <v>73.91</v>
      </c>
      <c r="Q1381" t="str">
        <f>(LEFT(N1381,FIND("/",N1381)-1))</f>
        <v>music</v>
      </c>
      <c r="R1381" t="str">
        <f>RIGHT(N1381,LEN(N1381)-SEARCH("/",N1381))</f>
        <v>rock</v>
      </c>
      <c r="S1381" s="9">
        <f t="shared" si="86"/>
        <v>42130.283287037033</v>
      </c>
      <c r="T1381" s="9">
        <f t="shared" si="87"/>
        <v>42160.283287037033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424</v>
      </c>
      <c r="P1382" s="14">
        <f t="shared" si="85"/>
        <v>21.2</v>
      </c>
      <c r="Q1382" t="str">
        <f>(LEFT(N1382,FIND("/",N1382)-1))</f>
        <v>music</v>
      </c>
      <c r="R1382" t="str">
        <f>RIGHT(N1382,LEN(N1382)-SEARCH("/",N1382))</f>
        <v>rock</v>
      </c>
      <c r="S1382" s="9">
        <f t="shared" si="86"/>
        <v>42141.554467592585</v>
      </c>
      <c r="T1382" s="9">
        <f t="shared" si="87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107.1</v>
      </c>
      <c r="P1383" s="14">
        <f t="shared" si="85"/>
        <v>73.36</v>
      </c>
      <c r="Q1383" t="str">
        <f>(LEFT(N1383,FIND("/",N1383)-1))</f>
        <v>music</v>
      </c>
      <c r="R1383" t="str">
        <f>RIGHT(N1383,LEN(N1383)-SEARCH("/",N1383))</f>
        <v>rock</v>
      </c>
      <c r="S1383" s="9">
        <f t="shared" si="86"/>
        <v>42703.006076388883</v>
      </c>
      <c r="T1383" s="9">
        <f t="shared" si="87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104.4</v>
      </c>
      <c r="P1384" s="14">
        <f t="shared" si="85"/>
        <v>56.41</v>
      </c>
      <c r="Q1384" t="str">
        <f>(LEFT(N1384,FIND("/",N1384)-1))</f>
        <v>music</v>
      </c>
      <c r="R1384" t="str">
        <f>RIGHT(N1384,LEN(N1384)-SEARCH("/",N1384))</f>
        <v>rock</v>
      </c>
      <c r="S1384" s="9">
        <f t="shared" si="86"/>
        <v>41370.591851851852</v>
      </c>
      <c r="T1384" s="9">
        <f t="shared" si="87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212.4</v>
      </c>
      <c r="P1385" s="14">
        <f t="shared" si="85"/>
        <v>50.25</v>
      </c>
      <c r="Q1385" t="str">
        <f>(LEFT(N1385,FIND("/",N1385)-1))</f>
        <v>music</v>
      </c>
      <c r="R1385" t="str">
        <f>RIGHT(N1385,LEN(N1385)-SEARCH("/",N1385))</f>
        <v>rock</v>
      </c>
      <c r="S1385" s="9">
        <f t="shared" si="86"/>
        <v>42706.866643518515</v>
      </c>
      <c r="T1385" s="9">
        <f t="shared" si="87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124.1</v>
      </c>
      <c r="P1386" s="14">
        <f t="shared" si="85"/>
        <v>68.94</v>
      </c>
      <c r="Q1386" t="str">
        <f>(LEFT(N1386,FIND("/",N1386)-1))</f>
        <v>music</v>
      </c>
      <c r="R1386" t="str">
        <f>RIGHT(N1386,LEN(N1386)-SEARCH("/",N1386))</f>
        <v>rock</v>
      </c>
      <c r="S1386" s="9">
        <f t="shared" si="86"/>
        <v>42160.526874999996</v>
      </c>
      <c r="T1386" s="9">
        <f t="shared" si="87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110.4</v>
      </c>
      <c r="P1387" s="14">
        <f t="shared" si="85"/>
        <v>65.91</v>
      </c>
      <c r="Q1387" t="str">
        <f>(LEFT(N1387,FIND("/",N1387)-1))</f>
        <v>music</v>
      </c>
      <c r="R1387" t="str">
        <f>RIGHT(N1387,LEN(N1387)-SEARCH("/",N1387))</f>
        <v>rock</v>
      </c>
      <c r="S1387" s="9">
        <f t="shared" si="86"/>
        <v>42433.480567129627</v>
      </c>
      <c r="T1387" s="9">
        <f t="shared" si="87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218.8</v>
      </c>
      <c r="P1388" s="14">
        <f t="shared" si="85"/>
        <v>62.5</v>
      </c>
      <c r="Q1388" t="str">
        <f>(LEFT(N1388,FIND("/",N1388)-1))</f>
        <v>music</v>
      </c>
      <c r="R1388" t="str">
        <f>RIGHT(N1388,LEN(N1388)-SEARCH("/",N1388))</f>
        <v>rock</v>
      </c>
      <c r="S1388" s="9">
        <f t="shared" si="86"/>
        <v>42184.438530092586</v>
      </c>
      <c r="T1388" s="9">
        <f t="shared" si="87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136.6</v>
      </c>
      <c r="P1389" s="14">
        <f t="shared" si="85"/>
        <v>70.06</v>
      </c>
      <c r="Q1389" t="str">
        <f>(LEFT(N1389,FIND("/",N1389)-1))</f>
        <v>music</v>
      </c>
      <c r="R1389" t="str">
        <f>RIGHT(N1389,LEN(N1389)-SEARCH("/",N1389))</f>
        <v>rock</v>
      </c>
      <c r="S1389" s="9">
        <f t="shared" si="86"/>
        <v>42126.712905092594</v>
      </c>
      <c r="T1389" s="9">
        <f t="shared" si="87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134.80000000000001</v>
      </c>
      <c r="P1390" s="14">
        <f t="shared" si="85"/>
        <v>60.18</v>
      </c>
      <c r="Q1390" t="str">
        <f>(LEFT(N1390,FIND("/",N1390)-1))</f>
        <v>music</v>
      </c>
      <c r="R1390" t="str">
        <f>RIGHT(N1390,LEN(N1390)-SEARCH("/",N1390))</f>
        <v>rock</v>
      </c>
      <c r="S1390" s="9">
        <f t="shared" si="86"/>
        <v>42634.406446759262</v>
      </c>
      <c r="T1390" s="9">
        <f t="shared" si="87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145.4</v>
      </c>
      <c r="P1391" s="14">
        <f t="shared" si="85"/>
        <v>21.38</v>
      </c>
      <c r="Q1391" t="str">
        <f>(LEFT(N1391,FIND("/",N1391)-1))</f>
        <v>music</v>
      </c>
      <c r="R1391" t="str">
        <f>RIGHT(N1391,LEN(N1391)-SEARCH("/",N1391))</f>
        <v>rock</v>
      </c>
      <c r="S1391" s="9">
        <f t="shared" si="86"/>
        <v>42565.272650462961</v>
      </c>
      <c r="T1391" s="9">
        <f t="shared" si="87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109.1</v>
      </c>
      <c r="P1392" s="14">
        <f t="shared" si="85"/>
        <v>160.79</v>
      </c>
      <c r="Q1392" t="str">
        <f>(LEFT(N1392,FIND("/",N1392)-1))</f>
        <v>music</v>
      </c>
      <c r="R1392" t="str">
        <f>RIGHT(N1392,LEN(N1392)-SEARCH("/",N1392))</f>
        <v>rock</v>
      </c>
      <c r="S1392" s="9">
        <f t="shared" si="86"/>
        <v>42087.594976851855</v>
      </c>
      <c r="T1392" s="9">
        <f t="shared" si="87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110.2</v>
      </c>
      <c r="P1393" s="14">
        <f t="shared" si="85"/>
        <v>42.38</v>
      </c>
      <c r="Q1393" t="str">
        <f>(LEFT(N1393,FIND("/",N1393)-1))</f>
        <v>music</v>
      </c>
      <c r="R1393" t="str">
        <f>RIGHT(N1393,LEN(N1393)-SEARCH("/",N1393))</f>
        <v>rock</v>
      </c>
      <c r="S1393" s="9">
        <f t="shared" si="86"/>
        <v>42193.442337962959</v>
      </c>
      <c r="T1393" s="9">
        <f t="shared" si="87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113.6</v>
      </c>
      <c r="P1394" s="14">
        <f t="shared" si="85"/>
        <v>27.32</v>
      </c>
      <c r="Q1394" t="str">
        <f>(LEFT(N1394,FIND("/",N1394)-1))</f>
        <v>music</v>
      </c>
      <c r="R1394" t="str">
        <f>RIGHT(N1394,LEN(N1394)-SEARCH("/",N1394))</f>
        <v>rock</v>
      </c>
      <c r="S1394" s="9">
        <f t="shared" si="86"/>
        <v>42400.946597222217</v>
      </c>
      <c r="T1394" s="9">
        <f t="shared" si="87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102.4</v>
      </c>
      <c r="P1395" s="14">
        <f t="shared" si="85"/>
        <v>196.83</v>
      </c>
      <c r="Q1395" t="str">
        <f>(LEFT(N1395,FIND("/",N1395)-1))</f>
        <v>music</v>
      </c>
      <c r="R1395" t="str">
        <f>RIGHT(N1395,LEN(N1395)-SEARCH("/",N1395))</f>
        <v>rock</v>
      </c>
      <c r="S1395" s="9">
        <f t="shared" si="86"/>
        <v>42553.473645833328</v>
      </c>
      <c r="T1395" s="9">
        <f t="shared" si="87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122.1</v>
      </c>
      <c r="P1396" s="14">
        <f t="shared" si="85"/>
        <v>53.88</v>
      </c>
      <c r="Q1396" t="str">
        <f>(LEFT(N1396,FIND("/",N1396)-1))</f>
        <v>music</v>
      </c>
      <c r="R1396" t="str">
        <f>RIGHT(N1396,LEN(N1396)-SEARCH("/",N1396))</f>
        <v>rock</v>
      </c>
      <c r="S1396" s="9">
        <f t="shared" si="86"/>
        <v>42751.936643518515</v>
      </c>
      <c r="T1396" s="9">
        <f t="shared" si="87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111.9</v>
      </c>
      <c r="P1397" s="14">
        <f t="shared" si="85"/>
        <v>47.76</v>
      </c>
      <c r="Q1397" t="str">
        <f>(LEFT(N1397,FIND("/",N1397)-1))</f>
        <v>music</v>
      </c>
      <c r="R1397" t="str">
        <f>RIGHT(N1397,LEN(N1397)-SEARCH("/",N1397))</f>
        <v>rock</v>
      </c>
      <c r="S1397" s="9">
        <f t="shared" si="86"/>
        <v>42719.700011574074</v>
      </c>
      <c r="T1397" s="9">
        <f t="shared" si="87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107.3</v>
      </c>
      <c r="P1398" s="14">
        <f t="shared" si="85"/>
        <v>88.19</v>
      </c>
      <c r="Q1398" t="str">
        <f>(LEFT(N1398,FIND("/",N1398)-1))</f>
        <v>music</v>
      </c>
      <c r="R1398" t="str">
        <f>RIGHT(N1398,LEN(N1398)-SEARCH("/",N1398))</f>
        <v>rock</v>
      </c>
      <c r="S1398" s="9">
        <f t="shared" si="86"/>
        <v>42018.790300925924</v>
      </c>
      <c r="T1398" s="9">
        <f t="shared" si="87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113.9</v>
      </c>
      <c r="P1399" s="14">
        <f t="shared" si="85"/>
        <v>72.06</v>
      </c>
      <c r="Q1399" t="str">
        <f>(LEFT(N1399,FIND("/",N1399)-1))</f>
        <v>music</v>
      </c>
      <c r="R1399" t="str">
        <f>RIGHT(N1399,LEN(N1399)-SEARCH("/",N1399))</f>
        <v>rock</v>
      </c>
      <c r="S1399" s="9">
        <f t="shared" si="86"/>
        <v>42640.709606481476</v>
      </c>
      <c r="T1399" s="9">
        <f t="shared" si="87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109.7</v>
      </c>
      <c r="P1400" s="14">
        <f t="shared" si="85"/>
        <v>74.25</v>
      </c>
      <c r="Q1400" t="str">
        <f>(LEFT(N1400,FIND("/",N1400)-1))</f>
        <v>music</v>
      </c>
      <c r="R1400" t="str">
        <f>RIGHT(N1400,LEN(N1400)-SEARCH("/",N1400))</f>
        <v>rock</v>
      </c>
      <c r="S1400" s="9">
        <f t="shared" si="86"/>
        <v>42526.665902777771</v>
      </c>
      <c r="T1400" s="9">
        <f t="shared" si="87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126.1</v>
      </c>
      <c r="P1401" s="14">
        <f t="shared" si="85"/>
        <v>61.7</v>
      </c>
      <c r="Q1401" t="str">
        <f>(LEFT(N1401,FIND("/",N1401)-1))</f>
        <v>music</v>
      </c>
      <c r="R1401" t="str">
        <f>RIGHT(N1401,LEN(N1401)-SEARCH("/",N1401))</f>
        <v>rock</v>
      </c>
      <c r="S1401" s="9">
        <f t="shared" si="86"/>
        <v>41888.795983796292</v>
      </c>
      <c r="T1401" s="9">
        <f t="shared" si="87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167.4</v>
      </c>
      <c r="P1402" s="14">
        <f t="shared" si="85"/>
        <v>17.239999999999998</v>
      </c>
      <c r="Q1402" t="str">
        <f>(LEFT(N1402,FIND("/",N1402)-1))</f>
        <v>music</v>
      </c>
      <c r="R1402" t="str">
        <f>RIGHT(N1402,LEN(N1402)-SEARCH("/",N1402))</f>
        <v>rock</v>
      </c>
      <c r="S1402" s="9">
        <f t="shared" si="86"/>
        <v>42498.132789351854</v>
      </c>
      <c r="T1402" s="9">
        <f t="shared" si="87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496.5</v>
      </c>
      <c r="P1403" s="14">
        <f t="shared" si="85"/>
        <v>51.72</v>
      </c>
      <c r="Q1403" t="str">
        <f>(LEFT(N1403,FIND("/",N1403)-1))</f>
        <v>music</v>
      </c>
      <c r="R1403" t="str">
        <f>RIGHT(N1403,LEN(N1403)-SEARCH("/",N1403))</f>
        <v>rock</v>
      </c>
      <c r="S1403" s="9">
        <f t="shared" si="86"/>
        <v>41399.787893518514</v>
      </c>
      <c r="T1403" s="9">
        <f t="shared" si="87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109.2</v>
      </c>
      <c r="P1404" s="14">
        <f t="shared" si="85"/>
        <v>24.15</v>
      </c>
      <c r="Q1404" t="str">
        <f>(LEFT(N1404,FIND("/",N1404)-1))</f>
        <v>music</v>
      </c>
      <c r="R1404" t="str">
        <f>RIGHT(N1404,LEN(N1404)-SEARCH("/",N1404))</f>
        <v>rock</v>
      </c>
      <c r="S1404" s="9">
        <f t="shared" si="86"/>
        <v>42064.845034722217</v>
      </c>
      <c r="T1404" s="9">
        <f t="shared" si="87"/>
        <v>42124.803368055553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102.6</v>
      </c>
      <c r="P1405" s="14">
        <f t="shared" si="85"/>
        <v>62.17</v>
      </c>
      <c r="Q1405" t="str">
        <f>(LEFT(N1405,FIND("/",N1405)-1))</f>
        <v>music</v>
      </c>
      <c r="R1405" t="str">
        <f>RIGHT(N1405,LEN(N1405)-SEARCH("/",N1405))</f>
        <v>rock</v>
      </c>
      <c r="S1405" s="9">
        <f t="shared" si="86"/>
        <v>41450.854571759257</v>
      </c>
      <c r="T1405" s="9">
        <f t="shared" si="87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1.7</v>
      </c>
      <c r="P1406" s="14">
        <f t="shared" si="85"/>
        <v>48.2</v>
      </c>
      <c r="Q1406" t="str">
        <f>(LEFT(N1406,FIND("/",N1406)-1))</f>
        <v>publishing</v>
      </c>
      <c r="R1406" t="str">
        <f>RIGHT(N1406,LEN(N1406)-SEARCH("/",N1406))</f>
        <v>translations</v>
      </c>
      <c r="S1406" s="9">
        <f t="shared" si="86"/>
        <v>42032.30190972222</v>
      </c>
      <c r="T1406" s="9">
        <f t="shared" si="87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0.4</v>
      </c>
      <c r="P1407" s="14">
        <f t="shared" si="85"/>
        <v>6.18</v>
      </c>
      <c r="Q1407" t="str">
        <f>(LEFT(N1407,FIND("/",N1407)-1))</f>
        <v>publishing</v>
      </c>
      <c r="R1407" t="str">
        <f>RIGHT(N1407,LEN(N1407)-SEARCH("/",N1407))</f>
        <v>translations</v>
      </c>
      <c r="S1407" s="9">
        <f t="shared" si="86"/>
        <v>41941.472233796296</v>
      </c>
      <c r="T1407" s="9">
        <f t="shared" si="87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0.1</v>
      </c>
      <c r="P1408" s="14">
        <f t="shared" si="85"/>
        <v>5</v>
      </c>
      <c r="Q1408" t="str">
        <f>(LEFT(N1408,FIND("/",N1408)-1))</f>
        <v>publishing</v>
      </c>
      <c r="R1408" t="str">
        <f>RIGHT(N1408,LEN(N1408)-SEARCH("/",N1408))</f>
        <v>translations</v>
      </c>
      <c r="S1408" s="9">
        <f t="shared" si="86"/>
        <v>42297.224618055552</v>
      </c>
      <c r="T1408" s="9">
        <f t="shared" si="87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0.5</v>
      </c>
      <c r="P1409" s="14">
        <f t="shared" si="85"/>
        <v>7.5</v>
      </c>
      <c r="Q1409" t="str">
        <f>(LEFT(N1409,FIND("/",N1409)-1))</f>
        <v>publishing</v>
      </c>
      <c r="R1409" t="str">
        <f>RIGHT(N1409,LEN(N1409)-SEARCH("/",N1409))</f>
        <v>translations</v>
      </c>
      <c r="S1409" s="9">
        <f t="shared" si="86"/>
        <v>41838.32844907407</v>
      </c>
      <c r="T1409" s="9">
        <f t="shared" si="87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7.2</v>
      </c>
      <c r="P1410" s="14">
        <f t="shared" si="85"/>
        <v>12</v>
      </c>
      <c r="Q1410" t="str">
        <f>(LEFT(N1410,FIND("/",N1410)-1))</f>
        <v>publishing</v>
      </c>
      <c r="R1410" t="str">
        <f>RIGHT(N1410,LEN(N1410)-SEARCH("/",N1410))</f>
        <v>translations</v>
      </c>
      <c r="S1410" s="9">
        <f t="shared" si="86"/>
        <v>42291.663842592585</v>
      </c>
      <c r="T1410" s="9">
        <f t="shared" si="87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ROUND((E1411/D1411)*100, 1)</f>
        <v>0</v>
      </c>
      <c r="P1411" s="14" t="e">
        <f t="shared" ref="P1411:P1474" si="89">ROUND(E1411/L1411, 2)</f>
        <v>#DIV/0!</v>
      </c>
      <c r="Q1411" t="str">
        <f>(LEFT(N1411,FIND("/",N1411)-1))</f>
        <v>publishing</v>
      </c>
      <c r="R1411" t="str">
        <f>RIGHT(N1411,LEN(N1411)-SEARCH("/",N1411))</f>
        <v>translations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0</v>
      </c>
      <c r="P1412" s="14">
        <f t="shared" si="89"/>
        <v>1</v>
      </c>
      <c r="Q1412" t="str">
        <f>(LEFT(N1412,FIND("/",N1412)-1))</f>
        <v>publishing</v>
      </c>
      <c r="R1412" t="str">
        <f>RIGHT(N1412,LEN(N1412)-SEARCH("/",N1412))</f>
        <v>translations</v>
      </c>
      <c r="S1412" s="9">
        <f t="shared" si="90"/>
        <v>42479.110185185178</v>
      </c>
      <c r="T1412" s="9">
        <f t="shared" si="91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0.2</v>
      </c>
      <c r="P1413" s="14">
        <f t="shared" si="89"/>
        <v>2.33</v>
      </c>
      <c r="Q1413" t="str">
        <f>(LEFT(N1413,FIND("/",N1413)-1))</f>
        <v>publishing</v>
      </c>
      <c r="R1413" t="str">
        <f>RIGHT(N1413,LEN(N1413)-SEARCH("/",N1413))</f>
        <v>translations</v>
      </c>
      <c r="S1413" s="9">
        <f t="shared" si="90"/>
        <v>42012.850694444445</v>
      </c>
      <c r="T1413" s="9">
        <f t="shared" si="91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4.5999999999999996</v>
      </c>
      <c r="P1414" s="14">
        <f t="shared" si="89"/>
        <v>24.62</v>
      </c>
      <c r="Q1414" t="str">
        <f>(LEFT(N1414,FIND("/",N1414)-1))</f>
        <v>publishing</v>
      </c>
      <c r="R1414" t="str">
        <f>RIGHT(N1414,LEN(N1414)-SEARCH("/",N1414))</f>
        <v>translations</v>
      </c>
      <c r="S1414" s="9">
        <f t="shared" si="90"/>
        <v>41946.855312499996</v>
      </c>
      <c r="T1414" s="9">
        <f t="shared" si="91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5</v>
      </c>
      <c r="P1415" s="14">
        <f t="shared" si="89"/>
        <v>100</v>
      </c>
      <c r="Q1415" t="str">
        <f>(LEFT(N1415,FIND("/",N1415)-1))</f>
        <v>publishing</v>
      </c>
      <c r="R1415" t="str">
        <f>RIGHT(N1415,LEN(N1415)-SEARCH("/",N1415))</f>
        <v>translations</v>
      </c>
      <c r="S1415" s="9">
        <f t="shared" si="90"/>
        <v>42360.228819444441</v>
      </c>
      <c r="T1415" s="9">
        <f t="shared" si="91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0.2</v>
      </c>
      <c r="P1416" s="14">
        <f t="shared" si="89"/>
        <v>1</v>
      </c>
      <c r="Q1416" t="str">
        <f>(LEFT(N1416,FIND("/",N1416)-1))</f>
        <v>publishing</v>
      </c>
      <c r="R1416" t="str">
        <f>RIGHT(N1416,LEN(N1416)-SEARCH("/",N1416))</f>
        <v>translations</v>
      </c>
      <c r="S1416" s="9">
        <f t="shared" si="90"/>
        <v>42708.044756944444</v>
      </c>
      <c r="T1416" s="9">
        <f t="shared" si="91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18.2</v>
      </c>
      <c r="P1417" s="14">
        <f t="shared" si="89"/>
        <v>88.89</v>
      </c>
      <c r="Q1417" t="str">
        <f>(LEFT(N1417,FIND("/",N1417)-1))</f>
        <v>publishing</v>
      </c>
      <c r="R1417" t="str">
        <f>RIGHT(N1417,LEN(N1417)-SEARCH("/",N1417))</f>
        <v>translations</v>
      </c>
      <c r="S1417" s="9">
        <f t="shared" si="90"/>
        <v>42192.467488425922</v>
      </c>
      <c r="T1417" s="9">
        <f t="shared" si="91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14" t="e">
        <f t="shared" si="89"/>
        <v>#DIV/0!</v>
      </c>
      <c r="Q1418" t="str">
        <f>(LEFT(N1418,FIND("/",N1418)-1))</f>
        <v>publishing</v>
      </c>
      <c r="R1418" t="str">
        <f>RIGHT(N1418,LEN(N1418)-SEARCH("/",N1418))</f>
        <v>translations</v>
      </c>
      <c r="S1418" s="9">
        <f t="shared" si="90"/>
        <v>42299.717812499999</v>
      </c>
      <c r="T1418" s="9">
        <f t="shared" si="91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</v>
      </c>
      <c r="P1419" s="14">
        <f t="shared" si="89"/>
        <v>27.5</v>
      </c>
      <c r="Q1419" t="str">
        <f>(LEFT(N1419,FIND("/",N1419)-1))</f>
        <v>publishing</v>
      </c>
      <c r="R1419" t="str">
        <f>RIGHT(N1419,LEN(N1419)-SEARCH("/",N1419))</f>
        <v>translations</v>
      </c>
      <c r="S1419" s="9">
        <f t="shared" si="90"/>
        <v>42231.941828703704</v>
      </c>
      <c r="T1419" s="9">
        <f t="shared" si="91"/>
        <v>42262.257638888885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0.2</v>
      </c>
      <c r="P1420" s="14">
        <f t="shared" si="89"/>
        <v>6</v>
      </c>
      <c r="Q1420" t="str">
        <f>(LEFT(N1420,FIND("/",N1420)-1))</f>
        <v>publishing</v>
      </c>
      <c r="R1420" t="str">
        <f>RIGHT(N1420,LEN(N1420)-SEARCH("/",N1420))</f>
        <v>translations</v>
      </c>
      <c r="S1420" s="9">
        <f t="shared" si="90"/>
        <v>42395.248078703698</v>
      </c>
      <c r="T1420" s="9">
        <f t="shared" si="91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7.1</v>
      </c>
      <c r="P1421" s="14">
        <f t="shared" si="89"/>
        <v>44.5</v>
      </c>
      <c r="Q1421" t="str">
        <f>(LEFT(N1421,FIND("/",N1421)-1))</f>
        <v>publishing</v>
      </c>
      <c r="R1421" t="str">
        <f>RIGHT(N1421,LEN(N1421)-SEARCH("/",N1421))</f>
        <v>translations</v>
      </c>
      <c r="S1421" s="9">
        <f t="shared" si="90"/>
        <v>42622.24790509259</v>
      </c>
      <c r="T1421" s="9">
        <f t="shared" si="91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</v>
      </c>
      <c r="P1422" s="14">
        <f t="shared" si="89"/>
        <v>1</v>
      </c>
      <c r="Q1422" t="str">
        <f>(LEFT(N1422,FIND("/",N1422)-1))</f>
        <v>publishing</v>
      </c>
      <c r="R1422" t="str">
        <f>RIGHT(N1422,LEN(N1422)-SEARCH("/",N1422))</f>
        <v>translations</v>
      </c>
      <c r="S1422" s="9">
        <f t="shared" si="90"/>
        <v>42524.459328703706</v>
      </c>
      <c r="T1422" s="9">
        <f t="shared" si="91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0.1</v>
      </c>
      <c r="P1423" s="14">
        <f t="shared" si="89"/>
        <v>100</v>
      </c>
      <c r="Q1423" t="str">
        <f>(LEFT(N1423,FIND("/",N1423)-1))</f>
        <v>publishing</v>
      </c>
      <c r="R1423" t="str">
        <f>RIGHT(N1423,LEN(N1423)-SEARCH("/",N1423))</f>
        <v>translations</v>
      </c>
      <c r="S1423" s="9">
        <f t="shared" si="90"/>
        <v>42013.707280092589</v>
      </c>
      <c r="T1423" s="9">
        <f t="shared" si="91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0.1</v>
      </c>
      <c r="P1424" s="14">
        <f t="shared" si="89"/>
        <v>13</v>
      </c>
      <c r="Q1424" t="str">
        <f>(LEFT(N1424,FIND("/",N1424)-1))</f>
        <v>publishing</v>
      </c>
      <c r="R1424" t="str">
        <f>RIGHT(N1424,LEN(N1424)-SEARCH("/",N1424))</f>
        <v>translations</v>
      </c>
      <c r="S1424" s="9">
        <f t="shared" si="90"/>
        <v>42604.031296296293</v>
      </c>
      <c r="T1424" s="9">
        <f t="shared" si="91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0.3</v>
      </c>
      <c r="P1425" s="14">
        <f t="shared" si="89"/>
        <v>100</v>
      </c>
      <c r="Q1425" t="str">
        <f>(LEFT(N1425,FIND("/",N1425)-1))</f>
        <v>publishing</v>
      </c>
      <c r="R1425" t="str">
        <f>RIGHT(N1425,LEN(N1425)-SEARCH("/",N1425))</f>
        <v>translations</v>
      </c>
      <c r="S1425" s="9">
        <f t="shared" si="90"/>
        <v>42340.151979166665</v>
      </c>
      <c r="T1425" s="9">
        <f t="shared" si="91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20.399999999999999</v>
      </c>
      <c r="P1426" s="14">
        <f t="shared" si="89"/>
        <v>109.07</v>
      </c>
      <c r="Q1426" t="str">
        <f>(LEFT(N1426,FIND("/",N1426)-1))</f>
        <v>publishing</v>
      </c>
      <c r="R1426" t="str">
        <f>RIGHT(N1426,LEN(N1426)-SEARCH("/",N1426))</f>
        <v>translations</v>
      </c>
      <c r="S1426" s="9">
        <f t="shared" si="90"/>
        <v>42676.509282407402</v>
      </c>
      <c r="T1426" s="9">
        <f t="shared" si="91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14" t="e">
        <f t="shared" si="89"/>
        <v>#DIV/0!</v>
      </c>
      <c r="Q1427" t="str">
        <f>(LEFT(N1427,FIND("/",N1427)-1))</f>
        <v>publishing</v>
      </c>
      <c r="R1427" t="str">
        <f>RIGHT(N1427,LEN(N1427)-SEARCH("/",N1427))</f>
        <v>translations</v>
      </c>
      <c r="S1427" s="9">
        <f t="shared" si="90"/>
        <v>42092.923136574071</v>
      </c>
      <c r="T1427" s="9">
        <f t="shared" si="91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14" t="e">
        <f t="shared" si="89"/>
        <v>#DIV/0!</v>
      </c>
      <c r="Q1428" t="str">
        <f>(LEFT(N1428,FIND("/",N1428)-1))</f>
        <v>publishing</v>
      </c>
      <c r="R1428" t="str">
        <f>RIGHT(N1428,LEN(N1428)-SEARCH("/",N1428))</f>
        <v>translations</v>
      </c>
      <c r="S1428" s="9">
        <f t="shared" si="90"/>
        <v>42180.181944444441</v>
      </c>
      <c r="T1428" s="9">
        <f t="shared" si="91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8.4</v>
      </c>
      <c r="P1429" s="14">
        <f t="shared" si="89"/>
        <v>104.75</v>
      </c>
      <c r="Q1429" t="str">
        <f>(LEFT(N1429,FIND("/",N1429)-1))</f>
        <v>publishing</v>
      </c>
      <c r="R1429" t="str">
        <f>RIGHT(N1429,LEN(N1429)-SEARCH("/",N1429))</f>
        <v>translations</v>
      </c>
      <c r="S1429" s="9">
        <f t="shared" si="90"/>
        <v>42601.643344907403</v>
      </c>
      <c r="T1429" s="9">
        <f t="shared" si="91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4.5</v>
      </c>
      <c r="P1430" s="14">
        <f t="shared" si="89"/>
        <v>15</v>
      </c>
      <c r="Q1430" t="str">
        <f>(LEFT(N1430,FIND("/",N1430)-1))</f>
        <v>publishing</v>
      </c>
      <c r="R1430" t="str">
        <f>RIGHT(N1430,LEN(N1430)-SEARCH("/",N1430))</f>
        <v>translations</v>
      </c>
      <c r="S1430" s="9">
        <f t="shared" si="90"/>
        <v>42432.171493055554</v>
      </c>
      <c r="T1430" s="9">
        <f t="shared" si="91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14" t="e">
        <f t="shared" si="89"/>
        <v>#DIV/0!</v>
      </c>
      <c r="Q1431" t="str">
        <f>(LEFT(N1431,FIND("/",N1431)-1))</f>
        <v>publishing</v>
      </c>
      <c r="R1431" t="str">
        <f>RIGHT(N1431,LEN(N1431)-SEARCH("/",N1431))</f>
        <v>translations</v>
      </c>
      <c r="S1431" s="9">
        <f t="shared" si="90"/>
        <v>42073.852337962962</v>
      </c>
      <c r="T1431" s="9">
        <f t="shared" si="91"/>
        <v>42103.852337962962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8.1</v>
      </c>
      <c r="P1432" s="14">
        <f t="shared" si="89"/>
        <v>80.599999999999994</v>
      </c>
      <c r="Q1432" t="str">
        <f>(LEFT(N1432,FIND("/",N1432)-1))</f>
        <v>publishing</v>
      </c>
      <c r="R1432" t="str">
        <f>RIGHT(N1432,LEN(N1432)-SEARCH("/",N1432))</f>
        <v>translations</v>
      </c>
      <c r="S1432" s="9">
        <f t="shared" si="90"/>
        <v>41961.605185185188</v>
      </c>
      <c r="T1432" s="9">
        <f t="shared" si="91"/>
        <v>41992.605185185188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31.9</v>
      </c>
      <c r="P1433" s="14">
        <f t="shared" si="89"/>
        <v>115.55</v>
      </c>
      <c r="Q1433" t="str">
        <f>(LEFT(N1433,FIND("/",N1433)-1))</f>
        <v>publishing</v>
      </c>
      <c r="R1433" t="str">
        <f>RIGHT(N1433,LEN(N1433)-SEARCH("/",N1433))</f>
        <v>translations</v>
      </c>
      <c r="S1433" s="9">
        <f t="shared" si="90"/>
        <v>42304.002499999995</v>
      </c>
      <c r="T1433" s="9">
        <f t="shared" si="91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14" t="e">
        <f t="shared" si="89"/>
        <v>#DIV/0!</v>
      </c>
      <c r="Q1434" t="str">
        <f>(LEFT(N1434,FIND("/",N1434)-1))</f>
        <v>publishing</v>
      </c>
      <c r="R1434" t="str">
        <f>RIGHT(N1434,LEN(N1434)-SEARCH("/",N1434))</f>
        <v>translations</v>
      </c>
      <c r="S1434" s="9">
        <f t="shared" si="90"/>
        <v>42175.572083333333</v>
      </c>
      <c r="T1434" s="9">
        <f t="shared" si="91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</v>
      </c>
      <c r="P1435" s="14">
        <f t="shared" si="89"/>
        <v>80.5</v>
      </c>
      <c r="Q1435" t="str">
        <f>(LEFT(N1435,FIND("/",N1435)-1))</f>
        <v>publishing</v>
      </c>
      <c r="R1435" t="str">
        <f>RIGHT(N1435,LEN(N1435)-SEARCH("/",N1435))</f>
        <v>translations</v>
      </c>
      <c r="S1435" s="9">
        <f t="shared" si="90"/>
        <v>42673.417534722219</v>
      </c>
      <c r="T1435" s="9">
        <f t="shared" si="91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10</v>
      </c>
      <c r="P1436" s="14">
        <f t="shared" si="89"/>
        <v>744.55</v>
      </c>
      <c r="Q1436" t="str">
        <f>(LEFT(N1436,FIND("/",N1436)-1))</f>
        <v>publishing</v>
      </c>
      <c r="R1436" t="str">
        <f>RIGHT(N1436,LEN(N1436)-SEARCH("/",N1436))</f>
        <v>translations</v>
      </c>
      <c r="S1436" s="9">
        <f t="shared" si="90"/>
        <v>42142.558773148143</v>
      </c>
      <c r="T1436" s="9">
        <f t="shared" si="91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0.1</v>
      </c>
      <c r="P1437" s="14">
        <f t="shared" si="89"/>
        <v>7.5</v>
      </c>
      <c r="Q1437" t="str">
        <f>(LEFT(N1437,FIND("/",N1437)-1))</f>
        <v>publishing</v>
      </c>
      <c r="R1437" t="str">
        <f>RIGHT(N1437,LEN(N1437)-SEARCH("/",N1437))</f>
        <v>translations</v>
      </c>
      <c r="S1437" s="9">
        <f t="shared" si="90"/>
        <v>42258.57199074074</v>
      </c>
      <c r="T1437" s="9">
        <f t="shared" si="91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0.8</v>
      </c>
      <c r="P1438" s="14">
        <f t="shared" si="89"/>
        <v>38.5</v>
      </c>
      <c r="Q1438" t="str">
        <f>(LEFT(N1438,FIND("/",N1438)-1))</f>
        <v>publishing</v>
      </c>
      <c r="R1438" t="str">
        <f>RIGHT(N1438,LEN(N1438)-SEARCH("/",N1438))</f>
        <v>translations</v>
      </c>
      <c r="S1438" s="9">
        <f t="shared" si="90"/>
        <v>42391.141863425924</v>
      </c>
      <c r="T1438" s="9">
        <f t="shared" si="91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26.9</v>
      </c>
      <c r="P1439" s="14">
        <f t="shared" si="89"/>
        <v>36.68</v>
      </c>
      <c r="Q1439" t="str">
        <f>(LEFT(N1439,FIND("/",N1439)-1))</f>
        <v>publishing</v>
      </c>
      <c r="R1439" t="str">
        <f>RIGHT(N1439,LEN(N1439)-SEARCH("/",N1439))</f>
        <v>translations</v>
      </c>
      <c r="S1439" s="9">
        <f t="shared" si="90"/>
        <v>41796.32336805555</v>
      </c>
      <c r="T1439" s="9">
        <f t="shared" si="91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3</v>
      </c>
      <c r="P1440" s="14">
        <f t="shared" si="89"/>
        <v>75</v>
      </c>
      <c r="Q1440" t="str">
        <f>(LEFT(N1440,FIND("/",N1440)-1))</f>
        <v>publishing</v>
      </c>
      <c r="R1440" t="str">
        <f>RIGHT(N1440,LEN(N1440)-SEARCH("/",N1440))</f>
        <v>translations</v>
      </c>
      <c r="S1440" s="9">
        <f t="shared" si="90"/>
        <v>42457.663182870368</v>
      </c>
      <c r="T1440" s="9">
        <f t="shared" si="91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</v>
      </c>
      <c r="P1441" s="14">
        <f t="shared" si="89"/>
        <v>30</v>
      </c>
      <c r="Q1441" t="str">
        <f>(LEFT(N1441,FIND("/",N1441)-1))</f>
        <v>publishing</v>
      </c>
      <c r="R1441" t="str">
        <f>RIGHT(N1441,LEN(N1441)-SEARCH("/",N1441))</f>
        <v>translations</v>
      </c>
      <c r="S1441" s="9">
        <f t="shared" si="90"/>
        <v>42040.621539351851</v>
      </c>
      <c r="T1441" s="9">
        <f t="shared" si="91"/>
        <v>42070.621539351851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0</v>
      </c>
      <c r="P1442" s="14">
        <f t="shared" si="89"/>
        <v>1</v>
      </c>
      <c r="Q1442" t="str">
        <f>(LEFT(N1442,FIND("/",N1442)-1))</f>
        <v>publishing</v>
      </c>
      <c r="R1442" t="str">
        <f>RIGHT(N1442,LEN(N1442)-SEARCH("/",N1442))</f>
        <v>translations</v>
      </c>
      <c r="S1442" s="9">
        <f t="shared" si="90"/>
        <v>42486.540081018517</v>
      </c>
      <c r="T1442" s="9">
        <f t="shared" si="91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1.1000000000000001</v>
      </c>
      <c r="P1443" s="14">
        <f t="shared" si="89"/>
        <v>673.33</v>
      </c>
      <c r="Q1443" t="str">
        <f>(LEFT(N1443,FIND("/",N1443)-1))</f>
        <v>publishing</v>
      </c>
      <c r="R1443" t="str">
        <f>RIGHT(N1443,LEN(N1443)-SEARCH("/",N1443))</f>
        <v>translations</v>
      </c>
      <c r="S1443" s="9">
        <f t="shared" si="90"/>
        <v>42198.557511574072</v>
      </c>
      <c r="T1443" s="9">
        <f t="shared" si="91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14" t="e">
        <f t="shared" si="89"/>
        <v>#DIV/0!</v>
      </c>
      <c r="Q1444" t="str">
        <f>(LEFT(N1444,FIND("/",N1444)-1))</f>
        <v>publishing</v>
      </c>
      <c r="R1444" t="str">
        <f>RIGHT(N1444,LEN(N1444)-SEARCH("/",N1444))</f>
        <v>translations</v>
      </c>
      <c r="S1444" s="9">
        <f t="shared" si="90"/>
        <v>42485.437013888884</v>
      </c>
      <c r="T1444" s="9">
        <f t="shared" si="91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14" t="e">
        <f t="shared" si="89"/>
        <v>#DIV/0!</v>
      </c>
      <c r="Q1445" t="str">
        <f>(LEFT(N1445,FIND("/",N1445)-1))</f>
        <v>publishing</v>
      </c>
      <c r="R1445" t="str">
        <f>RIGHT(N1445,LEN(N1445)-SEARCH("/",N1445))</f>
        <v>translations</v>
      </c>
      <c r="S1445" s="9">
        <f t="shared" si="90"/>
        <v>42707.71769675926</v>
      </c>
      <c r="T1445" s="9">
        <f t="shared" si="91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14" t="e">
        <f t="shared" si="89"/>
        <v>#DIV/0!</v>
      </c>
      <c r="Q1446" t="str">
        <f>(LEFT(N1446,FIND("/",N1446)-1))</f>
        <v>publishing</v>
      </c>
      <c r="R1446" t="str">
        <f>RIGHT(N1446,LEN(N1446)-SEARCH("/",N1446))</f>
        <v>translations</v>
      </c>
      <c r="S1446" s="9">
        <f t="shared" si="90"/>
        <v>42199.665069444447</v>
      </c>
      <c r="T1446" s="9">
        <f t="shared" si="91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14" t="e">
        <f t="shared" si="89"/>
        <v>#DIV/0!</v>
      </c>
      <c r="Q1447" t="str">
        <f>(LEFT(N1447,FIND("/",N1447)-1))</f>
        <v>publishing</v>
      </c>
      <c r="R1447" t="str">
        <f>RIGHT(N1447,LEN(N1447)-SEARCH("/",N1447))</f>
        <v>translations</v>
      </c>
      <c r="S1447" s="9">
        <f t="shared" si="90"/>
        <v>42139.333969907406</v>
      </c>
      <c r="T1447" s="9">
        <f t="shared" si="91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14" t="e">
        <f t="shared" si="89"/>
        <v>#DIV/0!</v>
      </c>
      <c r="Q1448" t="str">
        <f>(LEFT(N1448,FIND("/",N1448)-1))</f>
        <v>publishing</v>
      </c>
      <c r="R1448" t="str">
        <f>RIGHT(N1448,LEN(N1448)-SEARCH("/",N1448))</f>
        <v>translations</v>
      </c>
      <c r="S1448" s="9">
        <f t="shared" si="90"/>
        <v>42461.239328703705</v>
      </c>
      <c r="T1448" s="9">
        <f t="shared" si="91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0</v>
      </c>
      <c r="P1449" s="14">
        <f t="shared" si="89"/>
        <v>25</v>
      </c>
      <c r="Q1449" t="str">
        <f>(LEFT(N1449,FIND("/",N1449)-1))</f>
        <v>publishing</v>
      </c>
      <c r="R1449" t="str">
        <f>RIGHT(N1449,LEN(N1449)-SEARCH("/",N1449))</f>
        <v>translations</v>
      </c>
      <c r="S1449" s="9">
        <f t="shared" si="90"/>
        <v>42529.52238425926</v>
      </c>
      <c r="T1449" s="9">
        <f t="shared" si="91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14" t="e">
        <f t="shared" si="89"/>
        <v>#DIV/0!</v>
      </c>
      <c r="Q1450" t="str">
        <f>(LEFT(N1450,FIND("/",N1450)-1))</f>
        <v>publishing</v>
      </c>
      <c r="R1450" t="str">
        <f>RIGHT(N1450,LEN(N1450)-SEARCH("/",N1450))</f>
        <v>translations</v>
      </c>
      <c r="S1450" s="9">
        <f t="shared" si="90"/>
        <v>42115.728217592587</v>
      </c>
      <c r="T1450" s="9">
        <f t="shared" si="91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14" t="e">
        <f t="shared" si="89"/>
        <v>#DIV/0!</v>
      </c>
      <c r="Q1451" t="str">
        <f>(LEFT(N1451,FIND("/",N1451)-1))</f>
        <v>publishing</v>
      </c>
      <c r="R1451" t="str">
        <f>RIGHT(N1451,LEN(N1451)-SEARCH("/",N1451))</f>
        <v>translations</v>
      </c>
      <c r="S1451" s="9">
        <f t="shared" si="90"/>
        <v>42086.603067129625</v>
      </c>
      <c r="T1451" s="9">
        <f t="shared" si="91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0</v>
      </c>
      <c r="P1452" s="14">
        <f t="shared" si="89"/>
        <v>1</v>
      </c>
      <c r="Q1452" t="str">
        <f>(LEFT(N1452,FIND("/",N1452)-1))</f>
        <v>publishing</v>
      </c>
      <c r="R1452" t="str">
        <f>RIGHT(N1452,LEN(N1452)-SEARCH("/",N1452))</f>
        <v>translations</v>
      </c>
      <c r="S1452" s="9">
        <f t="shared" si="90"/>
        <v>42389.962928240733</v>
      </c>
      <c r="T1452" s="9">
        <f t="shared" si="91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0</v>
      </c>
      <c r="P1453" s="14">
        <f t="shared" si="89"/>
        <v>1</v>
      </c>
      <c r="Q1453" t="str">
        <f>(LEFT(N1453,FIND("/",N1453)-1))</f>
        <v>publishing</v>
      </c>
      <c r="R1453" t="str">
        <f>RIGHT(N1453,LEN(N1453)-SEARCH("/",N1453))</f>
        <v>translations</v>
      </c>
      <c r="S1453" s="9">
        <f t="shared" si="90"/>
        <v>41931.75068287037</v>
      </c>
      <c r="T1453" s="9">
        <f t="shared" si="91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14" t="e">
        <f t="shared" si="89"/>
        <v>#DIV/0!</v>
      </c>
      <c r="Q1454" t="str">
        <f>(LEFT(N1454,FIND("/",N1454)-1))</f>
        <v>publishing</v>
      </c>
      <c r="R1454" t="str">
        <f>RIGHT(N1454,LEN(N1454)-SEARCH("/",N1454))</f>
        <v>translations</v>
      </c>
      <c r="S1454" s="9">
        <f t="shared" si="90"/>
        <v>41818.494942129626</v>
      </c>
      <c r="T1454" s="9">
        <f t="shared" si="91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14" t="e">
        <f t="shared" si="89"/>
        <v>#DIV/0!</v>
      </c>
      <c r="Q1455" t="str">
        <f>(LEFT(N1455,FIND("/",N1455)-1))</f>
        <v>publishing</v>
      </c>
      <c r="R1455" t="str">
        <f>RIGHT(N1455,LEN(N1455)-SEARCH("/",N1455))</f>
        <v>translations</v>
      </c>
      <c r="S1455" s="9">
        <f t="shared" si="90"/>
        <v>42795.487812499996</v>
      </c>
      <c r="T1455" s="9">
        <f t="shared" si="91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0.9</v>
      </c>
      <c r="P1456" s="14">
        <f t="shared" si="89"/>
        <v>15</v>
      </c>
      <c r="Q1456" t="str">
        <f>(LEFT(N1456,FIND("/",N1456)-1))</f>
        <v>publishing</v>
      </c>
      <c r="R1456" t="str">
        <f>RIGHT(N1456,LEN(N1456)-SEARCH("/",N1456))</f>
        <v>translations</v>
      </c>
      <c r="S1456" s="9">
        <f t="shared" si="90"/>
        <v>42463.658333333333</v>
      </c>
      <c r="T1456" s="9">
        <f t="shared" si="91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10.5</v>
      </c>
      <c r="P1457" s="14">
        <f t="shared" si="89"/>
        <v>225</v>
      </c>
      <c r="Q1457" t="str">
        <f>(LEFT(N1457,FIND("/",N1457)-1))</f>
        <v>publishing</v>
      </c>
      <c r="R1457" t="str">
        <f>RIGHT(N1457,LEN(N1457)-SEARCH("/",N1457))</f>
        <v>translations</v>
      </c>
      <c r="S1457" s="9">
        <f t="shared" si="90"/>
        <v>41832.46435185185</v>
      </c>
      <c r="T1457" s="9">
        <f t="shared" si="91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</v>
      </c>
      <c r="P1458" s="14">
        <f t="shared" si="89"/>
        <v>48.33</v>
      </c>
      <c r="Q1458" t="str">
        <f>(LEFT(N1458,FIND("/",N1458)-1))</f>
        <v>publishing</v>
      </c>
      <c r="R1458" t="str">
        <f>RIGHT(N1458,LEN(N1458)-SEARCH("/",N1458))</f>
        <v>translations</v>
      </c>
      <c r="S1458" s="9">
        <f t="shared" si="90"/>
        <v>42708.460243055553</v>
      </c>
      <c r="T1458" s="9">
        <f t="shared" si="91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14" t="e">
        <f t="shared" si="89"/>
        <v>#DIV/0!</v>
      </c>
      <c r="Q1459" t="str">
        <f>(LEFT(N1459,FIND("/",N1459)-1))</f>
        <v>publishing</v>
      </c>
      <c r="R1459" t="str">
        <f>RIGHT(N1459,LEN(N1459)-SEARCH("/",N1459))</f>
        <v>translations</v>
      </c>
      <c r="S1459" s="9">
        <f t="shared" si="90"/>
        <v>42289.688009259255</v>
      </c>
      <c r="T1459" s="9">
        <f t="shared" si="91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14" t="e">
        <f t="shared" si="89"/>
        <v>#DIV/0!</v>
      </c>
      <c r="Q1460" t="str">
        <f>(LEFT(N1460,FIND("/",N1460)-1))</f>
        <v>publishing</v>
      </c>
      <c r="R1460" t="str">
        <f>RIGHT(N1460,LEN(N1460)-SEARCH("/",N1460))</f>
        <v>translations</v>
      </c>
      <c r="S1460" s="9">
        <f t="shared" si="90"/>
        <v>41831.49722222222</v>
      </c>
      <c r="T1460" s="9">
        <f t="shared" si="91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14" t="e">
        <f t="shared" si="89"/>
        <v>#DIV/0!</v>
      </c>
      <c r="Q1461" t="str">
        <f>(LEFT(N1461,FIND("/",N1461)-1))</f>
        <v>publishing</v>
      </c>
      <c r="R1461" t="str">
        <f>RIGHT(N1461,LEN(N1461)-SEARCH("/",N1461))</f>
        <v>translations</v>
      </c>
      <c r="S1461" s="9">
        <f t="shared" si="90"/>
        <v>42311.996481481481</v>
      </c>
      <c r="T1461" s="9">
        <f t="shared" si="91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14" t="e">
        <f t="shared" si="89"/>
        <v>#DIV/0!</v>
      </c>
      <c r="Q1462" t="str">
        <f>(LEFT(N1462,FIND("/",N1462)-1))</f>
        <v>publishing</v>
      </c>
      <c r="R1462" t="str">
        <f>RIGHT(N1462,LEN(N1462)-SEARCH("/",N1462))</f>
        <v>translations</v>
      </c>
      <c r="S1462" s="9">
        <f t="shared" si="90"/>
        <v>41915.688634259255</v>
      </c>
      <c r="T1462" s="9">
        <f t="shared" si="91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101.2</v>
      </c>
      <c r="P1463" s="14">
        <f t="shared" si="89"/>
        <v>44.67</v>
      </c>
      <c r="Q1463" t="str">
        <f>(LEFT(N1463,FIND("/",N1463)-1))</f>
        <v>publishing</v>
      </c>
      <c r="R1463" t="str">
        <f>RIGHT(N1463,LEN(N1463)-SEARCH("/",N1463))</f>
        <v>radio &amp; podcasts</v>
      </c>
      <c r="S1463" s="9">
        <f t="shared" si="90"/>
        <v>41899.436967592592</v>
      </c>
      <c r="T1463" s="9">
        <f t="shared" si="91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108.5</v>
      </c>
      <c r="P1464" s="14">
        <f t="shared" si="89"/>
        <v>28.94</v>
      </c>
      <c r="Q1464" t="str">
        <f>(LEFT(N1464,FIND("/",N1464)-1))</f>
        <v>publishing</v>
      </c>
      <c r="R1464" t="str">
        <f>RIGHT(N1464,LEN(N1464)-SEARCH("/",N1464))</f>
        <v>radio &amp; podcasts</v>
      </c>
      <c r="S1464" s="9">
        <f t="shared" si="90"/>
        <v>41344.454525462963</v>
      </c>
      <c r="T1464" s="9">
        <f t="shared" si="91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147.69999999999999</v>
      </c>
      <c r="P1465" s="14">
        <f t="shared" si="89"/>
        <v>35.44</v>
      </c>
      <c r="Q1465" t="str">
        <f>(LEFT(N1465,FIND("/",N1465)-1))</f>
        <v>publishing</v>
      </c>
      <c r="R1465" t="str">
        <f>RIGHT(N1465,LEN(N1465)-SEARCH("/",N1465))</f>
        <v>radio &amp; podcasts</v>
      </c>
      <c r="S1465" s="9">
        <f t="shared" si="90"/>
        <v>41326.702986111108</v>
      </c>
      <c r="T1465" s="9">
        <f t="shared" si="91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163.19999999999999</v>
      </c>
      <c r="P1466" s="14">
        <f t="shared" si="89"/>
        <v>34.869999999999997</v>
      </c>
      <c r="Q1466" t="str">
        <f>(LEFT(N1466,FIND("/",N1466)-1))</f>
        <v>publishing</v>
      </c>
      <c r="R1466" t="str">
        <f>RIGHT(N1466,LEN(N1466)-SEARCH("/",N1466))</f>
        <v>radio &amp; podcasts</v>
      </c>
      <c r="S1466" s="9">
        <f t="shared" si="90"/>
        <v>41291.453217592592</v>
      </c>
      <c r="T1466" s="9">
        <f t="shared" si="91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456.4</v>
      </c>
      <c r="P1467" s="14">
        <f t="shared" si="89"/>
        <v>52.62</v>
      </c>
      <c r="Q1467" t="str">
        <f>(LEFT(N1467,FIND("/",N1467)-1))</f>
        <v>publishing</v>
      </c>
      <c r="R1467" t="str">
        <f>RIGHT(N1467,LEN(N1467)-SEARCH("/",N1467))</f>
        <v>radio &amp; podcasts</v>
      </c>
      <c r="S1467" s="9">
        <f t="shared" si="90"/>
        <v>40959.526064814811</v>
      </c>
      <c r="T1467" s="9">
        <f t="shared" si="91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107.9</v>
      </c>
      <c r="P1468" s="14">
        <f t="shared" si="89"/>
        <v>69.599999999999994</v>
      </c>
      <c r="Q1468" t="str">
        <f>(LEFT(N1468,FIND("/",N1468)-1))</f>
        <v>publishing</v>
      </c>
      <c r="R1468" t="str">
        <f>RIGHT(N1468,LEN(N1468)-SEARCH("/",N1468))</f>
        <v>radio &amp; podcasts</v>
      </c>
      <c r="S1468" s="9">
        <f t="shared" si="90"/>
        <v>42339.963726851849</v>
      </c>
      <c r="T1468" s="9">
        <f t="shared" si="91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115.1</v>
      </c>
      <c r="P1469" s="14">
        <f t="shared" si="89"/>
        <v>76.72</v>
      </c>
      <c r="Q1469" t="str">
        <f>(LEFT(N1469,FIND("/",N1469)-1))</f>
        <v>publishing</v>
      </c>
      <c r="R1469" t="str">
        <f>RIGHT(N1469,LEN(N1469)-SEARCH("/",N1469))</f>
        <v>radio &amp; podcasts</v>
      </c>
      <c r="S1469" s="9">
        <f t="shared" si="90"/>
        <v>40933.593576388885</v>
      </c>
      <c r="T1469" s="9">
        <f t="shared" si="91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102.4</v>
      </c>
      <c r="P1470" s="14">
        <f t="shared" si="89"/>
        <v>33.19</v>
      </c>
      <c r="Q1470" t="str">
        <f>(LEFT(N1470,FIND("/",N1470)-1))</f>
        <v>publishing</v>
      </c>
      <c r="R1470" t="str">
        <f>RIGHT(N1470,LEN(N1470)-SEARCH("/",N1470))</f>
        <v>radio &amp; podcasts</v>
      </c>
      <c r="S1470" s="9">
        <f t="shared" si="90"/>
        <v>40645.806122685179</v>
      </c>
      <c r="T1470" s="9">
        <f t="shared" si="91"/>
        <v>40705.806122685179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108.4</v>
      </c>
      <c r="P1471" s="14">
        <f t="shared" si="89"/>
        <v>149.46</v>
      </c>
      <c r="Q1471" t="str">
        <f>(LEFT(N1471,FIND("/",N1471)-1))</f>
        <v>publishing</v>
      </c>
      <c r="R1471" t="str">
        <f>RIGHT(N1471,LEN(N1471)-SEARCH("/",N1471))</f>
        <v>radio &amp; podcasts</v>
      </c>
      <c r="S1471" s="9">
        <f t="shared" si="90"/>
        <v>41290.390150462961</v>
      </c>
      <c r="T1471" s="9">
        <f t="shared" si="91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125.1</v>
      </c>
      <c r="P1472" s="14">
        <f t="shared" si="89"/>
        <v>23.17</v>
      </c>
      <c r="Q1472" t="str">
        <f>(LEFT(N1472,FIND("/",N1472)-1))</f>
        <v>publishing</v>
      </c>
      <c r="R1472" t="str">
        <f>RIGHT(N1472,LEN(N1472)-SEARCH("/",N1472))</f>
        <v>radio &amp; podcasts</v>
      </c>
      <c r="S1472" s="9">
        <f t="shared" si="90"/>
        <v>41250.618784722217</v>
      </c>
      <c r="T1472" s="9">
        <f t="shared" si="91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103.8</v>
      </c>
      <c r="P1473" s="14">
        <f t="shared" si="89"/>
        <v>96.88</v>
      </c>
      <c r="Q1473" t="str">
        <f>(LEFT(N1473,FIND("/",N1473)-1))</f>
        <v>publishing</v>
      </c>
      <c r="R1473" t="str">
        <f>RIGHT(N1473,LEN(N1473)-SEARCH("/",N1473))</f>
        <v>radio &amp; podcasts</v>
      </c>
      <c r="S1473" s="9">
        <f t="shared" si="90"/>
        <v>42073.749236111107</v>
      </c>
      <c r="T1473" s="9">
        <f t="shared" si="91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138.69999999999999</v>
      </c>
      <c r="P1474" s="14">
        <f t="shared" si="89"/>
        <v>103.2</v>
      </c>
      <c r="Q1474" t="str">
        <f>(LEFT(N1474,FIND("/",N1474)-1))</f>
        <v>publishing</v>
      </c>
      <c r="R1474" t="str">
        <f>RIGHT(N1474,LEN(N1474)-SEARCH("/",N1474))</f>
        <v>radio &amp; podcasts</v>
      </c>
      <c r="S1474" s="9">
        <f t="shared" si="90"/>
        <v>41533.33452546296</v>
      </c>
      <c r="T1474" s="9">
        <f t="shared" si="91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ROUND((E1475/D1475)*100, 1)</f>
        <v>120.5</v>
      </c>
      <c r="P1475" s="14">
        <f t="shared" ref="P1475:P1538" si="93">ROUND(E1475/L1475, 2)</f>
        <v>38.46</v>
      </c>
      <c r="Q1475" t="str">
        <f>(LEFT(N1475,FIND("/",N1475)-1))</f>
        <v>publishing</v>
      </c>
      <c r="R1475" t="str">
        <f>RIGHT(N1475,LEN(N1475)-SEARCH("/",N1475))</f>
        <v>radio &amp; podcasts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112.3</v>
      </c>
      <c r="P1476" s="14">
        <f t="shared" si="93"/>
        <v>44.32</v>
      </c>
      <c r="Q1476" t="str">
        <f>(LEFT(N1476,FIND("/",N1476)-1))</f>
        <v>publishing</v>
      </c>
      <c r="R1476" t="str">
        <f>RIGHT(N1476,LEN(N1476)-SEARCH("/",N1476))</f>
        <v>radio &amp; podcasts</v>
      </c>
      <c r="S1476" s="9">
        <f t="shared" si="94"/>
        <v>41500.519583333335</v>
      </c>
      <c r="T1476" s="9">
        <f t="shared" si="95"/>
        <v>41530.519583333335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188.7</v>
      </c>
      <c r="P1477" s="14">
        <f t="shared" si="93"/>
        <v>64.17</v>
      </c>
      <c r="Q1477" t="str">
        <f>(LEFT(N1477,FIND("/",N1477)-1))</f>
        <v>publishing</v>
      </c>
      <c r="R1477" t="str">
        <f>RIGHT(N1477,LEN(N1477)-SEARCH("/",N1477))</f>
        <v>radio &amp; podcasts</v>
      </c>
      <c r="S1477" s="9">
        <f t="shared" si="94"/>
        <v>41960.514618055553</v>
      </c>
      <c r="T1477" s="9">
        <f t="shared" si="95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661.6</v>
      </c>
      <c r="P1478" s="14">
        <f t="shared" si="93"/>
        <v>43.33</v>
      </c>
      <c r="Q1478" t="str">
        <f>(LEFT(N1478,FIND("/",N1478)-1))</f>
        <v>publishing</v>
      </c>
      <c r="R1478" t="str">
        <f>RIGHT(N1478,LEN(N1478)-SEARCH("/",N1478))</f>
        <v>radio &amp; podcasts</v>
      </c>
      <c r="S1478" s="9">
        <f t="shared" si="94"/>
        <v>40765.833587962959</v>
      </c>
      <c r="T1478" s="9">
        <f t="shared" si="95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111.3</v>
      </c>
      <c r="P1479" s="14">
        <f t="shared" si="93"/>
        <v>90.5</v>
      </c>
      <c r="Q1479" t="str">
        <f>(LEFT(N1479,FIND("/",N1479)-1))</f>
        <v>publishing</v>
      </c>
      <c r="R1479" t="str">
        <f>RIGHT(N1479,LEN(N1479)-SEARCH("/",N1479))</f>
        <v>radio &amp; podcasts</v>
      </c>
      <c r="S1479" s="9">
        <f t="shared" si="94"/>
        <v>40840.407453703701</v>
      </c>
      <c r="T1479" s="9">
        <f t="shared" si="95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1181.5999999999999</v>
      </c>
      <c r="P1480" s="14">
        <f t="shared" si="93"/>
        <v>29.19</v>
      </c>
      <c r="Q1480" t="str">
        <f>(LEFT(N1480,FIND("/",N1480)-1))</f>
        <v>publishing</v>
      </c>
      <c r="R1480" t="str">
        <f>RIGHT(N1480,LEN(N1480)-SEARCH("/",N1480))</f>
        <v>radio &amp; podcasts</v>
      </c>
      <c r="S1480" s="9">
        <f t="shared" si="94"/>
        <v>41394.663344907407</v>
      </c>
      <c r="T1480" s="9">
        <f t="shared" si="95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137.4</v>
      </c>
      <c r="P1481" s="14">
        <f t="shared" si="93"/>
        <v>30.96</v>
      </c>
      <c r="Q1481" t="str">
        <f>(LEFT(N1481,FIND("/",N1481)-1))</f>
        <v>publishing</v>
      </c>
      <c r="R1481" t="str">
        <f>RIGHT(N1481,LEN(N1481)-SEARCH("/",N1481))</f>
        <v>radio &amp; podcasts</v>
      </c>
      <c r="S1481" s="9">
        <f t="shared" si="94"/>
        <v>41754.536909722221</v>
      </c>
      <c r="T1481" s="9">
        <f t="shared" si="95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117</v>
      </c>
      <c r="P1482" s="14">
        <f t="shared" si="93"/>
        <v>92.16</v>
      </c>
      <c r="Q1482" t="str">
        <f>(LEFT(N1482,FIND("/",N1482)-1))</f>
        <v>publishing</v>
      </c>
      <c r="R1482" t="str">
        <f>RIGHT(N1482,LEN(N1482)-SEARCH("/",N1482))</f>
        <v>radio &amp; podcasts</v>
      </c>
      <c r="S1482" s="9">
        <f t="shared" si="94"/>
        <v>41464.725682870368</v>
      </c>
      <c r="T1482" s="9">
        <f t="shared" si="95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</v>
      </c>
      <c r="P1483" s="14">
        <f t="shared" si="93"/>
        <v>17.5</v>
      </c>
      <c r="Q1483" t="str">
        <f>(LEFT(N1483,FIND("/",N1483)-1))</f>
        <v>publishing</v>
      </c>
      <c r="R1483" t="str">
        <f>RIGHT(N1483,LEN(N1483)-SEARCH("/",N1483))</f>
        <v>fiction</v>
      </c>
      <c r="S1483" s="9">
        <f t="shared" si="94"/>
        <v>41550.714641203704</v>
      </c>
      <c r="T1483" s="9">
        <f t="shared" si="95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0.1</v>
      </c>
      <c r="P1484" s="14">
        <f t="shared" si="93"/>
        <v>5</v>
      </c>
      <c r="Q1484" t="str">
        <f>(LEFT(N1484,FIND("/",N1484)-1))</f>
        <v>publishing</v>
      </c>
      <c r="R1484" t="str">
        <f>RIGHT(N1484,LEN(N1484)-SEARCH("/",N1484))</f>
        <v>fiction</v>
      </c>
      <c r="S1484" s="9">
        <f t="shared" si="94"/>
        <v>41136.649722222217</v>
      </c>
      <c r="T1484" s="9">
        <f t="shared" si="95"/>
        <v>41159.118750000001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0.7</v>
      </c>
      <c r="P1485" s="14">
        <f t="shared" si="93"/>
        <v>25</v>
      </c>
      <c r="Q1485" t="str">
        <f>(LEFT(N1485,FIND("/",N1485)-1))</f>
        <v>publishing</v>
      </c>
      <c r="R1485" t="str">
        <f>RIGHT(N1485,LEN(N1485)-SEARCH("/",N1485))</f>
        <v>fiction</v>
      </c>
      <c r="S1485" s="9">
        <f t="shared" si="94"/>
        <v>42547.984664351847</v>
      </c>
      <c r="T1485" s="9">
        <f t="shared" si="95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14" t="e">
        <f t="shared" si="93"/>
        <v>#DIV/0!</v>
      </c>
      <c r="Q1486" t="str">
        <f>(LEFT(N1486,FIND("/",N1486)-1))</f>
        <v>publishing</v>
      </c>
      <c r="R1486" t="str">
        <f>RIGHT(N1486,LEN(N1486)-SEARCH("/",N1486))</f>
        <v>fiction</v>
      </c>
      <c r="S1486" s="9">
        <f t="shared" si="94"/>
        <v>41052.992627314808</v>
      </c>
      <c r="T1486" s="9">
        <f t="shared" si="95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2.2000000000000002</v>
      </c>
      <c r="P1487" s="14">
        <f t="shared" si="93"/>
        <v>50</v>
      </c>
      <c r="Q1487" t="str">
        <f>(LEFT(N1487,FIND("/",N1487)-1))</f>
        <v>publishing</v>
      </c>
      <c r="R1487" t="str">
        <f>RIGHT(N1487,LEN(N1487)-SEARCH("/",N1487))</f>
        <v>fiction</v>
      </c>
      <c r="S1487" s="9">
        <f t="shared" si="94"/>
        <v>42130.587650462963</v>
      </c>
      <c r="T1487" s="9">
        <f t="shared" si="95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0.2</v>
      </c>
      <c r="P1488" s="14">
        <f t="shared" si="93"/>
        <v>16</v>
      </c>
      <c r="Q1488" t="str">
        <f>(LEFT(N1488,FIND("/",N1488)-1))</f>
        <v>publishing</v>
      </c>
      <c r="R1488" t="str">
        <f>RIGHT(N1488,LEN(N1488)-SEARCH("/",N1488))</f>
        <v>fiction</v>
      </c>
      <c r="S1488" s="9">
        <f t="shared" si="94"/>
        <v>42031.960196759253</v>
      </c>
      <c r="T1488" s="9">
        <f t="shared" si="95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14" t="e">
        <f t="shared" si="93"/>
        <v>#DIV/0!</v>
      </c>
      <c r="Q1489" t="str">
        <f>(LEFT(N1489,FIND("/",N1489)-1))</f>
        <v>publishing</v>
      </c>
      <c r="R1489" t="str">
        <f>RIGHT(N1489,LEN(N1489)-SEARCH("/",N1489))</f>
        <v>fiction</v>
      </c>
      <c r="S1489" s="9">
        <f t="shared" si="94"/>
        <v>42554.709155092591</v>
      </c>
      <c r="T1489" s="9">
        <f t="shared" si="95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</v>
      </c>
      <c r="P1490" s="14">
        <f t="shared" si="93"/>
        <v>60</v>
      </c>
      <c r="Q1490" t="str">
        <f>(LEFT(N1490,FIND("/",N1490)-1))</f>
        <v>publishing</v>
      </c>
      <c r="R1490" t="str">
        <f>RIGHT(N1490,LEN(N1490)-SEARCH("/",N1490))</f>
        <v>fiction</v>
      </c>
      <c r="S1490" s="9">
        <f t="shared" si="94"/>
        <v>41614.354861111111</v>
      </c>
      <c r="T1490" s="9">
        <f t="shared" si="95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14" t="e">
        <f t="shared" si="93"/>
        <v>#DIV/0!</v>
      </c>
      <c r="Q1491" t="str">
        <f>(LEFT(N1491,FIND("/",N1491)-1))</f>
        <v>publishing</v>
      </c>
      <c r="R1491" t="str">
        <f>RIGHT(N1491,LEN(N1491)-SEARCH("/",N1491))</f>
        <v>fiction</v>
      </c>
      <c r="S1491" s="9">
        <f t="shared" si="94"/>
        <v>41198.403379629628</v>
      </c>
      <c r="T1491" s="9">
        <f t="shared" si="95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30.9</v>
      </c>
      <c r="P1492" s="14">
        <f t="shared" si="93"/>
        <v>47.11</v>
      </c>
      <c r="Q1492" t="str">
        <f>(LEFT(N1492,FIND("/",N1492)-1))</f>
        <v>publishing</v>
      </c>
      <c r="R1492" t="str">
        <f>RIGHT(N1492,LEN(N1492)-SEARCH("/",N1492))</f>
        <v>fiction</v>
      </c>
      <c r="S1492" s="9">
        <f t="shared" si="94"/>
        <v>41520.352708333332</v>
      </c>
      <c r="T1492" s="9">
        <f t="shared" si="95"/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8.3000000000000007</v>
      </c>
      <c r="P1493" s="14">
        <f t="shared" si="93"/>
        <v>100</v>
      </c>
      <c r="Q1493" t="str">
        <f>(LEFT(N1493,FIND("/",N1493)-1))</f>
        <v>publishing</v>
      </c>
      <c r="R1493" t="str">
        <f>RIGHT(N1493,LEN(N1493)-SEARCH("/",N1493))</f>
        <v>fiction</v>
      </c>
      <c r="S1493" s="9">
        <f t="shared" si="94"/>
        <v>41991.505127314813</v>
      </c>
      <c r="T1493" s="9">
        <f t="shared" si="95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0.8</v>
      </c>
      <c r="P1494" s="14">
        <f t="shared" si="93"/>
        <v>15</v>
      </c>
      <c r="Q1494" t="str">
        <f>(LEFT(N1494,FIND("/",N1494)-1))</f>
        <v>publishing</v>
      </c>
      <c r="R1494" t="str">
        <f>RIGHT(N1494,LEN(N1494)-SEARCH("/",N1494))</f>
        <v>fiction</v>
      </c>
      <c r="S1494" s="9">
        <f t="shared" si="94"/>
        <v>40682.676458333335</v>
      </c>
      <c r="T1494" s="9">
        <f t="shared" si="95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14" t="e">
        <f t="shared" si="93"/>
        <v>#DIV/0!</v>
      </c>
      <c r="Q1495" t="str">
        <f>(LEFT(N1495,FIND("/",N1495)-1))</f>
        <v>publishing</v>
      </c>
      <c r="R1495" t="str">
        <f>RIGHT(N1495,LEN(N1495)-SEARCH("/",N1495))</f>
        <v>fiction</v>
      </c>
      <c r="S1495" s="9">
        <f t="shared" si="94"/>
        <v>41411.658275462956</v>
      </c>
      <c r="T1495" s="9">
        <f t="shared" si="95"/>
        <v>41441.658275462956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8.9</v>
      </c>
      <c r="P1496" s="14">
        <f t="shared" si="93"/>
        <v>40.450000000000003</v>
      </c>
      <c r="Q1496" t="str">
        <f>(LEFT(N1496,FIND("/",N1496)-1))</f>
        <v>publishing</v>
      </c>
      <c r="R1496" t="str">
        <f>RIGHT(N1496,LEN(N1496)-SEARCH("/",N1496))</f>
        <v>fiction</v>
      </c>
      <c r="S1496" s="9">
        <f t="shared" si="94"/>
        <v>42067.514039351845</v>
      </c>
      <c r="T1496" s="9">
        <f t="shared" si="95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14" t="e">
        <f t="shared" si="93"/>
        <v>#DIV/0!</v>
      </c>
      <c r="Q1497" t="str">
        <f>(LEFT(N1497,FIND("/",N1497)-1))</f>
        <v>publishing</v>
      </c>
      <c r="R1497" t="str">
        <f>RIGHT(N1497,LEN(N1497)-SEARCH("/",N1497))</f>
        <v>fiction</v>
      </c>
      <c r="S1497" s="9">
        <f t="shared" si="94"/>
        <v>40752.581377314811</v>
      </c>
      <c r="T1497" s="9">
        <f t="shared" si="95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14" t="e">
        <f t="shared" si="93"/>
        <v>#DIV/0!</v>
      </c>
      <c r="Q1498" t="str">
        <f>(LEFT(N1498,FIND("/",N1498)-1))</f>
        <v>publishing</v>
      </c>
      <c r="R1498" t="str">
        <f>RIGHT(N1498,LEN(N1498)-SEARCH("/",N1498))</f>
        <v>fiction</v>
      </c>
      <c r="S1498" s="9">
        <f t="shared" si="94"/>
        <v>41838.266886574071</v>
      </c>
      <c r="T1498" s="9">
        <f t="shared" si="95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0</v>
      </c>
      <c r="P1499" s="14">
        <f t="shared" si="93"/>
        <v>1</v>
      </c>
      <c r="Q1499" t="str">
        <f>(LEFT(N1499,FIND("/",N1499)-1))</f>
        <v>publishing</v>
      </c>
      <c r="R1499" t="str">
        <f>RIGHT(N1499,LEN(N1499)-SEARCH("/",N1499))</f>
        <v>fiction</v>
      </c>
      <c r="S1499" s="9">
        <f t="shared" si="94"/>
        <v>41444.434282407405</v>
      </c>
      <c r="T1499" s="9">
        <f t="shared" si="95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</v>
      </c>
      <c r="P1500" s="14">
        <f t="shared" si="93"/>
        <v>19</v>
      </c>
      <c r="Q1500" t="str">
        <f>(LEFT(N1500,FIND("/",N1500)-1))</f>
        <v>publishing</v>
      </c>
      <c r="R1500" t="str">
        <f>RIGHT(N1500,LEN(N1500)-SEARCH("/",N1500))</f>
        <v>fiction</v>
      </c>
      <c r="S1500" s="9">
        <f t="shared" si="94"/>
        <v>41840.775208333333</v>
      </c>
      <c r="T1500" s="9">
        <f t="shared" si="95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0.3</v>
      </c>
      <c r="P1501" s="14">
        <f t="shared" si="93"/>
        <v>5</v>
      </c>
      <c r="Q1501" t="str">
        <f>(LEFT(N1501,FIND("/",N1501)-1))</f>
        <v>publishing</v>
      </c>
      <c r="R1501" t="str">
        <f>RIGHT(N1501,LEN(N1501)-SEARCH("/",N1501))</f>
        <v>fiction</v>
      </c>
      <c r="S1501" s="9">
        <f t="shared" si="94"/>
        <v>42526.798993055556</v>
      </c>
      <c r="T1501" s="9">
        <f t="shared" si="95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25</v>
      </c>
      <c r="P1502" s="14">
        <f t="shared" si="93"/>
        <v>46.73</v>
      </c>
      <c r="Q1502" t="str">
        <f>(LEFT(N1502,FIND("/",N1502)-1))</f>
        <v>publishing</v>
      </c>
      <c r="R1502" t="str">
        <f>RIGHT(N1502,LEN(N1502)-SEARCH("/",N1502))</f>
        <v>fiction</v>
      </c>
      <c r="S1502" s="9">
        <f t="shared" si="94"/>
        <v>41365.69626157407</v>
      </c>
      <c r="T1502" s="9">
        <f t="shared" si="95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166.3</v>
      </c>
      <c r="P1503" s="14">
        <f t="shared" si="93"/>
        <v>97.73</v>
      </c>
      <c r="Q1503" t="str">
        <f>(LEFT(N1503,FIND("/",N1503)-1))</f>
        <v>photography</v>
      </c>
      <c r="R1503" t="str">
        <f>RIGHT(N1503,LEN(N1503)-SEARCH("/",N1503))</f>
        <v>photobooks</v>
      </c>
      <c r="S1503" s="9">
        <f t="shared" si="94"/>
        <v>42163.3752662037</v>
      </c>
      <c r="T1503" s="9">
        <f t="shared" si="95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101.4</v>
      </c>
      <c r="P1504" s="14">
        <f t="shared" si="93"/>
        <v>67.84</v>
      </c>
      <c r="Q1504" t="str">
        <f>(LEFT(N1504,FIND("/",N1504)-1))</f>
        <v>photography</v>
      </c>
      <c r="R1504" t="str">
        <f>RIGHT(N1504,LEN(N1504)-SEARCH("/",N1504))</f>
        <v>photobooks</v>
      </c>
      <c r="S1504" s="9">
        <f t="shared" si="94"/>
        <v>42426.33425925926</v>
      </c>
      <c r="T1504" s="9">
        <f t="shared" si="95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107.9</v>
      </c>
      <c r="P1505" s="14">
        <f t="shared" si="93"/>
        <v>56.98</v>
      </c>
      <c r="Q1505" t="str">
        <f>(LEFT(N1505,FIND("/",N1505)-1))</f>
        <v>photography</v>
      </c>
      <c r="R1505" t="str">
        <f>RIGHT(N1505,LEN(N1505)-SEARCH("/",N1505))</f>
        <v>photobooks</v>
      </c>
      <c r="S1505" s="9">
        <f t="shared" si="94"/>
        <v>42606.13890046296</v>
      </c>
      <c r="T1505" s="9">
        <f t="shared" si="95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277.89999999999998</v>
      </c>
      <c r="P1506" s="14">
        <f t="shared" si="93"/>
        <v>67.16</v>
      </c>
      <c r="Q1506" t="str">
        <f>(LEFT(N1506,FIND("/",N1506)-1))</f>
        <v>photography</v>
      </c>
      <c r="R1506" t="str">
        <f>RIGHT(N1506,LEN(N1506)-SEARCH("/",N1506))</f>
        <v>photobooks</v>
      </c>
      <c r="S1506" s="9">
        <f t="shared" si="94"/>
        <v>41772.44935185185</v>
      </c>
      <c r="T1506" s="9">
        <f t="shared" si="95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103.6</v>
      </c>
      <c r="P1507" s="14">
        <f t="shared" si="93"/>
        <v>48.04</v>
      </c>
      <c r="Q1507" t="str">
        <f>(LEFT(N1507,FIND("/",N1507)-1))</f>
        <v>photography</v>
      </c>
      <c r="R1507" t="str">
        <f>RIGHT(N1507,LEN(N1507)-SEARCH("/",N1507))</f>
        <v>photobooks</v>
      </c>
      <c r="S1507" s="9">
        <f t="shared" si="94"/>
        <v>42414.234988425924</v>
      </c>
      <c r="T1507" s="9">
        <f t="shared" si="95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111.4</v>
      </c>
      <c r="P1508" s="14">
        <f t="shared" si="93"/>
        <v>38.86</v>
      </c>
      <c r="Q1508" t="str">
        <f>(LEFT(N1508,FIND("/",N1508)-1))</f>
        <v>photography</v>
      </c>
      <c r="R1508" t="str">
        <f>RIGHT(N1508,LEN(N1508)-SEARCH("/",N1508))</f>
        <v>photobooks</v>
      </c>
      <c r="S1508" s="9">
        <f t="shared" si="94"/>
        <v>41814.577592592592</v>
      </c>
      <c r="T1508" s="9">
        <f t="shared" si="95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215</v>
      </c>
      <c r="P1509" s="14">
        <f t="shared" si="93"/>
        <v>78.180000000000007</v>
      </c>
      <c r="Q1509" t="str">
        <f>(LEFT(N1509,FIND("/",N1509)-1))</f>
        <v>photography</v>
      </c>
      <c r="R1509" t="str">
        <f>RIGHT(N1509,LEN(N1509)-SEARCH("/",N1509))</f>
        <v>photobooks</v>
      </c>
      <c r="S1509" s="9">
        <f t="shared" si="94"/>
        <v>40254.242002314808</v>
      </c>
      <c r="T1509" s="9">
        <f t="shared" si="95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110.8</v>
      </c>
      <c r="P1510" s="14">
        <f t="shared" si="93"/>
        <v>97.11</v>
      </c>
      <c r="Q1510" t="str">
        <f>(LEFT(N1510,FIND("/",N1510)-1))</f>
        <v>photography</v>
      </c>
      <c r="R1510" t="str">
        <f>RIGHT(N1510,LEN(N1510)-SEARCH("/",N1510))</f>
        <v>photobooks</v>
      </c>
      <c r="S1510" s="9">
        <f t="shared" si="94"/>
        <v>41786.406030092592</v>
      </c>
      <c r="T1510" s="9">
        <f t="shared" si="95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123.6</v>
      </c>
      <c r="P1511" s="14">
        <f t="shared" si="93"/>
        <v>110.39</v>
      </c>
      <c r="Q1511" t="str">
        <f>(LEFT(N1511,FIND("/",N1511)-1))</f>
        <v>photography</v>
      </c>
      <c r="R1511" t="str">
        <f>RIGHT(N1511,LEN(N1511)-SEARCH("/",N1511))</f>
        <v>photobooks</v>
      </c>
      <c r="S1511" s="9">
        <f t="shared" si="94"/>
        <v>42751.325057870366</v>
      </c>
      <c r="T1511" s="9">
        <f t="shared" si="95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101</v>
      </c>
      <c r="P1512" s="14">
        <f t="shared" si="93"/>
        <v>39.92</v>
      </c>
      <c r="Q1512" t="str">
        <f>(LEFT(N1512,FIND("/",N1512)-1))</f>
        <v>photography</v>
      </c>
      <c r="R1512" t="str">
        <f>RIGHT(N1512,LEN(N1512)-SEARCH("/",N1512))</f>
        <v>photobooks</v>
      </c>
      <c r="S1512" s="9">
        <f t="shared" si="94"/>
        <v>41809.176828703705</v>
      </c>
      <c r="T1512" s="9">
        <f t="shared" si="95"/>
        <v>41839.176828703705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111.8</v>
      </c>
      <c r="P1513" s="14">
        <f t="shared" si="93"/>
        <v>75.98</v>
      </c>
      <c r="Q1513" t="str">
        <f>(LEFT(N1513,FIND("/",N1513)-1))</f>
        <v>photography</v>
      </c>
      <c r="R1513" t="str">
        <f>RIGHT(N1513,LEN(N1513)-SEARCH("/",N1513))</f>
        <v>photobooks</v>
      </c>
      <c r="S1513" s="9">
        <f t="shared" si="94"/>
        <v>42296.375046296293</v>
      </c>
      <c r="T1513" s="9">
        <f t="shared" si="95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558.79999999999995</v>
      </c>
      <c r="P1514" s="14">
        <f t="shared" si="93"/>
        <v>58.38</v>
      </c>
      <c r="Q1514" t="str">
        <f>(LEFT(N1514,FIND("/",N1514)-1))</f>
        <v>photography</v>
      </c>
      <c r="R1514" t="str">
        <f>RIGHT(N1514,LEN(N1514)-SEARCH("/",N1514))</f>
        <v>photobooks</v>
      </c>
      <c r="S1514" s="9">
        <f t="shared" si="94"/>
        <v>42741.476145833331</v>
      </c>
      <c r="T1514" s="9">
        <f t="shared" si="95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150</v>
      </c>
      <c r="P1515" s="14">
        <f t="shared" si="93"/>
        <v>55.82</v>
      </c>
      <c r="Q1515" t="str">
        <f>(LEFT(N1515,FIND("/",N1515)-1))</f>
        <v>photography</v>
      </c>
      <c r="R1515" t="str">
        <f>RIGHT(N1515,LEN(N1515)-SEARCH("/",N1515))</f>
        <v>photobooks</v>
      </c>
      <c r="S1515" s="9">
        <f t="shared" si="94"/>
        <v>41806.42900462963</v>
      </c>
      <c r="T1515" s="9">
        <f t="shared" si="95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106.5</v>
      </c>
      <c r="P1516" s="14">
        <f t="shared" si="93"/>
        <v>151.24</v>
      </c>
      <c r="Q1516" t="str">
        <f>(LEFT(N1516,FIND("/",N1516)-1))</f>
        <v>photography</v>
      </c>
      <c r="R1516" t="str">
        <f>RIGHT(N1516,LEN(N1516)-SEARCH("/",N1516))</f>
        <v>photobooks</v>
      </c>
      <c r="S1516" s="9">
        <f t="shared" si="94"/>
        <v>42234.389351851853</v>
      </c>
      <c r="T1516" s="9">
        <f t="shared" si="95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157.19999999999999</v>
      </c>
      <c r="P1517" s="14">
        <f t="shared" si="93"/>
        <v>849.67</v>
      </c>
      <c r="Q1517" t="str">
        <f>(LEFT(N1517,FIND("/",N1517)-1))</f>
        <v>photography</v>
      </c>
      <c r="R1517" t="str">
        <f>RIGHT(N1517,LEN(N1517)-SEARCH("/",N1517))</f>
        <v>photobooks</v>
      </c>
      <c r="S1517" s="9">
        <f t="shared" si="94"/>
        <v>42415.04510416666</v>
      </c>
      <c r="T1517" s="9">
        <f t="shared" si="95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108.7</v>
      </c>
      <c r="P1518" s="14">
        <f t="shared" si="93"/>
        <v>159.24</v>
      </c>
      <c r="Q1518" t="str">
        <f>(LEFT(N1518,FIND("/",N1518)-1))</f>
        <v>photography</v>
      </c>
      <c r="R1518" t="str">
        <f>RIGHT(N1518,LEN(N1518)-SEARCH("/",N1518))</f>
        <v>photobooks</v>
      </c>
      <c r="S1518" s="9">
        <f t="shared" si="94"/>
        <v>42619.258009259262</v>
      </c>
      <c r="T1518" s="9">
        <f t="shared" si="95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162</v>
      </c>
      <c r="P1519" s="14">
        <f t="shared" si="93"/>
        <v>39.51</v>
      </c>
      <c r="Q1519" t="str">
        <f>(LEFT(N1519,FIND("/",N1519)-1))</f>
        <v>photography</v>
      </c>
      <c r="R1519" t="str">
        <f>RIGHT(N1519,LEN(N1519)-SEARCH("/",N1519))</f>
        <v>photobooks</v>
      </c>
      <c r="S1519" s="9">
        <f t="shared" si="94"/>
        <v>41948.358252314814</v>
      </c>
      <c r="T1519" s="9">
        <f t="shared" si="95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205.4</v>
      </c>
      <c r="P1520" s="14">
        <f t="shared" si="93"/>
        <v>130.53</v>
      </c>
      <c r="Q1520" t="str">
        <f>(LEFT(N1520,FIND("/",N1520)-1))</f>
        <v>photography</v>
      </c>
      <c r="R1520" t="str">
        <f>RIGHT(N1520,LEN(N1520)-SEARCH("/",N1520))</f>
        <v>photobooks</v>
      </c>
      <c r="S1520" s="9">
        <f t="shared" si="94"/>
        <v>41760.611712962964</v>
      </c>
      <c r="T1520" s="9">
        <f t="shared" si="95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103.4</v>
      </c>
      <c r="P1521" s="14">
        <f t="shared" si="93"/>
        <v>64.16</v>
      </c>
      <c r="Q1521" t="str">
        <f>(LEFT(N1521,FIND("/",N1521)-1))</f>
        <v>photography</v>
      </c>
      <c r="R1521" t="str">
        <f>RIGHT(N1521,LEN(N1521)-SEARCH("/",N1521))</f>
        <v>photobooks</v>
      </c>
      <c r="S1521" s="9">
        <f t="shared" si="94"/>
        <v>41782.533368055556</v>
      </c>
      <c r="T1521" s="9">
        <f t="shared" si="95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103.5</v>
      </c>
      <c r="P1522" s="14">
        <f t="shared" si="93"/>
        <v>111.53</v>
      </c>
      <c r="Q1522" t="str">
        <f>(LEFT(N1522,FIND("/",N1522)-1))</f>
        <v>photography</v>
      </c>
      <c r="R1522" t="str">
        <f>RIGHT(N1522,LEN(N1522)-SEARCH("/",N1522))</f>
        <v>photobooks</v>
      </c>
      <c r="S1522" s="9">
        <f t="shared" si="94"/>
        <v>41955.649456018517</v>
      </c>
      <c r="T1522" s="9">
        <f t="shared" si="95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106.8</v>
      </c>
      <c r="P1523" s="14">
        <f t="shared" si="93"/>
        <v>170.45</v>
      </c>
      <c r="Q1523" t="str">
        <f>(LEFT(N1523,FIND("/",N1523)-1))</f>
        <v>photography</v>
      </c>
      <c r="R1523" t="str">
        <f>RIGHT(N1523,LEN(N1523)-SEARCH("/",N1523))</f>
        <v>photobooks</v>
      </c>
      <c r="S1523" s="9">
        <f t="shared" si="94"/>
        <v>42492.959386574068</v>
      </c>
      <c r="T1523" s="9">
        <f t="shared" si="95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139</v>
      </c>
      <c r="P1524" s="14">
        <f t="shared" si="93"/>
        <v>133.74</v>
      </c>
      <c r="Q1524" t="str">
        <f>(LEFT(N1524,FIND("/",N1524)-1))</f>
        <v>photography</v>
      </c>
      <c r="R1524" t="str">
        <f>RIGHT(N1524,LEN(N1524)-SEARCH("/",N1524))</f>
        <v>photobooks</v>
      </c>
      <c r="S1524" s="9">
        <f t="shared" si="94"/>
        <v>41899.621979166666</v>
      </c>
      <c r="T1524" s="9">
        <f t="shared" si="95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124.8</v>
      </c>
      <c r="P1525" s="14">
        <f t="shared" si="93"/>
        <v>95.83</v>
      </c>
      <c r="Q1525" t="str">
        <f>(LEFT(N1525,FIND("/",N1525)-1))</f>
        <v>photography</v>
      </c>
      <c r="R1525" t="str">
        <f>RIGHT(N1525,LEN(N1525)-SEARCH("/",N1525))</f>
        <v>photobooks</v>
      </c>
      <c r="S1525" s="9">
        <f t="shared" si="94"/>
        <v>41964.543009259258</v>
      </c>
      <c r="T1525" s="9">
        <f t="shared" si="95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207</v>
      </c>
      <c r="P1526" s="14">
        <f t="shared" si="93"/>
        <v>221.79</v>
      </c>
      <c r="Q1526" t="str">
        <f>(LEFT(N1526,FIND("/",N1526)-1))</f>
        <v>photography</v>
      </c>
      <c r="R1526" t="str">
        <f>RIGHT(N1526,LEN(N1526)-SEARCH("/",N1526))</f>
        <v>photobooks</v>
      </c>
      <c r="S1526" s="9">
        <f t="shared" si="94"/>
        <v>42756.292708333327</v>
      </c>
      <c r="T1526" s="9">
        <f t="shared" si="95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174</v>
      </c>
      <c r="P1527" s="14">
        <f t="shared" si="93"/>
        <v>32.32</v>
      </c>
      <c r="Q1527" t="str">
        <f>(LEFT(N1527,FIND("/",N1527)-1))</f>
        <v>photography</v>
      </c>
      <c r="R1527" t="str">
        <f>RIGHT(N1527,LEN(N1527)-SEARCH("/",N1527))</f>
        <v>photobooks</v>
      </c>
      <c r="S1527" s="9">
        <f t="shared" si="94"/>
        <v>42570.494652777772</v>
      </c>
      <c r="T1527" s="9">
        <f t="shared" si="95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120.3</v>
      </c>
      <c r="P1528" s="14">
        <f t="shared" si="93"/>
        <v>98.84</v>
      </c>
      <c r="Q1528" t="str">
        <f>(LEFT(N1528,FIND("/",N1528)-1))</f>
        <v>photography</v>
      </c>
      <c r="R1528" t="str">
        <f>RIGHT(N1528,LEN(N1528)-SEARCH("/",N1528))</f>
        <v>photobooks</v>
      </c>
      <c r="S1528" s="9">
        <f t="shared" si="94"/>
        <v>42339.067673611113</v>
      </c>
      <c r="T1528" s="9">
        <f t="shared" si="95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110.4</v>
      </c>
      <c r="P1529" s="14">
        <f t="shared" si="93"/>
        <v>55.22</v>
      </c>
      <c r="Q1529" t="str">
        <f>(LEFT(N1529,FIND("/",N1529)-1))</f>
        <v>photography</v>
      </c>
      <c r="R1529" t="str">
        <f>RIGHT(N1529,LEN(N1529)-SEARCH("/",N1529))</f>
        <v>photobooks</v>
      </c>
      <c r="S1529" s="9">
        <f t="shared" si="94"/>
        <v>42780.392199074071</v>
      </c>
      <c r="T1529" s="9">
        <f t="shared" si="95"/>
        <v>42808.350532407407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281.60000000000002</v>
      </c>
      <c r="P1530" s="14">
        <f t="shared" si="93"/>
        <v>52.79</v>
      </c>
      <c r="Q1530" t="str">
        <f>(LEFT(N1530,FIND("/",N1530)-1))</f>
        <v>photography</v>
      </c>
      <c r="R1530" t="str">
        <f>RIGHT(N1530,LEN(N1530)-SEARCH("/",N1530))</f>
        <v>photobooks</v>
      </c>
      <c r="S1530" s="9">
        <f t="shared" si="94"/>
        <v>42736.524560185186</v>
      </c>
      <c r="T1530" s="9">
        <f t="shared" si="95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100.7</v>
      </c>
      <c r="P1531" s="14">
        <f t="shared" si="93"/>
        <v>135.66999999999999</v>
      </c>
      <c r="Q1531" t="str">
        <f>(LEFT(N1531,FIND("/",N1531)-1))</f>
        <v>photography</v>
      </c>
      <c r="R1531" t="str">
        <f>RIGHT(N1531,LEN(N1531)-SEARCH("/",N1531))</f>
        <v>photobooks</v>
      </c>
      <c r="S1531" s="9">
        <f t="shared" si="94"/>
        <v>42052.420370370368</v>
      </c>
      <c r="T1531" s="9">
        <f t="shared" si="95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134.80000000000001</v>
      </c>
      <c r="P1532" s="14">
        <f t="shared" si="93"/>
        <v>53.99</v>
      </c>
      <c r="Q1532" t="str">
        <f>(LEFT(N1532,FIND("/",N1532)-1))</f>
        <v>photography</v>
      </c>
      <c r="R1532" t="str">
        <f>RIGHT(N1532,LEN(N1532)-SEARCH("/",N1532))</f>
        <v>photobooks</v>
      </c>
      <c r="S1532" s="9">
        <f t="shared" si="94"/>
        <v>42275.558969907404</v>
      </c>
      <c r="T1532" s="9">
        <f t="shared" si="95"/>
        <v>42300.558969907404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176</v>
      </c>
      <c r="P1533" s="14">
        <f t="shared" si="93"/>
        <v>56.64</v>
      </c>
      <c r="Q1533" t="str">
        <f>(LEFT(N1533,FIND("/",N1533)-1))</f>
        <v>photography</v>
      </c>
      <c r="R1533" t="str">
        <f>RIGHT(N1533,LEN(N1533)-SEARCH("/",N1533))</f>
        <v>photobooks</v>
      </c>
      <c r="S1533" s="9">
        <f t="shared" si="94"/>
        <v>41941.594050925924</v>
      </c>
      <c r="T1533" s="9">
        <f t="shared" si="95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484</v>
      </c>
      <c r="P1534" s="14">
        <f t="shared" si="93"/>
        <v>82.32</v>
      </c>
      <c r="Q1534" t="str">
        <f>(LEFT(N1534,FIND("/",N1534)-1))</f>
        <v>photography</v>
      </c>
      <c r="R1534" t="str">
        <f>RIGHT(N1534,LEN(N1534)-SEARCH("/",N1534))</f>
        <v>photobooks</v>
      </c>
      <c r="S1534" s="9">
        <f t="shared" si="94"/>
        <v>42391.266956018517</v>
      </c>
      <c r="T1534" s="9">
        <f t="shared" si="95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145.1</v>
      </c>
      <c r="P1535" s="14">
        <f t="shared" si="93"/>
        <v>88.26</v>
      </c>
      <c r="Q1535" t="str">
        <f>(LEFT(N1535,FIND("/",N1535)-1))</f>
        <v>photography</v>
      </c>
      <c r="R1535" t="str">
        <f>RIGHT(N1535,LEN(N1535)-SEARCH("/",N1535))</f>
        <v>photobooks</v>
      </c>
      <c r="S1535" s="9">
        <f t="shared" si="94"/>
        <v>42442.793715277774</v>
      </c>
      <c r="T1535" s="9">
        <f t="shared" si="95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417.7</v>
      </c>
      <c r="P1536" s="14">
        <f t="shared" si="93"/>
        <v>84.91</v>
      </c>
      <c r="Q1536" t="str">
        <f>(LEFT(N1536,FIND("/",N1536)-1))</f>
        <v>photography</v>
      </c>
      <c r="R1536" t="str">
        <f>RIGHT(N1536,LEN(N1536)-SEARCH("/",N1536))</f>
        <v>photobooks</v>
      </c>
      <c r="S1536" s="9">
        <f t="shared" si="94"/>
        <v>42221.465995370367</v>
      </c>
      <c r="T1536" s="9">
        <f t="shared" si="95"/>
        <v>42251.465995370367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132.4</v>
      </c>
      <c r="P1537" s="14">
        <f t="shared" si="93"/>
        <v>48.15</v>
      </c>
      <c r="Q1537" t="str">
        <f>(LEFT(N1537,FIND("/",N1537)-1))</f>
        <v>photography</v>
      </c>
      <c r="R1537" t="str">
        <f>RIGHT(N1537,LEN(N1537)-SEARCH("/",N1537))</f>
        <v>photobooks</v>
      </c>
      <c r="S1537" s="9">
        <f t="shared" si="94"/>
        <v>42484.620729166665</v>
      </c>
      <c r="T1537" s="9">
        <f t="shared" si="95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250.3</v>
      </c>
      <c r="P1538" s="14">
        <f t="shared" si="93"/>
        <v>66.02</v>
      </c>
      <c r="Q1538" t="str">
        <f>(LEFT(N1538,FIND("/",N1538)-1))</f>
        <v>photography</v>
      </c>
      <c r="R1538" t="str">
        <f>RIGHT(N1538,LEN(N1538)-SEARCH("/",N1538))</f>
        <v>photobooks</v>
      </c>
      <c r="S1538" s="9">
        <f t="shared" si="94"/>
        <v>42213.593865740739</v>
      </c>
      <c r="T1538" s="9">
        <f t="shared" si="95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ROUND((E1539/D1539)*100, 1)</f>
        <v>179.9</v>
      </c>
      <c r="P1539" s="14">
        <f t="shared" ref="P1539:P1602" si="97">ROUND(E1539/L1539, 2)</f>
        <v>96.38</v>
      </c>
      <c r="Q1539" t="str">
        <f>(LEFT(N1539,FIND("/",N1539)-1))</f>
        <v>photography</v>
      </c>
      <c r="R1539" t="str">
        <f>RIGHT(N1539,LEN(N1539)-SEARCH("/",N1539))</f>
        <v>photobooks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102.6</v>
      </c>
      <c r="P1540" s="14">
        <f t="shared" si="97"/>
        <v>156.16999999999999</v>
      </c>
      <c r="Q1540" t="str">
        <f>(LEFT(N1540,FIND("/",N1540)-1))</f>
        <v>photography</v>
      </c>
      <c r="R1540" t="str">
        <f>RIGHT(N1540,LEN(N1540)-SEARCH("/",N1540))</f>
        <v>photobooks</v>
      </c>
      <c r="S1540" s="9">
        <f t="shared" si="98"/>
        <v>41981.57372685185</v>
      </c>
      <c r="T1540" s="9">
        <f t="shared" si="99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136</v>
      </c>
      <c r="P1541" s="14">
        <f t="shared" si="97"/>
        <v>95.76</v>
      </c>
      <c r="Q1541" t="str">
        <f>(LEFT(N1541,FIND("/",N1541)-1))</f>
        <v>photography</v>
      </c>
      <c r="R1541" t="str">
        <f>RIGHT(N1541,LEN(N1541)-SEARCH("/",N1541))</f>
        <v>photobooks</v>
      </c>
      <c r="S1541" s="9">
        <f t="shared" si="98"/>
        <v>42705.710868055554</v>
      </c>
      <c r="T1541" s="9">
        <f t="shared" si="99"/>
        <v>42738.710868055554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117.9</v>
      </c>
      <c r="P1542" s="14">
        <f t="shared" si="97"/>
        <v>180.41</v>
      </c>
      <c r="Q1542" t="str">
        <f>(LEFT(N1542,FIND("/",N1542)-1))</f>
        <v>photography</v>
      </c>
      <c r="R1542" t="str">
        <f>RIGHT(N1542,LEN(N1542)-SEARCH("/",N1542))</f>
        <v>photobooks</v>
      </c>
      <c r="S1542" s="9">
        <f t="shared" si="98"/>
        <v>41938.798796296294</v>
      </c>
      <c r="T1542" s="9">
        <f t="shared" si="99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0</v>
      </c>
      <c r="P1543" s="14">
        <f t="shared" si="97"/>
        <v>3</v>
      </c>
      <c r="Q1543" t="str">
        <f>(LEFT(N1543,FIND("/",N1543)-1))</f>
        <v>photography</v>
      </c>
      <c r="R1543" t="str">
        <f>RIGHT(N1543,LEN(N1543)-SEARCH("/",N1543))</f>
        <v>nature</v>
      </c>
      <c r="S1543" s="9">
        <f t="shared" si="98"/>
        <v>41974.503912037035</v>
      </c>
      <c r="T1543" s="9">
        <f t="shared" si="99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4</v>
      </c>
      <c r="P1544" s="14">
        <f t="shared" si="97"/>
        <v>20</v>
      </c>
      <c r="Q1544" t="str">
        <f>(LEFT(N1544,FIND("/",N1544)-1))</f>
        <v>photography</v>
      </c>
      <c r="R1544" t="str">
        <f>RIGHT(N1544,LEN(N1544)-SEARCH("/",N1544))</f>
        <v>nature</v>
      </c>
      <c r="S1544" s="9">
        <f t="shared" si="98"/>
        <v>42170.788194444445</v>
      </c>
      <c r="T1544" s="9">
        <f t="shared" si="99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0.4</v>
      </c>
      <c r="P1545" s="14">
        <f t="shared" si="97"/>
        <v>10</v>
      </c>
      <c r="Q1545" t="str">
        <f>(LEFT(N1545,FIND("/",N1545)-1))</f>
        <v>photography</v>
      </c>
      <c r="R1545" t="str">
        <f>RIGHT(N1545,LEN(N1545)-SEARCH("/",N1545))</f>
        <v>nature</v>
      </c>
      <c r="S1545" s="9">
        <f t="shared" si="98"/>
        <v>41935.301319444443</v>
      </c>
      <c r="T1545" s="9">
        <f t="shared" si="99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14" t="e">
        <f t="shared" si="97"/>
        <v>#DIV/0!</v>
      </c>
      <c r="Q1546" t="str">
        <f>(LEFT(N1546,FIND("/",N1546)-1))</f>
        <v>photography</v>
      </c>
      <c r="R1546" t="str">
        <f>RIGHT(N1546,LEN(N1546)-SEARCH("/",N1546))</f>
        <v>nature</v>
      </c>
      <c r="S1546" s="9">
        <f t="shared" si="98"/>
        <v>42052.842870370368</v>
      </c>
      <c r="T1546" s="9">
        <f t="shared" si="99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0</v>
      </c>
      <c r="P1547" s="14">
        <f t="shared" si="97"/>
        <v>1</v>
      </c>
      <c r="Q1547" t="str">
        <f>(LEFT(N1547,FIND("/",N1547)-1))</f>
        <v>photography</v>
      </c>
      <c r="R1547" t="str">
        <f>RIGHT(N1547,LEN(N1547)-SEARCH("/",N1547))</f>
        <v>nature</v>
      </c>
      <c r="S1547" s="9">
        <f t="shared" si="98"/>
        <v>42031.676319444443</v>
      </c>
      <c r="T1547" s="9">
        <f t="shared" si="99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28.9</v>
      </c>
      <c r="P1548" s="14">
        <f t="shared" si="97"/>
        <v>26.27</v>
      </c>
      <c r="Q1548" t="str">
        <f>(LEFT(N1548,FIND("/",N1548)-1))</f>
        <v>photography</v>
      </c>
      <c r="R1548" t="str">
        <f>RIGHT(N1548,LEN(N1548)-SEARCH("/",N1548))</f>
        <v>nature</v>
      </c>
      <c r="S1548" s="9">
        <f t="shared" si="98"/>
        <v>41839.004618055551</v>
      </c>
      <c r="T1548" s="9">
        <f t="shared" si="99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14" t="e">
        <f t="shared" si="97"/>
        <v>#DIV/0!</v>
      </c>
      <c r="Q1549" t="str">
        <f>(LEFT(N1549,FIND("/",N1549)-1))</f>
        <v>photography</v>
      </c>
      <c r="R1549" t="str">
        <f>RIGHT(N1549,LEN(N1549)-SEARCH("/",N1549))</f>
        <v>nature</v>
      </c>
      <c r="S1549" s="9">
        <f t="shared" si="98"/>
        <v>42782.218541666669</v>
      </c>
      <c r="T1549" s="9">
        <f t="shared" si="99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8.6</v>
      </c>
      <c r="P1550" s="14">
        <f t="shared" si="97"/>
        <v>60</v>
      </c>
      <c r="Q1550" t="str">
        <f>(LEFT(N1550,FIND("/",N1550)-1))</f>
        <v>photography</v>
      </c>
      <c r="R1550" t="str">
        <f>RIGHT(N1550,LEN(N1550)-SEARCH("/",N1550))</f>
        <v>nature</v>
      </c>
      <c r="S1550" s="9">
        <f t="shared" si="98"/>
        <v>42286.673842592594</v>
      </c>
      <c r="T1550" s="9">
        <f t="shared" si="99"/>
        <v>42316.715509259258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34</v>
      </c>
      <c r="P1551" s="14">
        <f t="shared" si="97"/>
        <v>28.33</v>
      </c>
      <c r="Q1551" t="str">
        <f>(LEFT(N1551,FIND("/",N1551)-1))</f>
        <v>photography</v>
      </c>
      <c r="R1551" t="str">
        <f>RIGHT(N1551,LEN(N1551)-SEARCH("/",N1551))</f>
        <v>nature</v>
      </c>
      <c r="S1551" s="9">
        <f t="shared" si="98"/>
        <v>42280.927766203698</v>
      </c>
      <c r="T1551" s="9">
        <f t="shared" si="99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13.5</v>
      </c>
      <c r="P1552" s="14">
        <f t="shared" si="97"/>
        <v>14.43</v>
      </c>
      <c r="Q1552" t="str">
        <f>(LEFT(N1552,FIND("/",N1552)-1))</f>
        <v>photography</v>
      </c>
      <c r="R1552" t="str">
        <f>RIGHT(N1552,LEN(N1552)-SEARCH("/",N1552))</f>
        <v>nature</v>
      </c>
      <c r="S1552" s="9">
        <f t="shared" si="98"/>
        <v>42472.24113425926</v>
      </c>
      <c r="T1552" s="9">
        <f t="shared" si="99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14" t="e">
        <f t="shared" si="97"/>
        <v>#DIV/0!</v>
      </c>
      <c r="Q1553" t="str">
        <f>(LEFT(N1553,FIND("/",N1553)-1))</f>
        <v>photography</v>
      </c>
      <c r="R1553" t="str">
        <f>RIGHT(N1553,LEN(N1553)-SEARCH("/",N1553))</f>
        <v>nature</v>
      </c>
      <c r="S1553" s="9">
        <f t="shared" si="98"/>
        <v>42121.616192129623</v>
      </c>
      <c r="T1553" s="9">
        <f t="shared" si="99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49.2</v>
      </c>
      <c r="P1554" s="14">
        <f t="shared" si="97"/>
        <v>132.19</v>
      </c>
      <c r="Q1554" t="str">
        <f>(LEFT(N1554,FIND("/",N1554)-1))</f>
        <v>photography</v>
      </c>
      <c r="R1554" t="str">
        <f>RIGHT(N1554,LEN(N1554)-SEARCH("/",N1554))</f>
        <v>nature</v>
      </c>
      <c r="S1554" s="9">
        <f t="shared" si="98"/>
        <v>41892.480416666665</v>
      </c>
      <c r="T1554" s="9">
        <f t="shared" si="99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14" t="e">
        <f t="shared" si="97"/>
        <v>#DIV/0!</v>
      </c>
      <c r="Q1555" t="str">
        <f>(LEFT(N1555,FIND("/",N1555)-1))</f>
        <v>photography</v>
      </c>
      <c r="R1555" t="str">
        <f>RIGHT(N1555,LEN(N1555)-SEARCH("/",N1555))</f>
        <v>nature</v>
      </c>
      <c r="S1555" s="9">
        <f t="shared" si="98"/>
        <v>42219.074618055551</v>
      </c>
      <c r="T1555" s="9">
        <f t="shared" si="99"/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14" t="e">
        <f t="shared" si="97"/>
        <v>#DIV/0!</v>
      </c>
      <c r="Q1556" t="str">
        <f>(LEFT(N1556,FIND("/",N1556)-1))</f>
        <v>photography</v>
      </c>
      <c r="R1556" t="str">
        <f>RIGHT(N1556,LEN(N1556)-SEARCH("/",N1556))</f>
        <v>nature</v>
      </c>
      <c r="S1556" s="9">
        <f t="shared" si="98"/>
        <v>42188.043865740743</v>
      </c>
      <c r="T1556" s="9">
        <f t="shared" si="99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14" t="e">
        <f t="shared" si="97"/>
        <v>#DIV/0!</v>
      </c>
      <c r="Q1557" t="str">
        <f>(LEFT(N1557,FIND("/",N1557)-1))</f>
        <v>photography</v>
      </c>
      <c r="R1557" t="str">
        <f>RIGHT(N1557,LEN(N1557)-SEARCH("/",N1557))</f>
        <v>nature</v>
      </c>
      <c r="S1557" s="9">
        <f t="shared" si="98"/>
        <v>42241.405462962961</v>
      </c>
      <c r="T1557" s="9">
        <f t="shared" si="99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45.1</v>
      </c>
      <c r="P1558" s="14">
        <f t="shared" si="97"/>
        <v>56.42</v>
      </c>
      <c r="Q1558" t="str">
        <f>(LEFT(N1558,FIND("/",N1558)-1))</f>
        <v>photography</v>
      </c>
      <c r="R1558" t="str">
        <f>RIGHT(N1558,LEN(N1558)-SEARCH("/",N1558))</f>
        <v>nature</v>
      </c>
      <c r="S1558" s="9">
        <f t="shared" si="98"/>
        <v>42524.944722222215</v>
      </c>
      <c r="T1558" s="9">
        <f t="shared" si="99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4</v>
      </c>
      <c r="P1559" s="14">
        <f t="shared" si="97"/>
        <v>100</v>
      </c>
      <c r="Q1559" t="str">
        <f>(LEFT(N1559,FIND("/",N1559)-1))</f>
        <v>photography</v>
      </c>
      <c r="R1559" t="str">
        <f>RIGHT(N1559,LEN(N1559)-SEARCH("/",N1559))</f>
        <v>nature</v>
      </c>
      <c r="S1559" s="9">
        <f t="shared" si="98"/>
        <v>41871.444826388884</v>
      </c>
      <c r="T1559" s="9">
        <f t="shared" si="99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4.7</v>
      </c>
      <c r="P1560" s="14">
        <f t="shared" si="97"/>
        <v>11.67</v>
      </c>
      <c r="Q1560" t="str">
        <f>(LEFT(N1560,FIND("/",N1560)-1))</f>
        <v>photography</v>
      </c>
      <c r="R1560" t="str">
        <f>RIGHT(N1560,LEN(N1560)-SEARCH("/",N1560))</f>
        <v>nature</v>
      </c>
      <c r="S1560" s="9">
        <f t="shared" si="98"/>
        <v>42185.189340277771</v>
      </c>
      <c r="T1560" s="9">
        <f t="shared" si="99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0.3</v>
      </c>
      <c r="P1561" s="14">
        <f t="shared" si="97"/>
        <v>50</v>
      </c>
      <c r="Q1561" t="str">
        <f>(LEFT(N1561,FIND("/",N1561)-1))</f>
        <v>photography</v>
      </c>
      <c r="R1561" t="str">
        <f>RIGHT(N1561,LEN(N1561)-SEARCH("/",N1561))</f>
        <v>nature</v>
      </c>
      <c r="S1561" s="9">
        <f t="shared" si="98"/>
        <v>42107.844895833332</v>
      </c>
      <c r="T1561" s="9">
        <f t="shared" si="99"/>
        <v>42122.844895833332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3.8</v>
      </c>
      <c r="P1562" s="14">
        <f t="shared" si="97"/>
        <v>23.5</v>
      </c>
      <c r="Q1562" t="str">
        <f>(LEFT(N1562,FIND("/",N1562)-1))</f>
        <v>photography</v>
      </c>
      <c r="R1562" t="str">
        <f>RIGHT(N1562,LEN(N1562)-SEARCH("/",N1562))</f>
        <v>nature</v>
      </c>
      <c r="S1562" s="9">
        <f t="shared" si="98"/>
        <v>41935.812418981477</v>
      </c>
      <c r="T1562" s="9">
        <f t="shared" si="99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0.7</v>
      </c>
      <c r="P1563" s="14">
        <f t="shared" si="97"/>
        <v>67</v>
      </c>
      <c r="Q1563" t="str">
        <f>(LEFT(N1563,FIND("/",N1563)-1))</f>
        <v>publishing</v>
      </c>
      <c r="R1563" t="str">
        <f>RIGHT(N1563,LEN(N1563)-SEARCH("/",N1563))</f>
        <v>art books</v>
      </c>
      <c r="S1563" s="9">
        <f t="shared" si="98"/>
        <v>41554.833368055552</v>
      </c>
      <c r="T1563" s="9">
        <f t="shared" si="99"/>
        <v>41584.875034722216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14" t="e">
        <f t="shared" si="97"/>
        <v>#DIV/0!</v>
      </c>
      <c r="Q1564" t="str">
        <f>(LEFT(N1564,FIND("/",N1564)-1))</f>
        <v>publishing</v>
      </c>
      <c r="R1564" t="str">
        <f>RIGHT(N1564,LEN(N1564)-SEARCH("/",N1564))</f>
        <v>art books</v>
      </c>
      <c r="S1564" s="9">
        <f t="shared" si="98"/>
        <v>40079.357824074068</v>
      </c>
      <c r="T1564" s="9">
        <f t="shared" si="99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</v>
      </c>
      <c r="P1565" s="14">
        <f t="shared" si="97"/>
        <v>42.5</v>
      </c>
      <c r="Q1565" t="str">
        <f>(LEFT(N1565,FIND("/",N1565)-1))</f>
        <v>publishing</v>
      </c>
      <c r="R1565" t="str">
        <f>RIGHT(N1565,LEN(N1565)-SEARCH("/",N1565))</f>
        <v>art books</v>
      </c>
      <c r="S1565" s="9">
        <f t="shared" si="98"/>
        <v>41652.534155092588</v>
      </c>
      <c r="T1565" s="9">
        <f t="shared" si="99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0.1</v>
      </c>
      <c r="P1566" s="14">
        <f t="shared" si="97"/>
        <v>10</v>
      </c>
      <c r="Q1566" t="str">
        <f>(LEFT(N1566,FIND("/",N1566)-1))</f>
        <v>publishing</v>
      </c>
      <c r="R1566" t="str">
        <f>RIGHT(N1566,LEN(N1566)-SEARCH("/",N1566))</f>
        <v>art books</v>
      </c>
      <c r="S1566" s="9">
        <f t="shared" si="98"/>
        <v>42121.158668981479</v>
      </c>
      <c r="T1566" s="9">
        <f t="shared" si="99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</v>
      </c>
      <c r="P1567" s="14">
        <f t="shared" si="97"/>
        <v>100</v>
      </c>
      <c r="Q1567" t="str">
        <f>(LEFT(N1567,FIND("/",N1567)-1))</f>
        <v>publishing</v>
      </c>
      <c r="R1567" t="str">
        <f>RIGHT(N1567,LEN(N1567)-SEARCH("/",N1567))</f>
        <v>art books</v>
      </c>
      <c r="S1567" s="9">
        <f t="shared" si="98"/>
        <v>40672.521539351852</v>
      </c>
      <c r="T1567" s="9">
        <f t="shared" si="99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21.3</v>
      </c>
      <c r="P1568" s="14">
        <f t="shared" si="97"/>
        <v>108.05</v>
      </c>
      <c r="Q1568" t="str">
        <f>(LEFT(N1568,FIND("/",N1568)-1))</f>
        <v>publishing</v>
      </c>
      <c r="R1568" t="str">
        <f>RIGHT(N1568,LEN(N1568)-SEARCH("/",N1568))</f>
        <v>art books</v>
      </c>
      <c r="S1568" s="9">
        <f t="shared" si="98"/>
        <v>42549.708379629628</v>
      </c>
      <c r="T1568" s="9">
        <f t="shared" si="99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4.0999999999999996</v>
      </c>
      <c r="P1569" s="14">
        <f t="shared" si="97"/>
        <v>26.92</v>
      </c>
      <c r="Q1569" t="str">
        <f>(LEFT(N1569,FIND("/",N1569)-1))</f>
        <v>publishing</v>
      </c>
      <c r="R1569" t="str">
        <f>RIGHT(N1569,LEN(N1569)-SEARCH("/",N1569))</f>
        <v>art books</v>
      </c>
      <c r="S1569" s="9">
        <f t="shared" si="98"/>
        <v>41671.728530092594</v>
      </c>
      <c r="T1569" s="9">
        <f t="shared" si="99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13.6</v>
      </c>
      <c r="P1570" s="14">
        <f t="shared" si="97"/>
        <v>155</v>
      </c>
      <c r="Q1570" t="str">
        <f>(LEFT(N1570,FIND("/",N1570)-1))</f>
        <v>publishing</v>
      </c>
      <c r="R1570" t="str">
        <f>RIGHT(N1570,LEN(N1570)-SEARCH("/",N1570))</f>
        <v>art books</v>
      </c>
      <c r="S1570" s="9">
        <f t="shared" si="98"/>
        <v>41961.853993055549</v>
      </c>
      <c r="T1570" s="9">
        <f t="shared" si="99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14" t="e">
        <f t="shared" si="97"/>
        <v>#DIV/0!</v>
      </c>
      <c r="Q1571" t="str">
        <f>(LEFT(N1571,FIND("/",N1571)-1))</f>
        <v>publishing</v>
      </c>
      <c r="R1571" t="str">
        <f>RIGHT(N1571,LEN(N1571)-SEARCH("/",N1571))</f>
        <v>art books</v>
      </c>
      <c r="S1571" s="9">
        <f t="shared" si="98"/>
        <v>41389.471226851849</v>
      </c>
      <c r="T1571" s="9">
        <f t="shared" si="99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41.4</v>
      </c>
      <c r="P1572" s="14">
        <f t="shared" si="97"/>
        <v>47.77</v>
      </c>
      <c r="Q1572" t="str">
        <f>(LEFT(N1572,FIND("/",N1572)-1))</f>
        <v>publishing</v>
      </c>
      <c r="R1572" t="str">
        <f>RIGHT(N1572,LEN(N1572)-SEARCH("/",N1572))</f>
        <v>art books</v>
      </c>
      <c r="S1572" s="9">
        <f t="shared" si="98"/>
        <v>42438.605115740742</v>
      </c>
      <c r="T1572" s="9">
        <f t="shared" si="99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0.7</v>
      </c>
      <c r="P1573" s="14">
        <f t="shared" si="97"/>
        <v>20</v>
      </c>
      <c r="Q1573" t="str">
        <f>(LEFT(N1573,FIND("/",N1573)-1))</f>
        <v>publishing</v>
      </c>
      <c r="R1573" t="str">
        <f>RIGHT(N1573,LEN(N1573)-SEARCH("/",N1573))</f>
        <v>art books</v>
      </c>
      <c r="S1573" s="9">
        <f t="shared" si="98"/>
        <v>42144.56114583333</v>
      </c>
      <c r="T1573" s="9">
        <f t="shared" si="99"/>
        <v>42174.56114583333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5</v>
      </c>
      <c r="P1574" s="14">
        <f t="shared" si="97"/>
        <v>41.67</v>
      </c>
      <c r="Q1574" t="str">
        <f>(LEFT(N1574,FIND("/",N1574)-1))</f>
        <v>publishing</v>
      </c>
      <c r="R1574" t="str">
        <f>RIGHT(N1574,LEN(N1574)-SEARCH("/",N1574))</f>
        <v>art books</v>
      </c>
      <c r="S1574" s="9">
        <f t="shared" si="98"/>
        <v>42403.824756944443</v>
      </c>
      <c r="T1574" s="9">
        <f t="shared" si="99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2.5</v>
      </c>
      <c r="P1575" s="14">
        <f t="shared" si="97"/>
        <v>74.33</v>
      </c>
      <c r="Q1575" t="str">
        <f>(LEFT(N1575,FIND("/",N1575)-1))</f>
        <v>publishing</v>
      </c>
      <c r="R1575" t="str">
        <f>RIGHT(N1575,LEN(N1575)-SEARCH("/",N1575))</f>
        <v>art books</v>
      </c>
      <c r="S1575" s="9">
        <f t="shared" si="98"/>
        <v>42785.791689814818</v>
      </c>
      <c r="T1575" s="9">
        <f t="shared" si="99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5.0999999999999996</v>
      </c>
      <c r="P1576" s="14">
        <f t="shared" si="97"/>
        <v>84.33</v>
      </c>
      <c r="Q1576" t="str">
        <f>(LEFT(N1576,FIND("/",N1576)-1))</f>
        <v>publishing</v>
      </c>
      <c r="R1576" t="str">
        <f>RIGHT(N1576,LEN(N1576)-SEARCH("/",N1576))</f>
        <v>art books</v>
      </c>
      <c r="S1576" s="9">
        <f t="shared" si="98"/>
        <v>42017.719085648147</v>
      </c>
      <c r="T1576" s="9">
        <f t="shared" si="99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22.9</v>
      </c>
      <c r="P1577" s="14">
        <f t="shared" si="97"/>
        <v>65.459999999999994</v>
      </c>
      <c r="Q1577" t="str">
        <f>(LEFT(N1577,FIND("/",N1577)-1))</f>
        <v>publishing</v>
      </c>
      <c r="R1577" t="str">
        <f>RIGHT(N1577,LEN(N1577)-SEARCH("/",N1577))</f>
        <v>art books</v>
      </c>
      <c r="S1577" s="9">
        <f t="shared" si="98"/>
        <v>41799.315925925919</v>
      </c>
      <c r="T1577" s="9">
        <f t="shared" si="99"/>
        <v>41829.315925925919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13</v>
      </c>
      <c r="P1578" s="14">
        <f t="shared" si="97"/>
        <v>65</v>
      </c>
      <c r="Q1578" t="str">
        <f>(LEFT(N1578,FIND("/",N1578)-1))</f>
        <v>publishing</v>
      </c>
      <c r="R1578" t="str">
        <f>RIGHT(N1578,LEN(N1578)-SEARCH("/",N1578))</f>
        <v>art books</v>
      </c>
      <c r="S1578" s="9">
        <f t="shared" si="98"/>
        <v>42140.670925925922</v>
      </c>
      <c r="T1578" s="9">
        <f t="shared" si="99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0.6</v>
      </c>
      <c r="P1579" s="14">
        <f t="shared" si="97"/>
        <v>27.5</v>
      </c>
      <c r="Q1579" t="str">
        <f>(LEFT(N1579,FIND("/",N1579)-1))</f>
        <v>publishing</v>
      </c>
      <c r="R1579" t="str">
        <f>RIGHT(N1579,LEN(N1579)-SEARCH("/",N1579))</f>
        <v>art books</v>
      </c>
      <c r="S1579" s="9">
        <f t="shared" si="98"/>
        <v>41054.639444444438</v>
      </c>
      <c r="T1579" s="9">
        <f t="shared" si="99"/>
        <v>41114.639444444438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10.8</v>
      </c>
      <c r="P1580" s="14">
        <f t="shared" si="97"/>
        <v>51.25</v>
      </c>
      <c r="Q1580" t="str">
        <f>(LEFT(N1580,FIND("/",N1580)-1))</f>
        <v>publishing</v>
      </c>
      <c r="R1580" t="str">
        <f>RIGHT(N1580,LEN(N1580)-SEARCH("/",N1580))</f>
        <v>art books</v>
      </c>
      <c r="S1580" s="9">
        <f t="shared" si="98"/>
        <v>40398.857534722221</v>
      </c>
      <c r="T1580" s="9">
        <f t="shared" si="99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0.8</v>
      </c>
      <c r="P1581" s="14">
        <f t="shared" si="97"/>
        <v>14</v>
      </c>
      <c r="Q1581" t="str">
        <f>(LEFT(N1581,FIND("/",N1581)-1))</f>
        <v>publishing</v>
      </c>
      <c r="R1581" t="str">
        <f>RIGHT(N1581,LEN(N1581)-SEARCH("/",N1581))</f>
        <v>art books</v>
      </c>
      <c r="S1581" s="9">
        <f t="shared" si="98"/>
        <v>41481.788090277776</v>
      </c>
      <c r="T1581" s="9">
        <f t="shared" si="99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14" t="e">
        <f t="shared" si="97"/>
        <v>#DIV/0!</v>
      </c>
      <c r="Q1582" t="str">
        <f>(LEFT(N1582,FIND("/",N1582)-1))</f>
        <v>publishing</v>
      </c>
      <c r="R1582" t="str">
        <f>RIGHT(N1582,LEN(N1582)-SEARCH("/",N1582))</f>
        <v>art books</v>
      </c>
      <c r="S1582" s="9">
        <f t="shared" si="98"/>
        <v>40989.841736111106</v>
      </c>
      <c r="T1582" s="9">
        <f t="shared" si="99"/>
        <v>41049.841736111106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0.5</v>
      </c>
      <c r="P1583" s="14">
        <f t="shared" si="97"/>
        <v>5</v>
      </c>
      <c r="Q1583" t="str">
        <f>(LEFT(N1583,FIND("/",N1583)-1))</f>
        <v>photography</v>
      </c>
      <c r="R1583" t="str">
        <f>RIGHT(N1583,LEN(N1583)-SEARCH("/",N1583))</f>
        <v>places</v>
      </c>
      <c r="S1583" s="9">
        <f t="shared" si="98"/>
        <v>42325.240624999999</v>
      </c>
      <c r="T1583" s="9">
        <f t="shared" si="99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9.3000000000000007</v>
      </c>
      <c r="P1584" s="14">
        <f t="shared" si="97"/>
        <v>31</v>
      </c>
      <c r="Q1584" t="str">
        <f>(LEFT(N1584,FIND("/",N1584)-1))</f>
        <v>photography</v>
      </c>
      <c r="R1584" t="str">
        <f>RIGHT(N1584,LEN(N1584)-SEARCH("/",N1584))</f>
        <v>places</v>
      </c>
      <c r="S1584" s="9">
        <f t="shared" si="98"/>
        <v>42246.581631944442</v>
      </c>
      <c r="T1584" s="9">
        <f t="shared" si="99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0.1</v>
      </c>
      <c r="P1585" s="14">
        <f t="shared" si="97"/>
        <v>15</v>
      </c>
      <c r="Q1585" t="str">
        <f>(LEFT(N1585,FIND("/",N1585)-1))</f>
        <v>photography</v>
      </c>
      <c r="R1585" t="str">
        <f>RIGHT(N1585,LEN(N1585)-SEARCH("/",N1585))</f>
        <v>places</v>
      </c>
      <c r="S1585" s="9">
        <f t="shared" si="98"/>
        <v>41877.696655092594</v>
      </c>
      <c r="T1585" s="9">
        <f t="shared" si="99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14" t="e">
        <f t="shared" si="97"/>
        <v>#DIV/0!</v>
      </c>
      <c r="Q1586" t="str">
        <f>(LEFT(N1586,FIND("/",N1586)-1))</f>
        <v>photography</v>
      </c>
      <c r="R1586" t="str">
        <f>RIGHT(N1586,LEN(N1586)-SEARCH("/",N1586))</f>
        <v>places</v>
      </c>
      <c r="S1586" s="9">
        <f t="shared" si="98"/>
        <v>41779.440983796296</v>
      </c>
      <c r="T1586" s="9">
        <f t="shared" si="99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79</v>
      </c>
      <c r="P1587" s="14">
        <f t="shared" si="97"/>
        <v>131.66999999999999</v>
      </c>
      <c r="Q1587" t="str">
        <f>(LEFT(N1587,FIND("/",N1587)-1))</f>
        <v>photography</v>
      </c>
      <c r="R1587" t="str">
        <f>RIGHT(N1587,LEN(N1587)-SEARCH("/",N1587))</f>
        <v>places</v>
      </c>
      <c r="S1587" s="9">
        <f t="shared" si="98"/>
        <v>42707.687129629623</v>
      </c>
      <c r="T1587" s="9">
        <f t="shared" si="99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14" t="e">
        <f t="shared" si="97"/>
        <v>#DIV/0!</v>
      </c>
      <c r="Q1588" t="str">
        <f>(LEFT(N1588,FIND("/",N1588)-1))</f>
        <v>photography</v>
      </c>
      <c r="R1588" t="str">
        <f>RIGHT(N1588,LEN(N1588)-SEARCH("/",N1588))</f>
        <v>places</v>
      </c>
      <c r="S1588" s="9">
        <f t="shared" si="98"/>
        <v>42068.896087962959</v>
      </c>
      <c r="T1588" s="9">
        <f t="shared" si="99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0</v>
      </c>
      <c r="P1589" s="14">
        <f t="shared" si="97"/>
        <v>1</v>
      </c>
      <c r="Q1589" t="str">
        <f>(LEFT(N1589,FIND("/",N1589)-1))</f>
        <v>photography</v>
      </c>
      <c r="R1589" t="str">
        <f>RIGHT(N1589,LEN(N1589)-SEARCH("/",N1589))</f>
        <v>places</v>
      </c>
      <c r="S1589" s="9">
        <f t="shared" si="98"/>
        <v>41956.742650462962</v>
      </c>
      <c r="T1589" s="9">
        <f t="shared" si="99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14" t="e">
        <f t="shared" si="97"/>
        <v>#DIV/0!</v>
      </c>
      <c r="Q1590" t="str">
        <f>(LEFT(N1590,FIND("/",N1590)-1))</f>
        <v>photography</v>
      </c>
      <c r="R1590" t="str">
        <f>RIGHT(N1590,LEN(N1590)-SEARCH("/",N1590))</f>
        <v>places</v>
      </c>
      <c r="S1590" s="9">
        <f t="shared" si="98"/>
        <v>42005.041655092595</v>
      </c>
      <c r="T1590" s="9">
        <f t="shared" si="99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14" t="e">
        <f t="shared" si="97"/>
        <v>#DIV/0!</v>
      </c>
      <c r="Q1591" t="str">
        <f>(LEFT(N1591,FIND("/",N1591)-1))</f>
        <v>photography</v>
      </c>
      <c r="R1591" t="str">
        <f>RIGHT(N1591,LEN(N1591)-SEARCH("/",N1591))</f>
        <v>places</v>
      </c>
      <c r="S1591" s="9">
        <f t="shared" si="98"/>
        <v>42256.776458333326</v>
      </c>
      <c r="T1591" s="9">
        <f t="shared" si="99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</v>
      </c>
      <c r="P1592" s="14">
        <f t="shared" si="97"/>
        <v>510</v>
      </c>
      <c r="Q1592" t="str">
        <f>(LEFT(N1592,FIND("/",N1592)-1))</f>
        <v>photography</v>
      </c>
      <c r="R1592" t="str">
        <f>RIGHT(N1592,LEN(N1592)-SEARCH("/",N1592))</f>
        <v>places</v>
      </c>
      <c r="S1592" s="9">
        <f t="shared" si="98"/>
        <v>42240.648888888885</v>
      </c>
      <c r="T1592" s="9">
        <f t="shared" si="99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29.2</v>
      </c>
      <c r="P1593" s="14">
        <f t="shared" si="97"/>
        <v>44.48</v>
      </c>
      <c r="Q1593" t="str">
        <f>(LEFT(N1593,FIND("/",N1593)-1))</f>
        <v>photography</v>
      </c>
      <c r="R1593" t="str">
        <f>RIGHT(N1593,LEN(N1593)-SEARCH("/",N1593))</f>
        <v>places</v>
      </c>
      <c r="S1593" s="9">
        <f t="shared" si="98"/>
        <v>42433.517835648141</v>
      </c>
      <c r="T1593" s="9">
        <f t="shared" si="99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14" t="e">
        <f t="shared" si="97"/>
        <v>#DIV/0!</v>
      </c>
      <c r="Q1594" t="str">
        <f>(LEFT(N1594,FIND("/",N1594)-1))</f>
        <v>photography</v>
      </c>
      <c r="R1594" t="str">
        <f>RIGHT(N1594,LEN(N1594)-SEARCH("/",N1594))</f>
        <v>places</v>
      </c>
      <c r="S1594" s="9">
        <f t="shared" si="98"/>
        <v>42045.86440972222</v>
      </c>
      <c r="T1594" s="9">
        <f t="shared" si="99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0</v>
      </c>
      <c r="P1595" s="14">
        <f t="shared" si="97"/>
        <v>1</v>
      </c>
      <c r="Q1595" t="str">
        <f>(LEFT(N1595,FIND("/",N1595)-1))</f>
        <v>photography</v>
      </c>
      <c r="R1595" t="str">
        <f>RIGHT(N1595,LEN(N1595)-SEARCH("/",N1595))</f>
        <v>places</v>
      </c>
      <c r="S1595" s="9">
        <f t="shared" si="98"/>
        <v>42033.63721064815</v>
      </c>
      <c r="T1595" s="9">
        <f t="shared" si="99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20.5</v>
      </c>
      <c r="P1596" s="14">
        <f t="shared" si="97"/>
        <v>20.5</v>
      </c>
      <c r="Q1596" t="str">
        <f>(LEFT(N1596,FIND("/",N1596)-1))</f>
        <v>photography</v>
      </c>
      <c r="R1596" t="str">
        <f>RIGHT(N1596,LEN(N1596)-SEARCH("/",N1596))</f>
        <v>places</v>
      </c>
      <c r="S1596" s="9">
        <f t="shared" si="98"/>
        <v>42445.504421296289</v>
      </c>
      <c r="T1596" s="9">
        <f t="shared" si="99"/>
        <v>42505.472916666666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0.3</v>
      </c>
      <c r="P1597" s="14">
        <f t="shared" si="97"/>
        <v>40</v>
      </c>
      <c r="Q1597" t="str">
        <f>(LEFT(N1597,FIND("/",N1597)-1))</f>
        <v>photography</v>
      </c>
      <c r="R1597" t="str">
        <f>RIGHT(N1597,LEN(N1597)-SEARCH("/",N1597))</f>
        <v>places</v>
      </c>
      <c r="S1597" s="9">
        <f t="shared" si="98"/>
        <v>41779.84175925926</v>
      </c>
      <c r="T1597" s="9">
        <f t="shared" si="99"/>
        <v>41808.634027777771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2.2999999999999998</v>
      </c>
      <c r="P1598" s="14">
        <f t="shared" si="97"/>
        <v>25</v>
      </c>
      <c r="Q1598" t="str">
        <f>(LEFT(N1598,FIND("/",N1598)-1))</f>
        <v>photography</v>
      </c>
      <c r="R1598" t="str">
        <f>RIGHT(N1598,LEN(N1598)-SEARCH("/",N1598))</f>
        <v>places</v>
      </c>
      <c r="S1598" s="9">
        <f t="shared" si="98"/>
        <v>41941.221863425926</v>
      </c>
      <c r="T1598" s="9">
        <f t="shared" si="99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14" t="e">
        <f t="shared" si="97"/>
        <v>#DIV/0!</v>
      </c>
      <c r="Q1599" t="str">
        <f>(LEFT(N1599,FIND("/",N1599)-1))</f>
        <v>photography</v>
      </c>
      <c r="R1599" t="str">
        <f>RIGHT(N1599,LEN(N1599)-SEARCH("/",N1599))</f>
        <v>places</v>
      </c>
      <c r="S1599" s="9">
        <f t="shared" si="98"/>
        <v>42603.145798611113</v>
      </c>
      <c r="T1599" s="9">
        <f t="shared" si="99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0.1</v>
      </c>
      <c r="P1600" s="14">
        <f t="shared" si="97"/>
        <v>1</v>
      </c>
      <c r="Q1600" t="str">
        <f>(LEFT(N1600,FIND("/",N1600)-1))</f>
        <v>photography</v>
      </c>
      <c r="R1600" t="str">
        <f>RIGHT(N1600,LEN(N1600)-SEARCH("/",N1600))</f>
        <v>places</v>
      </c>
      <c r="S1600" s="9">
        <f t="shared" si="98"/>
        <v>42151.459004629629</v>
      </c>
      <c r="T1600" s="9">
        <f t="shared" si="99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14" t="e">
        <f t="shared" si="97"/>
        <v>#DIV/0!</v>
      </c>
      <c r="Q1601" t="str">
        <f>(LEFT(N1601,FIND("/",N1601)-1))</f>
        <v>photography</v>
      </c>
      <c r="R1601" t="str">
        <f>RIGHT(N1601,LEN(N1601)-SEARCH("/",N1601))</f>
        <v>places</v>
      </c>
      <c r="S1601" s="9">
        <f t="shared" si="98"/>
        <v>42438.330740740734</v>
      </c>
      <c r="T1601" s="9">
        <f t="shared" si="99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</v>
      </c>
      <c r="P1602" s="14">
        <f t="shared" si="97"/>
        <v>40.78</v>
      </c>
      <c r="Q1602" t="str">
        <f>(LEFT(N1602,FIND("/",N1602)-1))</f>
        <v>photography</v>
      </c>
      <c r="R1602" t="str">
        <f>RIGHT(N1602,LEN(N1602)-SEARCH("/",N1602))</f>
        <v>places</v>
      </c>
      <c r="S1602" s="9">
        <f t="shared" si="98"/>
        <v>41790.848981481475</v>
      </c>
      <c r="T1602" s="9">
        <f t="shared" si="99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ROUND((E1603/D1603)*100, 1)</f>
        <v>108.2</v>
      </c>
      <c r="P1603" s="14">
        <f t="shared" ref="P1603:P1666" si="101">ROUND(E1603/L1603, 2)</f>
        <v>48.33</v>
      </c>
      <c r="Q1603" t="str">
        <f>(LEFT(N1603,FIND("/",N1603)-1))</f>
        <v>music</v>
      </c>
      <c r="R1603" t="str">
        <f>RIGHT(N1603,LEN(N1603)-SEARCH("/",N1603))</f>
        <v>rock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100.2</v>
      </c>
      <c r="P1604" s="14">
        <f t="shared" si="101"/>
        <v>46.95</v>
      </c>
      <c r="Q1604" t="str">
        <f>(LEFT(N1604,FIND("/",N1604)-1))</f>
        <v>music</v>
      </c>
      <c r="R1604" t="str">
        <f>RIGHT(N1604,LEN(N1604)-SEARCH("/",N1604))</f>
        <v>rock</v>
      </c>
      <c r="S1604" s="9">
        <f t="shared" si="102"/>
        <v>40788.089317129627</v>
      </c>
      <c r="T1604" s="9">
        <f t="shared" si="103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100</v>
      </c>
      <c r="P1605" s="14">
        <f t="shared" si="101"/>
        <v>66.69</v>
      </c>
      <c r="Q1605" t="str">
        <f>(LEFT(N1605,FIND("/",N1605)-1))</f>
        <v>music</v>
      </c>
      <c r="R1605" t="str">
        <f>RIGHT(N1605,LEN(N1605)-SEARCH("/",N1605))</f>
        <v>rock</v>
      </c>
      <c r="S1605" s="9">
        <f t="shared" si="102"/>
        <v>40875.961331018516</v>
      </c>
      <c r="T1605" s="9">
        <f t="shared" si="103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122.1</v>
      </c>
      <c r="P1606" s="14">
        <f t="shared" si="101"/>
        <v>48.84</v>
      </c>
      <c r="Q1606" t="str">
        <f>(LEFT(N1606,FIND("/",N1606)-1))</f>
        <v>music</v>
      </c>
      <c r="R1606" t="str">
        <f>RIGHT(N1606,LEN(N1606)-SEARCH("/",N1606))</f>
        <v>rock</v>
      </c>
      <c r="S1606" s="9">
        <f t="shared" si="102"/>
        <v>40945.636979166666</v>
      </c>
      <c r="T1606" s="9">
        <f t="shared" si="103"/>
        <v>40985.595312500001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100.7</v>
      </c>
      <c r="P1607" s="14">
        <f t="shared" si="101"/>
        <v>137.31</v>
      </c>
      <c r="Q1607" t="str">
        <f>(LEFT(N1607,FIND("/",N1607)-1))</f>
        <v>music</v>
      </c>
      <c r="R1607" t="str">
        <f>RIGHT(N1607,LEN(N1607)-SEARCH("/",N1607))</f>
        <v>rock</v>
      </c>
      <c r="S1607" s="9">
        <f t="shared" si="102"/>
        <v>40746.804548611108</v>
      </c>
      <c r="T1607" s="9">
        <f t="shared" si="103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101</v>
      </c>
      <c r="P1608" s="14">
        <f t="shared" si="101"/>
        <v>87.83</v>
      </c>
      <c r="Q1608" t="str">
        <f>(LEFT(N1608,FIND("/",N1608)-1))</f>
        <v>music</v>
      </c>
      <c r="R1608" t="str">
        <f>RIGHT(N1608,LEN(N1608)-SEARCH("/",N1608))</f>
        <v>rock</v>
      </c>
      <c r="S1608" s="9">
        <f t="shared" si="102"/>
        <v>40535.903217592589</v>
      </c>
      <c r="T1608" s="9">
        <f t="shared" si="103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145.1</v>
      </c>
      <c r="P1609" s="14">
        <f t="shared" si="101"/>
        <v>70.790000000000006</v>
      </c>
      <c r="Q1609" t="str">
        <f>(LEFT(N1609,FIND("/",N1609)-1))</f>
        <v>music</v>
      </c>
      <c r="R1609" t="str">
        <f>RIGHT(N1609,LEN(N1609)-SEARCH("/",N1609))</f>
        <v>rock</v>
      </c>
      <c r="S1609" s="9">
        <f t="shared" si="102"/>
        <v>41053.600127314814</v>
      </c>
      <c r="T1609" s="9">
        <f t="shared" si="103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101.3</v>
      </c>
      <c r="P1610" s="14">
        <f t="shared" si="101"/>
        <v>52.83</v>
      </c>
      <c r="Q1610" t="str">
        <f>(LEFT(N1610,FIND("/",N1610)-1))</f>
        <v>music</v>
      </c>
      <c r="R1610" t="str">
        <f>RIGHT(N1610,LEN(N1610)-SEARCH("/",N1610))</f>
        <v>rock</v>
      </c>
      <c r="S1610" s="9">
        <f t="shared" si="102"/>
        <v>41607.622523148144</v>
      </c>
      <c r="T1610" s="9">
        <f t="shared" si="103"/>
        <v>41640.018055555549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118.3</v>
      </c>
      <c r="P1611" s="14">
        <f t="shared" si="101"/>
        <v>443.75</v>
      </c>
      <c r="Q1611" t="str">
        <f>(LEFT(N1611,FIND("/",N1611)-1))</f>
        <v>music</v>
      </c>
      <c r="R1611" t="str">
        <f>RIGHT(N1611,LEN(N1611)-SEARCH("/",N1611))</f>
        <v>rock</v>
      </c>
      <c r="S1611" s="9">
        <f t="shared" si="102"/>
        <v>40795.792928240735</v>
      </c>
      <c r="T1611" s="9">
        <f t="shared" si="103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271.89999999999998</v>
      </c>
      <c r="P1612" s="14">
        <f t="shared" si="101"/>
        <v>48.54</v>
      </c>
      <c r="Q1612" t="str">
        <f>(LEFT(N1612,FIND("/",N1612)-1))</f>
        <v>music</v>
      </c>
      <c r="R1612" t="str">
        <f>RIGHT(N1612,LEN(N1612)-SEARCH("/",N1612))</f>
        <v>rock</v>
      </c>
      <c r="S1612" s="9">
        <f t="shared" si="102"/>
        <v>41228.716550925921</v>
      </c>
      <c r="T1612" s="9">
        <f t="shared" si="103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125.1</v>
      </c>
      <c r="P1613" s="14">
        <f t="shared" si="101"/>
        <v>37.07</v>
      </c>
      <c r="Q1613" t="str">
        <f>(LEFT(N1613,FIND("/",N1613)-1))</f>
        <v>music</v>
      </c>
      <c r="R1613" t="str">
        <f>RIGHT(N1613,LEN(N1613)-SEARCH("/",N1613))</f>
        <v>rock</v>
      </c>
      <c r="S1613" s="9">
        <f t="shared" si="102"/>
        <v>41408.792037037034</v>
      </c>
      <c r="T1613" s="9">
        <f t="shared" si="103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110</v>
      </c>
      <c r="P1614" s="14">
        <f t="shared" si="101"/>
        <v>50</v>
      </c>
      <c r="Q1614" t="str">
        <f>(LEFT(N1614,FIND("/",N1614)-1))</f>
        <v>music</v>
      </c>
      <c r="R1614" t="str">
        <f>RIGHT(N1614,LEN(N1614)-SEARCH("/",N1614))</f>
        <v>rock</v>
      </c>
      <c r="S1614" s="9">
        <f t="shared" si="102"/>
        <v>41246.666481481479</v>
      </c>
      <c r="T1614" s="9">
        <f t="shared" si="103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101.5</v>
      </c>
      <c r="P1615" s="14">
        <f t="shared" si="101"/>
        <v>39.04</v>
      </c>
      <c r="Q1615" t="str">
        <f>(LEFT(N1615,FIND("/",N1615)-1))</f>
        <v>music</v>
      </c>
      <c r="R1615" t="str">
        <f>RIGHT(N1615,LEN(N1615)-SEARCH("/",N1615))</f>
        <v>rock</v>
      </c>
      <c r="S1615" s="9">
        <f t="shared" si="102"/>
        <v>41081.861134259256</v>
      </c>
      <c r="T1615" s="9">
        <f t="shared" si="103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102.7</v>
      </c>
      <c r="P1616" s="14">
        <f t="shared" si="101"/>
        <v>66.69</v>
      </c>
      <c r="Q1616" t="str">
        <f>(LEFT(N1616,FIND("/",N1616)-1))</f>
        <v>music</v>
      </c>
      <c r="R1616" t="str">
        <f>RIGHT(N1616,LEN(N1616)-SEARCH("/",N1616))</f>
        <v>rock</v>
      </c>
      <c r="S1616" s="9">
        <f t="shared" si="102"/>
        <v>41794.772789351853</v>
      </c>
      <c r="T1616" s="9">
        <f t="shared" si="103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114.1</v>
      </c>
      <c r="P1617" s="14">
        <f t="shared" si="101"/>
        <v>67.13</v>
      </c>
      <c r="Q1617" t="str">
        <f>(LEFT(N1617,FIND("/",N1617)-1))</f>
        <v>music</v>
      </c>
      <c r="R1617" t="str">
        <f>RIGHT(N1617,LEN(N1617)-SEARCH("/",N1617))</f>
        <v>rock</v>
      </c>
      <c r="S1617" s="9">
        <f t="shared" si="102"/>
        <v>40844.842546296291</v>
      </c>
      <c r="T1617" s="9">
        <f t="shared" si="103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104.2</v>
      </c>
      <c r="P1618" s="14">
        <f t="shared" si="101"/>
        <v>66.37</v>
      </c>
      <c r="Q1618" t="str">
        <f>(LEFT(N1618,FIND("/",N1618)-1))</f>
        <v>music</v>
      </c>
      <c r="R1618" t="str">
        <f>RIGHT(N1618,LEN(N1618)-SEARCH("/",N1618))</f>
        <v>rock</v>
      </c>
      <c r="S1618" s="9">
        <f t="shared" si="102"/>
        <v>41194.507187499999</v>
      </c>
      <c r="T1618" s="9">
        <f t="shared" si="103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145.9</v>
      </c>
      <c r="P1619" s="14">
        <f t="shared" si="101"/>
        <v>64.62</v>
      </c>
      <c r="Q1619" t="str">
        <f>(LEFT(N1619,FIND("/",N1619)-1))</f>
        <v>music</v>
      </c>
      <c r="R1619" t="str">
        <f>RIGHT(N1619,LEN(N1619)-SEARCH("/",N1619))</f>
        <v>rock</v>
      </c>
      <c r="S1619" s="9">
        <f t="shared" si="102"/>
        <v>41546.455879629626</v>
      </c>
      <c r="T1619" s="9">
        <f t="shared" si="103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105.1</v>
      </c>
      <c r="P1620" s="14">
        <f t="shared" si="101"/>
        <v>58.37</v>
      </c>
      <c r="Q1620" t="str">
        <f>(LEFT(N1620,FIND("/",N1620)-1))</f>
        <v>music</v>
      </c>
      <c r="R1620" t="str">
        <f>RIGHT(N1620,LEN(N1620)-SEARCH("/",N1620))</f>
        <v>rock</v>
      </c>
      <c r="S1620" s="9">
        <f t="shared" si="102"/>
        <v>41301.446006944439</v>
      </c>
      <c r="T1620" s="9">
        <f t="shared" si="103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133.30000000000001</v>
      </c>
      <c r="P1621" s="14">
        <f t="shared" si="101"/>
        <v>86.96</v>
      </c>
      <c r="Q1621" t="str">
        <f>(LEFT(N1621,FIND("/",N1621)-1))</f>
        <v>music</v>
      </c>
      <c r="R1621" t="str">
        <f>RIGHT(N1621,LEN(N1621)-SEARCH("/",N1621))</f>
        <v>rock</v>
      </c>
      <c r="S1621" s="9">
        <f t="shared" si="102"/>
        <v>41875.977847222217</v>
      </c>
      <c r="T1621" s="9">
        <f t="shared" si="103"/>
        <v>41896.977847222217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113</v>
      </c>
      <c r="P1622" s="14">
        <f t="shared" si="101"/>
        <v>66.47</v>
      </c>
      <c r="Q1622" t="str">
        <f>(LEFT(N1622,FIND("/",N1622)-1))</f>
        <v>music</v>
      </c>
      <c r="R1622" t="str">
        <f>RIGHT(N1622,LEN(N1622)-SEARCH("/",N1622))</f>
        <v>rock</v>
      </c>
      <c r="S1622" s="9">
        <f t="shared" si="102"/>
        <v>41321.131249999999</v>
      </c>
      <c r="T1622" s="9">
        <f t="shared" si="103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121.2</v>
      </c>
      <c r="P1623" s="14">
        <f t="shared" si="101"/>
        <v>163.78</v>
      </c>
      <c r="Q1623" t="str">
        <f>(LEFT(N1623,FIND("/",N1623)-1))</f>
        <v>music</v>
      </c>
      <c r="R1623" t="str">
        <f>RIGHT(N1623,LEN(N1623)-SEARCH("/",N1623))</f>
        <v>rock</v>
      </c>
      <c r="S1623" s="9">
        <f t="shared" si="102"/>
        <v>41003.398321759254</v>
      </c>
      <c r="T1623" s="9">
        <f t="shared" si="103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101.7</v>
      </c>
      <c r="P1624" s="14">
        <f t="shared" si="101"/>
        <v>107.98</v>
      </c>
      <c r="Q1624" t="str">
        <f>(LEFT(N1624,FIND("/",N1624)-1))</f>
        <v>music</v>
      </c>
      <c r="R1624" t="str">
        <f>RIGHT(N1624,LEN(N1624)-SEARCH("/",N1624))</f>
        <v>rock</v>
      </c>
      <c r="S1624" s="9">
        <f t="shared" si="102"/>
        <v>41950.086504629631</v>
      </c>
      <c r="T1624" s="9">
        <f t="shared" si="103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101.1</v>
      </c>
      <c r="P1625" s="14">
        <f t="shared" si="101"/>
        <v>42.11</v>
      </c>
      <c r="Q1625" t="str">
        <f>(LEFT(N1625,FIND("/",N1625)-1))</f>
        <v>music</v>
      </c>
      <c r="R1625" t="str">
        <f>RIGHT(N1625,LEN(N1625)-SEARCH("/",N1625))</f>
        <v>rock</v>
      </c>
      <c r="S1625" s="9">
        <f t="shared" si="102"/>
        <v>41453.480196759258</v>
      </c>
      <c r="T1625" s="9">
        <f t="shared" si="103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118</v>
      </c>
      <c r="P1626" s="14">
        <f t="shared" si="101"/>
        <v>47.2</v>
      </c>
      <c r="Q1626" t="str">
        <f>(LEFT(N1626,FIND("/",N1626)-1))</f>
        <v>music</v>
      </c>
      <c r="R1626" t="str">
        <f>RIGHT(N1626,LEN(N1626)-SEARCH("/",N1626))</f>
        <v>rock</v>
      </c>
      <c r="S1626" s="9">
        <f t="shared" si="102"/>
        <v>41243.158969907403</v>
      </c>
      <c r="T1626" s="9">
        <f t="shared" si="103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155.30000000000001</v>
      </c>
      <c r="P1627" s="14">
        <f t="shared" si="101"/>
        <v>112.02</v>
      </c>
      <c r="Q1627" t="str">
        <f>(LEFT(N1627,FIND("/",N1627)-1))</f>
        <v>music</v>
      </c>
      <c r="R1627" t="str">
        <f>RIGHT(N1627,LEN(N1627)-SEARCH("/",N1627))</f>
        <v>rock</v>
      </c>
      <c r="S1627" s="9">
        <f t="shared" si="102"/>
        <v>41135.491354166668</v>
      </c>
      <c r="T1627" s="9">
        <f t="shared" si="103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101.2</v>
      </c>
      <c r="P1628" s="14">
        <f t="shared" si="101"/>
        <v>74.95</v>
      </c>
      <c r="Q1628" t="str">
        <f>(LEFT(N1628,FIND("/",N1628)-1))</f>
        <v>music</v>
      </c>
      <c r="R1628" t="str">
        <f>RIGHT(N1628,LEN(N1628)-SEARCH("/",N1628))</f>
        <v>rock</v>
      </c>
      <c r="S1628" s="9">
        <f t="shared" si="102"/>
        <v>41579.639664351846</v>
      </c>
      <c r="T1628" s="9">
        <f t="shared" si="103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117</v>
      </c>
      <c r="P1629" s="14">
        <f t="shared" si="101"/>
        <v>61.58</v>
      </c>
      <c r="Q1629" t="str">
        <f>(LEFT(N1629,FIND("/",N1629)-1))</f>
        <v>music</v>
      </c>
      <c r="R1629" t="str">
        <f>RIGHT(N1629,LEN(N1629)-SEARCH("/",N1629))</f>
        <v>rock</v>
      </c>
      <c r="S1629" s="9">
        <f t="shared" si="102"/>
        <v>41205.498715277776</v>
      </c>
      <c r="T1629" s="9">
        <f t="shared" si="103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100.9</v>
      </c>
      <c r="P1630" s="14">
        <f t="shared" si="101"/>
        <v>45.88</v>
      </c>
      <c r="Q1630" t="str">
        <f>(LEFT(N1630,FIND("/",N1630)-1))</f>
        <v>music</v>
      </c>
      <c r="R1630" t="str">
        <f>RIGHT(N1630,LEN(N1630)-SEARCH("/",N1630))</f>
        <v>rock</v>
      </c>
      <c r="S1630" s="9">
        <f t="shared" si="102"/>
        <v>41774.528726851851</v>
      </c>
      <c r="T1630" s="9">
        <f t="shared" si="103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103.7</v>
      </c>
      <c r="P1631" s="14">
        <f t="shared" si="101"/>
        <v>75.849999999999994</v>
      </c>
      <c r="Q1631" t="str">
        <f>(LEFT(N1631,FIND("/",N1631)-1))</f>
        <v>music</v>
      </c>
      <c r="R1631" t="str">
        <f>RIGHT(N1631,LEN(N1631)-SEARCH("/",N1631))</f>
        <v>rock</v>
      </c>
      <c r="S1631" s="9">
        <f t="shared" si="102"/>
        <v>41645.658946759257</v>
      </c>
      <c r="T1631" s="9">
        <f t="shared" si="103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265.3</v>
      </c>
      <c r="P1632" s="14">
        <f t="shared" si="101"/>
        <v>84.21</v>
      </c>
      <c r="Q1632" t="str">
        <f>(LEFT(N1632,FIND("/",N1632)-1))</f>
        <v>music</v>
      </c>
      <c r="R1632" t="str">
        <f>RIGHT(N1632,LEN(N1632)-SEARCH("/",N1632))</f>
        <v>rock</v>
      </c>
      <c r="S1632" s="9">
        <f t="shared" si="102"/>
        <v>40939.629340277774</v>
      </c>
      <c r="T1632" s="9">
        <f t="shared" si="103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155.9</v>
      </c>
      <c r="P1633" s="14">
        <f t="shared" si="101"/>
        <v>117.23</v>
      </c>
      <c r="Q1633" t="str">
        <f>(LEFT(N1633,FIND("/",N1633)-1))</f>
        <v>music</v>
      </c>
      <c r="R1633" t="str">
        <f>RIGHT(N1633,LEN(N1633)-SEARCH("/",N1633))</f>
        <v>rock</v>
      </c>
      <c r="S1633" s="9">
        <f t="shared" si="102"/>
        <v>41164.65116898148</v>
      </c>
      <c r="T1633" s="9">
        <f t="shared" si="103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101.6</v>
      </c>
      <c r="P1634" s="14">
        <f t="shared" si="101"/>
        <v>86.49</v>
      </c>
      <c r="Q1634" t="str">
        <f>(LEFT(N1634,FIND("/",N1634)-1))</f>
        <v>music</v>
      </c>
      <c r="R1634" t="str">
        <f>RIGHT(N1634,LEN(N1634)-SEARCH("/",N1634))</f>
        <v>rock</v>
      </c>
      <c r="S1634" s="9">
        <f t="shared" si="102"/>
        <v>40750.132569444446</v>
      </c>
      <c r="T1634" s="9">
        <f t="shared" si="103"/>
        <v>40810.132569444446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100</v>
      </c>
      <c r="P1635" s="14">
        <f t="shared" si="101"/>
        <v>172.41</v>
      </c>
      <c r="Q1635" t="str">
        <f>(LEFT(N1635,FIND("/",N1635)-1))</f>
        <v>music</v>
      </c>
      <c r="R1635" t="str">
        <f>RIGHT(N1635,LEN(N1635)-SEARCH("/",N1635))</f>
        <v>rock</v>
      </c>
      <c r="S1635" s="9">
        <f t="shared" si="102"/>
        <v>40896.675416666665</v>
      </c>
      <c r="T1635" s="9">
        <f t="shared" si="103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100.5</v>
      </c>
      <c r="P1636" s="14">
        <f t="shared" si="101"/>
        <v>62.81</v>
      </c>
      <c r="Q1636" t="str">
        <f>(LEFT(N1636,FIND("/",N1636)-1))</f>
        <v>music</v>
      </c>
      <c r="R1636" t="str">
        <f>RIGHT(N1636,LEN(N1636)-SEARCH("/",N1636))</f>
        <v>rock</v>
      </c>
      <c r="S1636" s="9">
        <f t="shared" si="102"/>
        <v>40657.981493055551</v>
      </c>
      <c r="T1636" s="9">
        <f t="shared" si="103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125.3</v>
      </c>
      <c r="P1637" s="14">
        <f t="shared" si="101"/>
        <v>67.73</v>
      </c>
      <c r="Q1637" t="str">
        <f>(LEFT(N1637,FIND("/",N1637)-1))</f>
        <v>music</v>
      </c>
      <c r="R1637" t="str">
        <f>RIGHT(N1637,LEN(N1637)-SEARCH("/",N1637))</f>
        <v>rock</v>
      </c>
      <c r="S1637" s="9">
        <f t="shared" si="102"/>
        <v>42502.660428240742</v>
      </c>
      <c r="T1637" s="9">
        <f t="shared" si="103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103.6</v>
      </c>
      <c r="P1638" s="14">
        <f t="shared" si="101"/>
        <v>53.56</v>
      </c>
      <c r="Q1638" t="str">
        <f>(LEFT(N1638,FIND("/",N1638)-1))</f>
        <v>music</v>
      </c>
      <c r="R1638" t="str">
        <f>RIGHT(N1638,LEN(N1638)-SEARCH("/",N1638))</f>
        <v>rock</v>
      </c>
      <c r="S1638" s="9">
        <f t="shared" si="102"/>
        <v>40662.878333333334</v>
      </c>
      <c r="T1638" s="9">
        <f t="shared" si="103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103.8</v>
      </c>
      <c r="P1639" s="14">
        <f t="shared" si="101"/>
        <v>34.6</v>
      </c>
      <c r="Q1639" t="str">
        <f>(LEFT(N1639,FIND("/",N1639)-1))</f>
        <v>music</v>
      </c>
      <c r="R1639" t="str">
        <f>RIGHT(N1639,LEN(N1639)-SEARCH("/",N1639))</f>
        <v>rock</v>
      </c>
      <c r="S1639" s="9">
        <f t="shared" si="102"/>
        <v>40122.543287037035</v>
      </c>
      <c r="T1639" s="9">
        <f t="shared" si="103"/>
        <v>40178.777083333327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105</v>
      </c>
      <c r="P1640" s="14">
        <f t="shared" si="101"/>
        <v>38.89</v>
      </c>
      <c r="Q1640" t="str">
        <f>(LEFT(N1640,FIND("/",N1640)-1))</f>
        <v>music</v>
      </c>
      <c r="R1640" t="str">
        <f>RIGHT(N1640,LEN(N1640)-SEARCH("/",N1640))</f>
        <v>rock</v>
      </c>
      <c r="S1640" s="9">
        <f t="shared" si="102"/>
        <v>41288.478796296295</v>
      </c>
      <c r="T1640" s="9">
        <f t="shared" si="103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100</v>
      </c>
      <c r="P1641" s="14">
        <f t="shared" si="101"/>
        <v>94.74</v>
      </c>
      <c r="Q1641" t="str">
        <f>(LEFT(N1641,FIND("/",N1641)-1))</f>
        <v>music</v>
      </c>
      <c r="R1641" t="str">
        <f>RIGHT(N1641,LEN(N1641)-SEARCH("/",N1641))</f>
        <v>rock</v>
      </c>
      <c r="S1641" s="9">
        <f t="shared" si="102"/>
        <v>40941.444039351853</v>
      </c>
      <c r="T1641" s="9">
        <f t="shared" si="103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169.9</v>
      </c>
      <c r="P1642" s="14">
        <f t="shared" si="101"/>
        <v>39.97</v>
      </c>
      <c r="Q1642" t="str">
        <f>(LEFT(N1642,FIND("/",N1642)-1))</f>
        <v>music</v>
      </c>
      <c r="R1642" t="str">
        <f>RIGHT(N1642,LEN(N1642)-SEARCH("/",N1642))</f>
        <v>rock</v>
      </c>
      <c r="S1642" s="9">
        <f t="shared" si="102"/>
        <v>40379.022627314815</v>
      </c>
      <c r="T1642" s="9">
        <f t="shared" si="103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101.4</v>
      </c>
      <c r="P1643" s="14">
        <f t="shared" si="101"/>
        <v>97.5</v>
      </c>
      <c r="Q1643" t="str">
        <f>(LEFT(N1643,FIND("/",N1643)-1))</f>
        <v>music</v>
      </c>
      <c r="R1643" t="str">
        <f>RIGHT(N1643,LEN(N1643)-SEARCH("/",N1643))</f>
        <v>pop</v>
      </c>
      <c r="S1643" s="9">
        <f t="shared" si="102"/>
        <v>41962.388240740744</v>
      </c>
      <c r="T1643" s="9">
        <f t="shared" si="103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100</v>
      </c>
      <c r="P1644" s="14">
        <f t="shared" si="101"/>
        <v>42.86</v>
      </c>
      <c r="Q1644" t="str">
        <f>(LEFT(N1644,FIND("/",N1644)-1))</f>
        <v>music</v>
      </c>
      <c r="R1644" t="str">
        <f>RIGHT(N1644,LEN(N1644)-SEARCH("/",N1644))</f>
        <v>pop</v>
      </c>
      <c r="S1644" s="9">
        <f t="shared" si="102"/>
        <v>40687.816284722219</v>
      </c>
      <c r="T1644" s="9">
        <f t="shared" si="103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124.7</v>
      </c>
      <c r="P1645" s="14">
        <f t="shared" si="101"/>
        <v>168.51</v>
      </c>
      <c r="Q1645" t="str">
        <f>(LEFT(N1645,FIND("/",N1645)-1))</f>
        <v>music</v>
      </c>
      <c r="R1645" t="str">
        <f>RIGHT(N1645,LEN(N1645)-SEARCH("/",N1645))</f>
        <v>pop</v>
      </c>
      <c r="S1645" s="9">
        <f t="shared" si="102"/>
        <v>41146.615879629629</v>
      </c>
      <c r="T1645" s="9">
        <f t="shared" si="103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109.5</v>
      </c>
      <c r="P1646" s="14">
        <f t="shared" si="101"/>
        <v>85.55</v>
      </c>
      <c r="Q1646" t="str">
        <f>(LEFT(N1646,FIND("/",N1646)-1))</f>
        <v>music</v>
      </c>
      <c r="R1646" t="str">
        <f>RIGHT(N1646,LEN(N1646)-SEARCH("/",N1646))</f>
        <v>pop</v>
      </c>
      <c r="S1646" s="9">
        <f t="shared" si="102"/>
        <v>41174.851388888885</v>
      </c>
      <c r="T1646" s="9">
        <f t="shared" si="103"/>
        <v>41234.893055555549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110.8</v>
      </c>
      <c r="P1647" s="14">
        <f t="shared" si="101"/>
        <v>554</v>
      </c>
      <c r="Q1647" t="str">
        <f>(LEFT(N1647,FIND("/",N1647)-1))</f>
        <v>music</v>
      </c>
      <c r="R1647" t="str">
        <f>RIGHT(N1647,LEN(N1647)-SEARCH("/",N1647))</f>
        <v>pop</v>
      </c>
      <c r="S1647" s="9">
        <f t="shared" si="102"/>
        <v>41521.40902777778</v>
      </c>
      <c r="T1647" s="9">
        <f t="shared" si="103"/>
        <v>41535.40902777778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110.2</v>
      </c>
      <c r="P1648" s="14">
        <f t="shared" si="101"/>
        <v>26.55</v>
      </c>
      <c r="Q1648" t="str">
        <f>(LEFT(N1648,FIND("/",N1648)-1))</f>
        <v>music</v>
      </c>
      <c r="R1648" t="str">
        <f>RIGHT(N1648,LEN(N1648)-SEARCH("/",N1648))</f>
        <v>pop</v>
      </c>
      <c r="S1648" s="9">
        <f t="shared" si="102"/>
        <v>41833.241932870369</v>
      </c>
      <c r="T1648" s="9">
        <f t="shared" si="103"/>
        <v>41865.549305555549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104.7</v>
      </c>
      <c r="P1649" s="14">
        <f t="shared" si="101"/>
        <v>113.83</v>
      </c>
      <c r="Q1649" t="str">
        <f>(LEFT(N1649,FIND("/",N1649)-1))</f>
        <v>music</v>
      </c>
      <c r="R1649" t="str">
        <f>RIGHT(N1649,LEN(N1649)-SEARCH("/",N1649))</f>
        <v>pop</v>
      </c>
      <c r="S1649" s="9">
        <f t="shared" si="102"/>
        <v>41039.201122685183</v>
      </c>
      <c r="T1649" s="9">
        <f t="shared" si="103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125.3</v>
      </c>
      <c r="P1650" s="14">
        <f t="shared" si="101"/>
        <v>32.01</v>
      </c>
      <c r="Q1650" t="str">
        <f>(LEFT(N1650,FIND("/",N1650)-1))</f>
        <v>music</v>
      </c>
      <c r="R1650" t="str">
        <f>RIGHT(N1650,LEN(N1650)-SEARCH("/",N1650))</f>
        <v>pop</v>
      </c>
      <c r="S1650" s="9">
        <f t="shared" si="102"/>
        <v>40592.496319444443</v>
      </c>
      <c r="T1650" s="9">
        <f t="shared" si="103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100.6</v>
      </c>
      <c r="P1651" s="14">
        <f t="shared" si="101"/>
        <v>47.19</v>
      </c>
      <c r="Q1651" t="str">
        <f>(LEFT(N1651,FIND("/",N1651)-1))</f>
        <v>music</v>
      </c>
      <c r="R1651" t="str">
        <f>RIGHT(N1651,LEN(N1651)-SEARCH("/",N1651))</f>
        <v>pop</v>
      </c>
      <c r="S1651" s="9">
        <f t="shared" si="102"/>
        <v>41737.476331018515</v>
      </c>
      <c r="T1651" s="9">
        <f t="shared" si="103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141.6</v>
      </c>
      <c r="P1652" s="14">
        <f t="shared" si="101"/>
        <v>88.47</v>
      </c>
      <c r="Q1652" t="str">
        <f>(LEFT(N1652,FIND("/",N1652)-1))</f>
        <v>music</v>
      </c>
      <c r="R1652" t="str">
        <f>RIGHT(N1652,LEN(N1652)-SEARCH("/",N1652))</f>
        <v>pop</v>
      </c>
      <c r="S1652" s="9">
        <f t="shared" si="102"/>
        <v>41526.227280092593</v>
      </c>
      <c r="T1652" s="9">
        <f t="shared" si="103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100.8</v>
      </c>
      <c r="P1653" s="14">
        <f t="shared" si="101"/>
        <v>100.75</v>
      </c>
      <c r="Q1653" t="str">
        <f>(LEFT(N1653,FIND("/",N1653)-1))</f>
        <v>music</v>
      </c>
      <c r="R1653" t="str">
        <f>RIGHT(N1653,LEN(N1653)-SEARCH("/",N1653))</f>
        <v>pop</v>
      </c>
      <c r="S1653" s="9">
        <f t="shared" si="102"/>
        <v>40625.692361111105</v>
      </c>
      <c r="T1653" s="9">
        <f t="shared" si="103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100.7</v>
      </c>
      <c r="P1654" s="14">
        <f t="shared" si="101"/>
        <v>64.709999999999994</v>
      </c>
      <c r="Q1654" t="str">
        <f>(LEFT(N1654,FIND("/",N1654)-1))</f>
        <v>music</v>
      </c>
      <c r="R1654" t="str">
        <f>RIGHT(N1654,LEN(N1654)-SEARCH("/",N1654))</f>
        <v>pop</v>
      </c>
      <c r="S1654" s="9">
        <f t="shared" si="102"/>
        <v>41572.284641203703</v>
      </c>
      <c r="T1654" s="9">
        <f t="shared" si="103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174.2</v>
      </c>
      <c r="P1655" s="14">
        <f t="shared" si="101"/>
        <v>51.85</v>
      </c>
      <c r="Q1655" t="str">
        <f>(LEFT(N1655,FIND("/",N1655)-1))</f>
        <v>music</v>
      </c>
      <c r="R1655" t="str">
        <f>RIGHT(N1655,LEN(N1655)-SEARCH("/",N1655))</f>
        <v>pop</v>
      </c>
      <c r="S1655" s="9">
        <f t="shared" si="102"/>
        <v>40626.626111111109</v>
      </c>
      <c r="T1655" s="9">
        <f t="shared" si="103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119.9</v>
      </c>
      <c r="P1656" s="14">
        <f t="shared" si="101"/>
        <v>38.79</v>
      </c>
      <c r="Q1656" t="str">
        <f>(LEFT(N1656,FIND("/",N1656)-1))</f>
        <v>music</v>
      </c>
      <c r="R1656" t="str">
        <f>RIGHT(N1656,LEN(N1656)-SEARCH("/",N1656))</f>
        <v>pop</v>
      </c>
      <c r="S1656" s="9">
        <f t="shared" si="102"/>
        <v>40987.682407407403</v>
      </c>
      <c r="T1656" s="9">
        <f t="shared" si="103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142.9</v>
      </c>
      <c r="P1657" s="14">
        <f t="shared" si="101"/>
        <v>44.65</v>
      </c>
      <c r="Q1657" t="str">
        <f>(LEFT(N1657,FIND("/",N1657)-1))</f>
        <v>music</v>
      </c>
      <c r="R1657" t="str">
        <f>RIGHT(N1657,LEN(N1657)-SEARCH("/",N1657))</f>
        <v>pop</v>
      </c>
      <c r="S1657" s="9">
        <f t="shared" si="102"/>
        <v>40974.583564814813</v>
      </c>
      <c r="T1657" s="9">
        <f t="shared" si="103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100.3</v>
      </c>
      <c r="P1658" s="14">
        <f t="shared" si="101"/>
        <v>156.77000000000001</v>
      </c>
      <c r="Q1658" t="str">
        <f>(LEFT(N1658,FIND("/",N1658)-1))</f>
        <v>music</v>
      </c>
      <c r="R1658" t="str">
        <f>RIGHT(N1658,LEN(N1658)-SEARCH("/",N1658))</f>
        <v>pop</v>
      </c>
      <c r="S1658" s="9">
        <f t="shared" si="102"/>
        <v>41226.720509259256</v>
      </c>
      <c r="T1658" s="9">
        <f t="shared" si="103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104.9</v>
      </c>
      <c r="P1659" s="14">
        <f t="shared" si="101"/>
        <v>118.7</v>
      </c>
      <c r="Q1659" t="str">
        <f>(LEFT(N1659,FIND("/",N1659)-1))</f>
        <v>music</v>
      </c>
      <c r="R1659" t="str">
        <f>RIGHT(N1659,LEN(N1659)-SEARCH("/",N1659))</f>
        <v>pop</v>
      </c>
      <c r="S1659" s="9">
        <f t="shared" si="102"/>
        <v>41023.573703703703</v>
      </c>
      <c r="T1659" s="9">
        <f t="shared" si="103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132.19999999999999</v>
      </c>
      <c r="P1660" s="14">
        <f t="shared" si="101"/>
        <v>74.150000000000006</v>
      </c>
      <c r="Q1660" t="str">
        <f>(LEFT(N1660,FIND("/",N1660)-1))</f>
        <v>music</v>
      </c>
      <c r="R1660" t="str">
        <f>RIGHT(N1660,LEN(N1660)-SEARCH("/",N1660))</f>
        <v>pop</v>
      </c>
      <c r="S1660" s="9">
        <f t="shared" si="102"/>
        <v>41223.013506944444</v>
      </c>
      <c r="T1660" s="9">
        <f t="shared" si="103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112.8</v>
      </c>
      <c r="P1661" s="14">
        <f t="shared" si="101"/>
        <v>12.53</v>
      </c>
      <c r="Q1661" t="str">
        <f>(LEFT(N1661,FIND("/",N1661)-1))</f>
        <v>music</v>
      </c>
      <c r="R1661" t="str">
        <f>RIGHT(N1661,LEN(N1661)-SEARCH("/",N1661))</f>
        <v>pop</v>
      </c>
      <c r="S1661" s="9">
        <f t="shared" si="102"/>
        <v>41596.705104166664</v>
      </c>
      <c r="T1661" s="9">
        <f t="shared" si="103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1253.8</v>
      </c>
      <c r="P1662" s="14">
        <f t="shared" si="101"/>
        <v>27.86</v>
      </c>
      <c r="Q1662" t="str">
        <f>(LEFT(N1662,FIND("/",N1662)-1))</f>
        <v>music</v>
      </c>
      <c r="R1662" t="str">
        <f>RIGHT(N1662,LEN(N1662)-SEARCH("/",N1662))</f>
        <v>pop</v>
      </c>
      <c r="S1662" s="9">
        <f t="shared" si="102"/>
        <v>42459.485532407409</v>
      </c>
      <c r="T1662" s="9">
        <f t="shared" si="103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102.5</v>
      </c>
      <c r="P1663" s="14">
        <f t="shared" si="101"/>
        <v>80.180000000000007</v>
      </c>
      <c r="Q1663" t="str">
        <f>(LEFT(N1663,FIND("/",N1663)-1))</f>
        <v>music</v>
      </c>
      <c r="R1663" t="str">
        <f>RIGHT(N1663,LEN(N1663)-SEARCH("/",N1663))</f>
        <v>pop</v>
      </c>
      <c r="S1663" s="9">
        <f t="shared" si="102"/>
        <v>42343.789710648147</v>
      </c>
      <c r="T1663" s="9">
        <f t="shared" si="103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102.6</v>
      </c>
      <c r="P1664" s="14">
        <f t="shared" si="101"/>
        <v>132.44</v>
      </c>
      <c r="Q1664" t="str">
        <f>(LEFT(N1664,FIND("/",N1664)-1))</f>
        <v>music</v>
      </c>
      <c r="R1664" t="str">
        <f>RIGHT(N1664,LEN(N1664)-SEARCH("/",N1664))</f>
        <v>pop</v>
      </c>
      <c r="S1664" s="9">
        <f t="shared" si="102"/>
        <v>40847.99</v>
      </c>
      <c r="T1664" s="9">
        <f t="shared" si="103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108</v>
      </c>
      <c r="P1665" s="14">
        <f t="shared" si="101"/>
        <v>33.75</v>
      </c>
      <c r="Q1665" t="str">
        <f>(LEFT(N1665,FIND("/",N1665)-1))</f>
        <v>music</v>
      </c>
      <c r="R1665" t="str">
        <f>RIGHT(N1665,LEN(N1665)-SEARCH("/",N1665))</f>
        <v>pop</v>
      </c>
      <c r="S1665" s="9">
        <f t="shared" si="102"/>
        <v>42005.813738425924</v>
      </c>
      <c r="T1665" s="9">
        <f t="shared" si="103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122.4</v>
      </c>
      <c r="P1666" s="14">
        <f t="shared" si="101"/>
        <v>34.380000000000003</v>
      </c>
      <c r="Q1666" t="str">
        <f>(LEFT(N1666,FIND("/",N1666)-1))</f>
        <v>music</v>
      </c>
      <c r="R1666" t="str">
        <f>RIGHT(N1666,LEN(N1666)-SEARCH("/",N1666))</f>
        <v>pop</v>
      </c>
      <c r="S1666" s="9">
        <f t="shared" si="102"/>
        <v>40939.553449074076</v>
      </c>
      <c r="T1666" s="9">
        <f t="shared" si="103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ROUND((E1667/D1667)*100, 1)</f>
        <v>119.5</v>
      </c>
      <c r="P1667" s="14">
        <f t="shared" ref="P1667:P1730" si="105">ROUND(E1667/L1667, 2)</f>
        <v>44.96</v>
      </c>
      <c r="Q1667" t="str">
        <f>(LEFT(N1667,FIND("/",N1667)-1))</f>
        <v>music</v>
      </c>
      <c r="R1667" t="str">
        <f>RIGHT(N1667,LEN(N1667)-SEARCH("/",N1667))</f>
        <v>pop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160.9</v>
      </c>
      <c r="P1668" s="14">
        <f t="shared" si="105"/>
        <v>41.04</v>
      </c>
      <c r="Q1668" t="str">
        <f>(LEFT(N1668,FIND("/",N1668)-1))</f>
        <v>music</v>
      </c>
      <c r="R1668" t="str">
        <f>RIGHT(N1668,LEN(N1668)-SEARCH("/",N1668))</f>
        <v>pop</v>
      </c>
      <c r="S1668" s="9">
        <f t="shared" si="106"/>
        <v>41331.04482638889</v>
      </c>
      <c r="T1668" s="9">
        <f t="shared" si="107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126.9</v>
      </c>
      <c r="P1669" s="14">
        <f t="shared" si="105"/>
        <v>52.6</v>
      </c>
      <c r="Q1669" t="str">
        <f>(LEFT(N1669,FIND("/",N1669)-1))</f>
        <v>music</v>
      </c>
      <c r="R1669" t="str">
        <f>RIGHT(N1669,LEN(N1669)-SEARCH("/",N1669))</f>
        <v>pop</v>
      </c>
      <c r="S1669" s="9">
        <f t="shared" si="106"/>
        <v>41681.862245370365</v>
      </c>
      <c r="T1669" s="9">
        <f t="shared" si="107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102.6</v>
      </c>
      <c r="P1670" s="14">
        <f t="shared" si="105"/>
        <v>70.78</v>
      </c>
      <c r="Q1670" t="str">
        <f>(LEFT(N1670,FIND("/",N1670)-1))</f>
        <v>music</v>
      </c>
      <c r="R1670" t="str">
        <f>RIGHT(N1670,LEN(N1670)-SEARCH("/",N1670))</f>
        <v>pop</v>
      </c>
      <c r="S1670" s="9">
        <f t="shared" si="106"/>
        <v>40844.941423611112</v>
      </c>
      <c r="T1670" s="9">
        <f t="shared" si="107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139.80000000000001</v>
      </c>
      <c r="P1671" s="14">
        <f t="shared" si="105"/>
        <v>53.75</v>
      </c>
      <c r="Q1671" t="str">
        <f>(LEFT(N1671,FIND("/",N1671)-1))</f>
        <v>music</v>
      </c>
      <c r="R1671" t="str">
        <f>RIGHT(N1671,LEN(N1671)-SEARCH("/",N1671))</f>
        <v>pop</v>
      </c>
      <c r="S1671" s="9">
        <f t="shared" si="106"/>
        <v>42461.676805555551</v>
      </c>
      <c r="T1671" s="9">
        <f t="shared" si="107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102.6</v>
      </c>
      <c r="P1672" s="14">
        <f t="shared" si="105"/>
        <v>44.61</v>
      </c>
      <c r="Q1672" t="str">
        <f>(LEFT(N1672,FIND("/",N1672)-1))</f>
        <v>music</v>
      </c>
      <c r="R1672" t="str">
        <f>RIGHT(N1672,LEN(N1672)-SEARCH("/",N1672))</f>
        <v>pop</v>
      </c>
      <c r="S1672" s="9">
        <f t="shared" si="106"/>
        <v>40313.722210648142</v>
      </c>
      <c r="T1672" s="9">
        <f t="shared" si="107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100.7</v>
      </c>
      <c r="P1673" s="14">
        <f t="shared" si="105"/>
        <v>26.15</v>
      </c>
      <c r="Q1673" t="str">
        <f>(LEFT(N1673,FIND("/",N1673)-1))</f>
        <v>music</v>
      </c>
      <c r="R1673" t="str">
        <f>RIGHT(N1673,LEN(N1673)-SEARCH("/",N1673))</f>
        <v>pop</v>
      </c>
      <c r="S1673" s="9">
        <f t="shared" si="106"/>
        <v>42553.335810185185</v>
      </c>
      <c r="T1673" s="9">
        <f t="shared" si="107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112.9</v>
      </c>
      <c r="P1674" s="14">
        <f t="shared" si="105"/>
        <v>39.18</v>
      </c>
      <c r="Q1674" t="str">
        <f>(LEFT(N1674,FIND("/",N1674)-1))</f>
        <v>music</v>
      </c>
      <c r="R1674" t="str">
        <f>RIGHT(N1674,LEN(N1674)-SEARCH("/",N1674))</f>
        <v>pop</v>
      </c>
      <c r="S1674" s="9">
        <f t="shared" si="106"/>
        <v>41034.448263888888</v>
      </c>
      <c r="T1674" s="9">
        <f t="shared" si="107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128.1</v>
      </c>
      <c r="P1675" s="14">
        <f t="shared" si="105"/>
        <v>45.59</v>
      </c>
      <c r="Q1675" t="str">
        <f>(LEFT(N1675,FIND("/",N1675)-1))</f>
        <v>music</v>
      </c>
      <c r="R1675" t="str">
        <f>RIGHT(N1675,LEN(N1675)-SEARCH("/",N1675))</f>
        <v>pop</v>
      </c>
      <c r="S1675" s="9">
        <f t="shared" si="106"/>
        <v>42039.670046296298</v>
      </c>
      <c r="T1675" s="9">
        <f t="shared" si="107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201.7</v>
      </c>
      <c r="P1676" s="14">
        <f t="shared" si="105"/>
        <v>89.25</v>
      </c>
      <c r="Q1676" t="str">
        <f>(LEFT(N1676,FIND("/",N1676)-1))</f>
        <v>music</v>
      </c>
      <c r="R1676" t="str">
        <f>RIGHT(N1676,LEN(N1676)-SEARCH("/",N1676))</f>
        <v>pop</v>
      </c>
      <c r="S1676" s="9">
        <f t="shared" si="106"/>
        <v>42569.397060185183</v>
      </c>
      <c r="T1676" s="9">
        <f t="shared" si="107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137.4</v>
      </c>
      <c r="P1677" s="14">
        <f t="shared" si="105"/>
        <v>40.42</v>
      </c>
      <c r="Q1677" t="str">
        <f>(LEFT(N1677,FIND("/",N1677)-1))</f>
        <v>music</v>
      </c>
      <c r="R1677" t="str">
        <f>RIGHT(N1677,LEN(N1677)-SEARCH("/",N1677))</f>
        <v>pop</v>
      </c>
      <c r="S1677" s="9">
        <f t="shared" si="106"/>
        <v>40802.524768518517</v>
      </c>
      <c r="T1677" s="9">
        <f t="shared" si="107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115.3</v>
      </c>
      <c r="P1678" s="14">
        <f t="shared" si="105"/>
        <v>82.38</v>
      </c>
      <c r="Q1678" t="str">
        <f>(LEFT(N1678,FIND("/",N1678)-1))</f>
        <v>music</v>
      </c>
      <c r="R1678" t="str">
        <f>RIGHT(N1678,LEN(N1678)-SEARCH("/",N1678))</f>
        <v>pop</v>
      </c>
      <c r="S1678" s="9">
        <f t="shared" si="106"/>
        <v>40973.517905092587</v>
      </c>
      <c r="T1678" s="9">
        <f t="shared" si="107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111.7</v>
      </c>
      <c r="P1679" s="14">
        <f t="shared" si="105"/>
        <v>159.52000000000001</v>
      </c>
      <c r="Q1679" t="str">
        <f>(LEFT(N1679,FIND("/",N1679)-1))</f>
        <v>music</v>
      </c>
      <c r="R1679" t="str">
        <f>RIGHT(N1679,LEN(N1679)-SEARCH("/",N1679))</f>
        <v>pop</v>
      </c>
      <c r="S1679" s="9">
        <f t="shared" si="106"/>
        <v>42416.198796296296</v>
      </c>
      <c r="T1679" s="9">
        <f t="shared" si="107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118.4</v>
      </c>
      <c r="P1680" s="14">
        <f t="shared" si="105"/>
        <v>36.24</v>
      </c>
      <c r="Q1680" t="str">
        <f>(LEFT(N1680,FIND("/",N1680)-1))</f>
        <v>music</v>
      </c>
      <c r="R1680" t="str">
        <f>RIGHT(N1680,LEN(N1680)-SEARCH("/",N1680))</f>
        <v>pop</v>
      </c>
      <c r="S1680" s="9">
        <f t="shared" si="106"/>
        <v>41662.646655092591</v>
      </c>
      <c r="T1680" s="9">
        <f t="shared" si="107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175</v>
      </c>
      <c r="P1681" s="14">
        <f t="shared" si="105"/>
        <v>62.5</v>
      </c>
      <c r="Q1681" t="str">
        <f>(LEFT(N1681,FIND("/",N1681)-1))</f>
        <v>music</v>
      </c>
      <c r="R1681" t="str">
        <f>RIGHT(N1681,LEN(N1681)-SEARCH("/",N1681))</f>
        <v>pop</v>
      </c>
      <c r="S1681" s="9">
        <f t="shared" si="106"/>
        <v>40722.860474537032</v>
      </c>
      <c r="T1681" s="9">
        <f t="shared" si="107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117.5</v>
      </c>
      <c r="P1682" s="14">
        <f t="shared" si="105"/>
        <v>47</v>
      </c>
      <c r="Q1682" t="str">
        <f>(LEFT(N1682,FIND("/",N1682)-1))</f>
        <v>music</v>
      </c>
      <c r="R1682" t="str">
        <f>RIGHT(N1682,LEN(N1682)-SEARCH("/",N1682))</f>
        <v>pop</v>
      </c>
      <c r="S1682" s="9">
        <f t="shared" si="106"/>
        <v>41802.549386574072</v>
      </c>
      <c r="T1682" s="9">
        <f t="shared" si="107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101.4</v>
      </c>
      <c r="P1683" s="14">
        <f t="shared" si="105"/>
        <v>74.58</v>
      </c>
      <c r="Q1683" t="str">
        <f>(LEFT(N1683,FIND("/",N1683)-1))</f>
        <v>music</v>
      </c>
      <c r="R1683" t="str">
        <f>RIGHT(N1683,LEN(N1683)-SEARCH("/",N1683))</f>
        <v>faith</v>
      </c>
      <c r="S1683" s="9">
        <f t="shared" si="106"/>
        <v>42773.91300925926</v>
      </c>
      <c r="T1683" s="9">
        <f t="shared" si="107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14" t="e">
        <f t="shared" si="105"/>
        <v>#DIV/0!</v>
      </c>
      <c r="Q1684" t="str">
        <f>(LEFT(N1684,FIND("/",N1684)-1))</f>
        <v>music</v>
      </c>
      <c r="R1684" t="str">
        <f>RIGHT(N1684,LEN(N1684)-SEARCH("/",N1684))</f>
        <v>faith</v>
      </c>
      <c r="S1684" s="9">
        <f t="shared" si="106"/>
        <v>42779.005324074074</v>
      </c>
      <c r="T1684" s="9">
        <f t="shared" si="107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21.7</v>
      </c>
      <c r="P1685" s="14">
        <f t="shared" si="105"/>
        <v>76</v>
      </c>
      <c r="Q1685" t="str">
        <f>(LEFT(N1685,FIND("/",N1685)-1))</f>
        <v>music</v>
      </c>
      <c r="R1685" t="str">
        <f>RIGHT(N1685,LEN(N1685)-SEARCH("/",N1685))</f>
        <v>faith</v>
      </c>
      <c r="S1685" s="9">
        <f t="shared" si="106"/>
        <v>42808.57335648148</v>
      </c>
      <c r="T1685" s="9">
        <f t="shared" si="107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109.1</v>
      </c>
      <c r="P1686" s="14">
        <f t="shared" si="105"/>
        <v>86.44</v>
      </c>
      <c r="Q1686" t="str">
        <f>(LEFT(N1686,FIND("/",N1686)-1))</f>
        <v>music</v>
      </c>
      <c r="R1686" t="str">
        <f>RIGHT(N1686,LEN(N1686)-SEARCH("/",N1686))</f>
        <v>faith</v>
      </c>
      <c r="S1686" s="9">
        <f t="shared" si="106"/>
        <v>42783.606956018521</v>
      </c>
      <c r="T1686" s="9">
        <f t="shared" si="107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102.9</v>
      </c>
      <c r="P1687" s="14">
        <f t="shared" si="105"/>
        <v>24</v>
      </c>
      <c r="Q1687" t="str">
        <f>(LEFT(N1687,FIND("/",N1687)-1))</f>
        <v>music</v>
      </c>
      <c r="R1687" t="str">
        <f>RIGHT(N1687,LEN(N1687)-SEARCH("/",N1687))</f>
        <v>faith</v>
      </c>
      <c r="S1687" s="9">
        <f t="shared" si="106"/>
        <v>42788.041932870365</v>
      </c>
      <c r="T1687" s="9">
        <f t="shared" si="107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0.4</v>
      </c>
      <c r="P1688" s="14">
        <f t="shared" si="105"/>
        <v>18</v>
      </c>
      <c r="Q1688" t="str">
        <f>(LEFT(N1688,FIND("/",N1688)-1))</f>
        <v>music</v>
      </c>
      <c r="R1688" t="str">
        <f>RIGHT(N1688,LEN(N1688)-SEARCH("/",N1688))</f>
        <v>faith</v>
      </c>
      <c r="S1688" s="9">
        <f t="shared" si="106"/>
        <v>42792.635636574072</v>
      </c>
      <c r="T1688" s="9">
        <f t="shared" si="107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31.3</v>
      </c>
      <c r="P1689" s="14">
        <f t="shared" si="105"/>
        <v>80.13</v>
      </c>
      <c r="Q1689" t="str">
        <f>(LEFT(N1689,FIND("/",N1689)-1))</f>
        <v>music</v>
      </c>
      <c r="R1689" t="str">
        <f>RIGHT(N1689,LEN(N1689)-SEARCH("/",N1689))</f>
        <v>faith</v>
      </c>
      <c r="S1689" s="9">
        <f t="shared" si="106"/>
        <v>42801.838483796295</v>
      </c>
      <c r="T1689" s="9">
        <f t="shared" si="107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44.3</v>
      </c>
      <c r="P1690" s="14">
        <f t="shared" si="105"/>
        <v>253.14</v>
      </c>
      <c r="Q1690" t="str">
        <f>(LEFT(N1690,FIND("/",N1690)-1))</f>
        <v>music</v>
      </c>
      <c r="R1690" t="str">
        <f>RIGHT(N1690,LEN(N1690)-SEARCH("/",N1690))</f>
        <v>faith</v>
      </c>
      <c r="S1690" s="9">
        <f t="shared" si="106"/>
        <v>42804.326319444437</v>
      </c>
      <c r="T1690" s="9">
        <f t="shared" si="107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100</v>
      </c>
      <c r="P1691" s="14">
        <f t="shared" si="105"/>
        <v>171.43</v>
      </c>
      <c r="Q1691" t="str">
        <f>(LEFT(N1691,FIND("/",N1691)-1))</f>
        <v>music</v>
      </c>
      <c r="R1691" t="str">
        <f>RIGHT(N1691,LEN(N1691)-SEARCH("/",N1691))</f>
        <v>faith</v>
      </c>
      <c r="S1691" s="9">
        <f t="shared" si="106"/>
        <v>42780.734143518515</v>
      </c>
      <c r="T1691" s="9">
        <f t="shared" si="107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25.4</v>
      </c>
      <c r="P1692" s="14">
        <f t="shared" si="105"/>
        <v>57.73</v>
      </c>
      <c r="Q1692" t="str">
        <f>(LEFT(N1692,FIND("/",N1692)-1))</f>
        <v>music</v>
      </c>
      <c r="R1692" t="str">
        <f>RIGHT(N1692,LEN(N1692)-SEARCH("/",N1692))</f>
        <v>faith</v>
      </c>
      <c r="S1692" s="9">
        <f t="shared" si="106"/>
        <v>42801.222708333335</v>
      </c>
      <c r="T1692" s="9">
        <f t="shared" si="107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33.5</v>
      </c>
      <c r="P1693" s="14">
        <f t="shared" si="105"/>
        <v>264.26</v>
      </c>
      <c r="Q1693" t="str">
        <f>(LEFT(N1693,FIND("/",N1693)-1))</f>
        <v>music</v>
      </c>
      <c r="R1693" t="str">
        <f>RIGHT(N1693,LEN(N1693)-SEARCH("/",N1693))</f>
        <v>faith</v>
      </c>
      <c r="S1693" s="9">
        <f t="shared" si="106"/>
        <v>42795.493148148147</v>
      </c>
      <c r="T1693" s="9">
        <f t="shared" si="107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47.8</v>
      </c>
      <c r="P1694" s="14">
        <f t="shared" si="105"/>
        <v>159.33000000000001</v>
      </c>
      <c r="Q1694" t="str">
        <f>(LEFT(N1694,FIND("/",N1694)-1))</f>
        <v>music</v>
      </c>
      <c r="R1694" t="str">
        <f>RIGHT(N1694,LEN(N1694)-SEARCH("/",N1694))</f>
        <v>faith</v>
      </c>
      <c r="S1694" s="9">
        <f t="shared" si="106"/>
        <v>42787.94290509259</v>
      </c>
      <c r="T1694" s="9">
        <f t="shared" si="107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9.3000000000000007</v>
      </c>
      <c r="P1695" s="14">
        <f t="shared" si="105"/>
        <v>35</v>
      </c>
      <c r="Q1695" t="str">
        <f>(LEFT(N1695,FIND("/",N1695)-1))</f>
        <v>music</v>
      </c>
      <c r="R1695" t="str">
        <f>RIGHT(N1695,LEN(N1695)-SEARCH("/",N1695))</f>
        <v>faith</v>
      </c>
      <c r="S1695" s="9">
        <f t="shared" si="106"/>
        <v>42803.711944444447</v>
      </c>
      <c r="T1695" s="9">
        <f t="shared" si="107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0.1</v>
      </c>
      <c r="P1696" s="14">
        <f t="shared" si="105"/>
        <v>5</v>
      </c>
      <c r="Q1696" t="str">
        <f>(LEFT(N1696,FIND("/",N1696)-1))</f>
        <v>music</v>
      </c>
      <c r="R1696" t="str">
        <f>RIGHT(N1696,LEN(N1696)-SEARCH("/",N1696))</f>
        <v>faith</v>
      </c>
      <c r="S1696" s="9">
        <f t="shared" si="106"/>
        <v>42791.461504629631</v>
      </c>
      <c r="T1696" s="9">
        <f t="shared" si="107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11.7</v>
      </c>
      <c r="P1697" s="14">
        <f t="shared" si="105"/>
        <v>61.09</v>
      </c>
      <c r="Q1697" t="str">
        <f>(LEFT(N1697,FIND("/",N1697)-1))</f>
        <v>music</v>
      </c>
      <c r="R1697" t="str">
        <f>RIGHT(N1697,LEN(N1697)-SEARCH("/",N1697))</f>
        <v>faith</v>
      </c>
      <c r="S1697" s="9">
        <f t="shared" si="106"/>
        <v>42800.823078703703</v>
      </c>
      <c r="T1697" s="9">
        <f t="shared" si="107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14" t="e">
        <f t="shared" si="105"/>
        <v>#DIV/0!</v>
      </c>
      <c r="Q1698" t="str">
        <f>(LEFT(N1698,FIND("/",N1698)-1))</f>
        <v>music</v>
      </c>
      <c r="R1698" t="str">
        <f>RIGHT(N1698,LEN(N1698)-SEARCH("/",N1698))</f>
        <v>faith</v>
      </c>
      <c r="S1698" s="9">
        <f t="shared" si="106"/>
        <v>42795.861238425925</v>
      </c>
      <c r="T1698" s="9">
        <f t="shared" si="107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20.2</v>
      </c>
      <c r="P1699" s="14">
        <f t="shared" si="105"/>
        <v>114.82</v>
      </c>
      <c r="Q1699" t="str">
        <f>(LEFT(N1699,FIND("/",N1699)-1))</f>
        <v>music</v>
      </c>
      <c r="R1699" t="str">
        <f>RIGHT(N1699,LEN(N1699)-SEARCH("/",N1699))</f>
        <v>faith</v>
      </c>
      <c r="S1699" s="9">
        <f t="shared" si="106"/>
        <v>42804.824629629627</v>
      </c>
      <c r="T1699" s="9">
        <f t="shared" si="107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14" t="e">
        <f t="shared" si="105"/>
        <v>#DIV/0!</v>
      </c>
      <c r="Q1700" t="str">
        <f>(LEFT(N1700,FIND("/",N1700)-1))</f>
        <v>music</v>
      </c>
      <c r="R1700" t="str">
        <f>RIGHT(N1700,LEN(N1700)-SEARCH("/",N1700))</f>
        <v>faith</v>
      </c>
      <c r="S1700" s="9">
        <f t="shared" si="106"/>
        <v>42795.999537037038</v>
      </c>
      <c r="T1700" s="9">
        <f t="shared" si="107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</v>
      </c>
      <c r="P1701" s="14">
        <f t="shared" si="105"/>
        <v>54</v>
      </c>
      <c r="Q1701" t="str">
        <f>(LEFT(N1701,FIND("/",N1701)-1))</f>
        <v>music</v>
      </c>
      <c r="R1701" t="str">
        <f>RIGHT(N1701,LEN(N1701)-SEARCH("/",N1701))</f>
        <v>faith</v>
      </c>
      <c r="S1701" s="9">
        <f t="shared" si="106"/>
        <v>42806.655613425923</v>
      </c>
      <c r="T1701" s="9">
        <f t="shared" si="107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26.1</v>
      </c>
      <c r="P1702" s="14">
        <f t="shared" si="105"/>
        <v>65.97</v>
      </c>
      <c r="Q1702" t="str">
        <f>(LEFT(N1702,FIND("/",N1702)-1))</f>
        <v>music</v>
      </c>
      <c r="R1702" t="str">
        <f>RIGHT(N1702,LEN(N1702)-SEARCH("/",N1702))</f>
        <v>faith</v>
      </c>
      <c r="S1702" s="9">
        <f t="shared" si="106"/>
        <v>42795.863310185181</v>
      </c>
      <c r="T1702" s="9">
        <f t="shared" si="107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0.2</v>
      </c>
      <c r="P1703" s="14">
        <f t="shared" si="105"/>
        <v>5</v>
      </c>
      <c r="Q1703" t="str">
        <f>(LEFT(N1703,FIND("/",N1703)-1))</f>
        <v>music</v>
      </c>
      <c r="R1703" t="str">
        <f>RIGHT(N1703,LEN(N1703)-SEARCH("/",N1703))</f>
        <v>faith</v>
      </c>
      <c r="S1703" s="9">
        <f t="shared" si="106"/>
        <v>41989.456076388888</v>
      </c>
      <c r="T1703" s="9">
        <f t="shared" si="107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0</v>
      </c>
      <c r="P1704" s="14">
        <f t="shared" si="105"/>
        <v>1</v>
      </c>
      <c r="Q1704" t="str">
        <f>(LEFT(N1704,FIND("/",N1704)-1))</f>
        <v>music</v>
      </c>
      <c r="R1704" t="str">
        <f>RIGHT(N1704,LEN(N1704)-SEARCH("/",N1704))</f>
        <v>faith</v>
      </c>
      <c r="S1704" s="9">
        <f t="shared" si="106"/>
        <v>42063.661458333336</v>
      </c>
      <c r="T1704" s="9">
        <f t="shared" si="107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</v>
      </c>
      <c r="P1705" s="14">
        <f t="shared" si="105"/>
        <v>25.5</v>
      </c>
      <c r="Q1705" t="str">
        <f>(LEFT(N1705,FIND("/",N1705)-1))</f>
        <v>music</v>
      </c>
      <c r="R1705" t="str">
        <f>RIGHT(N1705,LEN(N1705)-SEARCH("/",N1705))</f>
        <v>faith</v>
      </c>
      <c r="S1705" s="9">
        <f t="shared" si="106"/>
        <v>42187.073344907403</v>
      </c>
      <c r="T1705" s="9">
        <f t="shared" si="107"/>
        <v>42247.073344907403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65.099999999999994</v>
      </c>
      <c r="P1706" s="14">
        <f t="shared" si="105"/>
        <v>118.36</v>
      </c>
      <c r="Q1706" t="str">
        <f>(LEFT(N1706,FIND("/",N1706)-1))</f>
        <v>music</v>
      </c>
      <c r="R1706" t="str">
        <f>RIGHT(N1706,LEN(N1706)-SEARCH("/",N1706))</f>
        <v>faith</v>
      </c>
      <c r="S1706" s="9">
        <f t="shared" si="106"/>
        <v>42020.931400462963</v>
      </c>
      <c r="T1706" s="9">
        <f t="shared" si="107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14" t="e">
        <f t="shared" si="105"/>
        <v>#DIV/0!</v>
      </c>
      <c r="Q1707" t="str">
        <f>(LEFT(N1707,FIND("/",N1707)-1))</f>
        <v>music</v>
      </c>
      <c r="R1707" t="str">
        <f>RIGHT(N1707,LEN(N1707)-SEARCH("/",N1707))</f>
        <v>faith</v>
      </c>
      <c r="S1707" s="9">
        <f t="shared" si="106"/>
        <v>42244.808402777773</v>
      </c>
      <c r="T1707" s="9">
        <f t="shared" si="107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14" t="e">
        <f t="shared" si="105"/>
        <v>#DIV/0!</v>
      </c>
      <c r="Q1708" t="str">
        <f>(LEFT(N1708,FIND("/",N1708)-1))</f>
        <v>music</v>
      </c>
      <c r="R1708" t="str">
        <f>RIGHT(N1708,LEN(N1708)-SEARCH("/",N1708))</f>
        <v>faith</v>
      </c>
      <c r="S1708" s="9">
        <f t="shared" si="106"/>
        <v>42179.098055555551</v>
      </c>
      <c r="T1708" s="9">
        <f t="shared" si="107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9.6999999999999993</v>
      </c>
      <c r="P1709" s="14">
        <f t="shared" si="105"/>
        <v>54.11</v>
      </c>
      <c r="Q1709" t="str">
        <f>(LEFT(N1709,FIND("/",N1709)-1))</f>
        <v>music</v>
      </c>
      <c r="R1709" t="str">
        <f>RIGHT(N1709,LEN(N1709)-SEARCH("/",N1709))</f>
        <v>faith</v>
      </c>
      <c r="S1709" s="9">
        <f t="shared" si="106"/>
        <v>42427.512673611105</v>
      </c>
      <c r="T1709" s="9">
        <f t="shared" si="107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14" t="e">
        <f t="shared" si="105"/>
        <v>#DIV/0!</v>
      </c>
      <c r="Q1710" t="str">
        <f>(LEFT(N1710,FIND("/",N1710)-1))</f>
        <v>music</v>
      </c>
      <c r="R1710" t="str">
        <f>RIGHT(N1710,LEN(N1710)-SEARCH("/",N1710))</f>
        <v>faith</v>
      </c>
      <c r="S1710" s="9">
        <f t="shared" si="106"/>
        <v>42451.658634259256</v>
      </c>
      <c r="T1710" s="9">
        <f t="shared" si="107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4.9000000000000004</v>
      </c>
      <c r="P1711" s="14">
        <f t="shared" si="105"/>
        <v>21.25</v>
      </c>
      <c r="Q1711" t="str">
        <f>(LEFT(N1711,FIND("/",N1711)-1))</f>
        <v>music</v>
      </c>
      <c r="R1711" t="str">
        <f>RIGHT(N1711,LEN(N1711)-SEARCH("/",N1711))</f>
        <v>faith</v>
      </c>
      <c r="S1711" s="9">
        <f t="shared" si="106"/>
        <v>41841.355486111112</v>
      </c>
      <c r="T1711" s="9">
        <f t="shared" si="107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0.7</v>
      </c>
      <c r="P1712" s="14">
        <f t="shared" si="105"/>
        <v>34</v>
      </c>
      <c r="Q1712" t="str">
        <f>(LEFT(N1712,FIND("/",N1712)-1))</f>
        <v>music</v>
      </c>
      <c r="R1712" t="str">
        <f>RIGHT(N1712,LEN(N1712)-SEARCH("/",N1712))</f>
        <v>faith</v>
      </c>
      <c r="S1712" s="9">
        <f t="shared" si="106"/>
        <v>42341.382962962962</v>
      </c>
      <c r="T1712" s="9">
        <f t="shared" si="107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10.5</v>
      </c>
      <c r="P1713" s="14">
        <f t="shared" si="105"/>
        <v>525</v>
      </c>
      <c r="Q1713" t="str">
        <f>(LEFT(N1713,FIND("/",N1713)-1))</f>
        <v>music</v>
      </c>
      <c r="R1713" t="str">
        <f>RIGHT(N1713,LEN(N1713)-SEARCH("/",N1713))</f>
        <v>faith</v>
      </c>
      <c r="S1713" s="9">
        <f t="shared" si="106"/>
        <v>41852.437893518516</v>
      </c>
      <c r="T1713" s="9">
        <f t="shared" si="107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14" t="e">
        <f t="shared" si="105"/>
        <v>#DIV/0!</v>
      </c>
      <c r="Q1714" t="str">
        <f>(LEFT(N1714,FIND("/",N1714)-1))</f>
        <v>music</v>
      </c>
      <c r="R1714" t="str">
        <f>RIGHT(N1714,LEN(N1714)-SEARCH("/",N1714))</f>
        <v>faith</v>
      </c>
      <c r="S1714" s="9">
        <f t="shared" si="106"/>
        <v>42125.705474537033</v>
      </c>
      <c r="T1714" s="9">
        <f t="shared" si="107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1.7</v>
      </c>
      <c r="P1715" s="14">
        <f t="shared" si="105"/>
        <v>50</v>
      </c>
      <c r="Q1715" t="str">
        <f>(LEFT(N1715,FIND("/",N1715)-1))</f>
        <v>music</v>
      </c>
      <c r="R1715" t="str">
        <f>RIGHT(N1715,LEN(N1715)-SEARCH("/",N1715))</f>
        <v>faith</v>
      </c>
      <c r="S1715" s="9">
        <f t="shared" si="106"/>
        <v>41887.592731481483</v>
      </c>
      <c r="T1715" s="9">
        <f t="shared" si="107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7.9</v>
      </c>
      <c r="P1716" s="14">
        <f t="shared" si="105"/>
        <v>115.71</v>
      </c>
      <c r="Q1716" t="str">
        <f>(LEFT(N1716,FIND("/",N1716)-1))</f>
        <v>music</v>
      </c>
      <c r="R1716" t="str">
        <f>RIGHT(N1716,LEN(N1716)-SEARCH("/",N1716))</f>
        <v>faith</v>
      </c>
      <c r="S1716" s="9">
        <f t="shared" si="106"/>
        <v>42095.710196759253</v>
      </c>
      <c r="T1716" s="9">
        <f t="shared" si="107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0.2</v>
      </c>
      <c r="P1717" s="14">
        <f t="shared" si="105"/>
        <v>5.5</v>
      </c>
      <c r="Q1717" t="str">
        <f>(LEFT(N1717,FIND("/",N1717)-1))</f>
        <v>music</v>
      </c>
      <c r="R1717" t="str">
        <f>RIGHT(N1717,LEN(N1717)-SEARCH("/",N1717))</f>
        <v>faith</v>
      </c>
      <c r="S1717" s="9">
        <f t="shared" si="106"/>
        <v>42064.009085648147</v>
      </c>
      <c r="T1717" s="9">
        <f t="shared" si="107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7.5</v>
      </c>
      <c r="P1718" s="14">
        <f t="shared" si="105"/>
        <v>50</v>
      </c>
      <c r="Q1718" t="str">
        <f>(LEFT(N1718,FIND("/",N1718)-1))</f>
        <v>music</v>
      </c>
      <c r="R1718" t="str">
        <f>RIGHT(N1718,LEN(N1718)-SEARCH("/",N1718))</f>
        <v>faith</v>
      </c>
      <c r="S1718" s="9">
        <f t="shared" si="106"/>
        <v>42673.369201388887</v>
      </c>
      <c r="T1718" s="9">
        <f t="shared" si="107"/>
        <v>42713.410868055558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42.7</v>
      </c>
      <c r="P1719" s="14">
        <f t="shared" si="105"/>
        <v>34.020000000000003</v>
      </c>
      <c r="Q1719" t="str">
        <f>(LEFT(N1719,FIND("/",N1719)-1))</f>
        <v>music</v>
      </c>
      <c r="R1719" t="str">
        <f>RIGHT(N1719,LEN(N1719)-SEARCH("/",N1719))</f>
        <v>faith</v>
      </c>
      <c r="S1719" s="9">
        <f t="shared" si="106"/>
        <v>42460.773587962962</v>
      </c>
      <c r="T1719" s="9">
        <f t="shared" si="107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0.2</v>
      </c>
      <c r="P1720" s="14">
        <f t="shared" si="105"/>
        <v>37.5</v>
      </c>
      <c r="Q1720" t="str">
        <f>(LEFT(N1720,FIND("/",N1720)-1))</f>
        <v>music</v>
      </c>
      <c r="R1720" t="str">
        <f>RIGHT(N1720,LEN(N1720)-SEARCH("/",N1720))</f>
        <v>faith</v>
      </c>
      <c r="S1720" s="9">
        <f t="shared" si="106"/>
        <v>42460.402187499996</v>
      </c>
      <c r="T1720" s="9">
        <f t="shared" si="107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0.9</v>
      </c>
      <c r="P1721" s="14">
        <f t="shared" si="105"/>
        <v>11.67</v>
      </c>
      <c r="Q1721" t="str">
        <f>(LEFT(N1721,FIND("/",N1721)-1))</f>
        <v>music</v>
      </c>
      <c r="R1721" t="str">
        <f>RIGHT(N1721,LEN(N1721)-SEARCH("/",N1721))</f>
        <v>faith</v>
      </c>
      <c r="S1721" s="9">
        <f t="shared" si="106"/>
        <v>41869.326284722221</v>
      </c>
      <c r="T1721" s="9">
        <f t="shared" si="107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</v>
      </c>
      <c r="P1722" s="14">
        <f t="shared" si="105"/>
        <v>28.13</v>
      </c>
      <c r="Q1722" t="str">
        <f>(LEFT(N1722,FIND("/",N1722)-1))</f>
        <v>music</v>
      </c>
      <c r="R1722" t="str">
        <f>RIGHT(N1722,LEN(N1722)-SEARCH("/",N1722))</f>
        <v>faith</v>
      </c>
      <c r="S1722" s="9">
        <f t="shared" si="106"/>
        <v>41922.574895833335</v>
      </c>
      <c r="T1722" s="9">
        <f t="shared" si="107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14" t="e">
        <f t="shared" si="105"/>
        <v>#DIV/0!</v>
      </c>
      <c r="Q1723" t="str">
        <f>(LEFT(N1723,FIND("/",N1723)-1))</f>
        <v>music</v>
      </c>
      <c r="R1723" t="str">
        <f>RIGHT(N1723,LEN(N1723)-SEARCH("/",N1723))</f>
        <v>faith</v>
      </c>
      <c r="S1723" s="9">
        <f t="shared" si="106"/>
        <v>42319.25304398148</v>
      </c>
      <c r="T1723" s="9">
        <f t="shared" si="107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0</v>
      </c>
      <c r="P1724" s="14">
        <f t="shared" si="105"/>
        <v>1</v>
      </c>
      <c r="Q1724" t="str">
        <f>(LEFT(N1724,FIND("/",N1724)-1))</f>
        <v>music</v>
      </c>
      <c r="R1724" t="str">
        <f>RIGHT(N1724,LEN(N1724)-SEARCH("/",N1724))</f>
        <v>faith</v>
      </c>
      <c r="S1724" s="9">
        <f t="shared" si="106"/>
        <v>42425.752650462957</v>
      </c>
      <c r="T1724" s="9">
        <f t="shared" si="107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</v>
      </c>
      <c r="P1725" s="14">
        <f t="shared" si="105"/>
        <v>216.67</v>
      </c>
      <c r="Q1725" t="str">
        <f>(LEFT(N1725,FIND("/",N1725)-1))</f>
        <v>music</v>
      </c>
      <c r="R1725" t="str">
        <f>RIGHT(N1725,LEN(N1725)-SEARCH("/",N1725))</f>
        <v>faith</v>
      </c>
      <c r="S1725" s="9">
        <f t="shared" si="106"/>
        <v>42129.617071759254</v>
      </c>
      <c r="T1725" s="9">
        <f t="shared" si="107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0.6</v>
      </c>
      <c r="P1726" s="14">
        <f t="shared" si="105"/>
        <v>8.75</v>
      </c>
      <c r="Q1726" t="str">
        <f>(LEFT(N1726,FIND("/",N1726)-1))</f>
        <v>music</v>
      </c>
      <c r="R1726" t="str">
        <f>RIGHT(N1726,LEN(N1726)-SEARCH("/",N1726))</f>
        <v>faith</v>
      </c>
      <c r="S1726" s="9">
        <f t="shared" si="106"/>
        <v>41912.724097222221</v>
      </c>
      <c r="T1726" s="9">
        <f t="shared" si="107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10.199999999999999</v>
      </c>
      <c r="P1727" s="14">
        <f t="shared" si="105"/>
        <v>62.22</v>
      </c>
      <c r="Q1727" t="str">
        <f>(LEFT(N1727,FIND("/",N1727)-1))</f>
        <v>music</v>
      </c>
      <c r="R1727" t="str">
        <f>RIGHT(N1727,LEN(N1727)-SEARCH("/",N1727))</f>
        <v>faith</v>
      </c>
      <c r="S1727" s="9">
        <f t="shared" si="106"/>
        <v>41845.759826388887</v>
      </c>
      <c r="T1727" s="9">
        <f t="shared" si="107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33.799999999999997</v>
      </c>
      <c r="P1728" s="14">
        <f t="shared" si="105"/>
        <v>137.25</v>
      </c>
      <c r="Q1728" t="str">
        <f>(LEFT(N1728,FIND("/",N1728)-1))</f>
        <v>music</v>
      </c>
      <c r="R1728" t="str">
        <f>RIGHT(N1728,LEN(N1728)-SEARCH("/",N1728))</f>
        <v>faith</v>
      </c>
      <c r="S1728" s="9">
        <f t="shared" si="106"/>
        <v>41788.711388888885</v>
      </c>
      <c r="T1728" s="9">
        <f t="shared" si="107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0</v>
      </c>
      <c r="P1729" s="14">
        <f t="shared" si="105"/>
        <v>1</v>
      </c>
      <c r="Q1729" t="str">
        <f>(LEFT(N1729,FIND("/",N1729)-1))</f>
        <v>music</v>
      </c>
      <c r="R1729" t="str">
        <f>RIGHT(N1729,LEN(N1729)-SEARCH("/",N1729))</f>
        <v>faith</v>
      </c>
      <c r="S1729" s="9">
        <f t="shared" si="106"/>
        <v>42044.719641203701</v>
      </c>
      <c r="T1729" s="9">
        <f t="shared" si="107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68.400000000000006</v>
      </c>
      <c r="P1730" s="14">
        <f t="shared" si="105"/>
        <v>122.14</v>
      </c>
      <c r="Q1730" t="str">
        <f>(LEFT(N1730,FIND("/",N1730)-1))</f>
        <v>music</v>
      </c>
      <c r="R1730" t="str">
        <f>RIGHT(N1730,LEN(N1730)-SEARCH("/",N1730))</f>
        <v>faith</v>
      </c>
      <c r="S1730" s="9">
        <f t="shared" si="106"/>
        <v>42268.417523148142</v>
      </c>
      <c r="T1730" s="9">
        <f t="shared" si="107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ROUND((E1731/D1731)*100, 1)</f>
        <v>0</v>
      </c>
      <c r="P1731" s="14" t="e">
        <f t="shared" ref="P1731:P1794" si="109">ROUND(E1731/L1731, 2)</f>
        <v>#DIV/0!</v>
      </c>
      <c r="Q1731" t="str">
        <f>(LEFT(N1731,FIND("/",N1731)-1))</f>
        <v>music</v>
      </c>
      <c r="R1731" t="str">
        <f>RIGHT(N1731,LEN(N1731)-SEARCH("/",N1731))</f>
        <v>faith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14" t="e">
        <f t="shared" si="109"/>
        <v>#DIV/0!</v>
      </c>
      <c r="Q1732" t="str">
        <f>(LEFT(N1732,FIND("/",N1732)-1))</f>
        <v>music</v>
      </c>
      <c r="R1732" t="str">
        <f>RIGHT(N1732,LEN(N1732)-SEARCH("/",N1732))</f>
        <v>faith</v>
      </c>
      <c r="S1732" s="9">
        <f t="shared" si="110"/>
        <v>42271.879432870366</v>
      </c>
      <c r="T1732" s="9">
        <f t="shared" si="111"/>
        <v>42301.879432870366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14" t="e">
        <f t="shared" si="109"/>
        <v>#DIV/0!</v>
      </c>
      <c r="Q1733" t="str">
        <f>(LEFT(N1733,FIND("/",N1733)-1))</f>
        <v>music</v>
      </c>
      <c r="R1733" t="str">
        <f>RIGHT(N1733,LEN(N1733)-SEARCH("/",N1733))</f>
        <v>faith</v>
      </c>
      <c r="S1733" s="9">
        <f t="shared" si="110"/>
        <v>42152.698518518511</v>
      </c>
      <c r="T1733" s="9">
        <f t="shared" si="111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14" t="e">
        <f t="shared" si="109"/>
        <v>#DIV/0!</v>
      </c>
      <c r="Q1734" t="str">
        <f>(LEFT(N1734,FIND("/",N1734)-1))</f>
        <v>music</v>
      </c>
      <c r="R1734" t="str">
        <f>RIGHT(N1734,LEN(N1734)-SEARCH("/",N1734))</f>
        <v>faith</v>
      </c>
      <c r="S1734" s="9">
        <f t="shared" si="110"/>
        <v>42325.475474537037</v>
      </c>
      <c r="T1734" s="9">
        <f t="shared" si="111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14" t="e">
        <f t="shared" si="109"/>
        <v>#DIV/0!</v>
      </c>
      <c r="Q1735" t="str">
        <f>(LEFT(N1735,FIND("/",N1735)-1))</f>
        <v>music</v>
      </c>
      <c r="R1735" t="str">
        <f>RIGHT(N1735,LEN(N1735)-SEARCH("/",N1735))</f>
        <v>faith</v>
      </c>
      <c r="S1735" s="9">
        <f t="shared" si="110"/>
        <v>42614.467291666668</v>
      </c>
      <c r="T1735" s="9">
        <f t="shared" si="111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0</v>
      </c>
      <c r="P1736" s="14">
        <f t="shared" si="109"/>
        <v>1</v>
      </c>
      <c r="Q1736" t="str">
        <f>(LEFT(N1736,FIND("/",N1736)-1))</f>
        <v>music</v>
      </c>
      <c r="R1736" t="str">
        <f>RIGHT(N1736,LEN(N1736)-SEARCH("/",N1736))</f>
        <v>faith</v>
      </c>
      <c r="S1736" s="9">
        <f t="shared" si="110"/>
        <v>42101.828194444439</v>
      </c>
      <c r="T1736" s="9">
        <f t="shared" si="111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11</v>
      </c>
      <c r="P1737" s="14">
        <f t="shared" si="109"/>
        <v>55</v>
      </c>
      <c r="Q1737" t="str">
        <f>(LEFT(N1737,FIND("/",N1737)-1))</f>
        <v>music</v>
      </c>
      <c r="R1737" t="str">
        <f>RIGHT(N1737,LEN(N1737)-SEARCH("/",N1737))</f>
        <v>faith</v>
      </c>
      <c r="S1737" s="9">
        <f t="shared" si="110"/>
        <v>42559.605844907404</v>
      </c>
      <c r="T1737" s="9">
        <f t="shared" si="111"/>
        <v>42589.605844907404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0.7</v>
      </c>
      <c r="P1738" s="14">
        <f t="shared" si="109"/>
        <v>22</v>
      </c>
      <c r="Q1738" t="str">
        <f>(LEFT(N1738,FIND("/",N1738)-1))</f>
        <v>music</v>
      </c>
      <c r="R1738" t="str">
        <f>RIGHT(N1738,LEN(N1738)-SEARCH("/",N1738))</f>
        <v>faith</v>
      </c>
      <c r="S1738" s="9">
        <f t="shared" si="110"/>
        <v>42286.65315972222</v>
      </c>
      <c r="T1738" s="9">
        <f t="shared" si="111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21.3</v>
      </c>
      <c r="P1739" s="14">
        <f t="shared" si="109"/>
        <v>56.67</v>
      </c>
      <c r="Q1739" t="str">
        <f>(LEFT(N1739,FIND("/",N1739)-1))</f>
        <v>music</v>
      </c>
      <c r="R1739" t="str">
        <f>RIGHT(N1739,LEN(N1739)-SEARCH("/",N1739))</f>
        <v>faith</v>
      </c>
      <c r="S1739" s="9">
        <f t="shared" si="110"/>
        <v>42175.740648148145</v>
      </c>
      <c r="T1739" s="9">
        <f t="shared" si="111"/>
        <v>42205.740648148145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0.4</v>
      </c>
      <c r="P1740" s="14">
        <f t="shared" si="109"/>
        <v>20</v>
      </c>
      <c r="Q1740" t="str">
        <f>(LEFT(N1740,FIND("/",N1740)-1))</f>
        <v>music</v>
      </c>
      <c r="R1740" t="str">
        <f>RIGHT(N1740,LEN(N1740)-SEARCH("/",N1740))</f>
        <v>faith</v>
      </c>
      <c r="S1740" s="9">
        <f t="shared" si="110"/>
        <v>41884.665995370371</v>
      </c>
      <c r="T1740" s="9">
        <f t="shared" si="111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0.1</v>
      </c>
      <c r="P1741" s="14">
        <f t="shared" si="109"/>
        <v>1</v>
      </c>
      <c r="Q1741" t="str">
        <f>(LEFT(N1741,FIND("/",N1741)-1))</f>
        <v>music</v>
      </c>
      <c r="R1741" t="str">
        <f>RIGHT(N1741,LEN(N1741)-SEARCH("/",N1741))</f>
        <v>faith</v>
      </c>
      <c r="S1741" s="9">
        <f t="shared" si="110"/>
        <v>42435.665879629632</v>
      </c>
      <c r="T1741" s="9">
        <f t="shared" si="111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14" t="e">
        <f t="shared" si="109"/>
        <v>#DIV/0!</v>
      </c>
      <c r="Q1742" t="str">
        <f>(LEFT(N1742,FIND("/",N1742)-1))</f>
        <v>music</v>
      </c>
      <c r="R1742" t="str">
        <f>RIGHT(N1742,LEN(N1742)-SEARCH("/",N1742))</f>
        <v>faith</v>
      </c>
      <c r="S1742" s="9">
        <f t="shared" si="110"/>
        <v>42171.609050925923</v>
      </c>
      <c r="T1742" s="9">
        <f t="shared" si="111"/>
        <v>42201.609050925923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110.8</v>
      </c>
      <c r="P1743" s="14">
        <f t="shared" si="109"/>
        <v>25.58</v>
      </c>
      <c r="Q1743" t="str">
        <f>(LEFT(N1743,FIND("/",N1743)-1))</f>
        <v>photography</v>
      </c>
      <c r="R1743" t="str">
        <f>RIGHT(N1743,LEN(N1743)-SEARCH("/",N1743))</f>
        <v>photobooks</v>
      </c>
      <c r="S1743" s="9">
        <f t="shared" si="110"/>
        <v>42120.419803240737</v>
      </c>
      <c r="T1743" s="9">
        <f t="shared" si="111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108.8</v>
      </c>
      <c r="P1744" s="14">
        <f t="shared" si="109"/>
        <v>63.97</v>
      </c>
      <c r="Q1744" t="str">
        <f>(LEFT(N1744,FIND("/",N1744)-1))</f>
        <v>photography</v>
      </c>
      <c r="R1744" t="str">
        <f>RIGHT(N1744,LEN(N1744)-SEARCH("/",N1744))</f>
        <v>photobooks</v>
      </c>
      <c r="S1744" s="9">
        <f t="shared" si="110"/>
        <v>42710.668634259258</v>
      </c>
      <c r="T1744" s="9">
        <f t="shared" si="111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100.4</v>
      </c>
      <c r="P1745" s="14">
        <f t="shared" si="109"/>
        <v>89.93</v>
      </c>
      <c r="Q1745" t="str">
        <f>(LEFT(N1745,FIND("/",N1745)-1))</f>
        <v>photography</v>
      </c>
      <c r="R1745" t="str">
        <f>RIGHT(N1745,LEN(N1745)-SEARCH("/",N1745))</f>
        <v>photobooks</v>
      </c>
      <c r="S1745" s="9">
        <f t="shared" si="110"/>
        <v>42586.717303240737</v>
      </c>
      <c r="T1745" s="9">
        <f t="shared" si="111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118.5</v>
      </c>
      <c r="P1746" s="14">
        <f t="shared" si="109"/>
        <v>93.07</v>
      </c>
      <c r="Q1746" t="str">
        <f>(LEFT(N1746,FIND("/",N1746)-1))</f>
        <v>photography</v>
      </c>
      <c r="R1746" t="str">
        <f>RIGHT(N1746,LEN(N1746)-SEARCH("/",N1746))</f>
        <v>photobooks</v>
      </c>
      <c r="S1746" s="9">
        <f t="shared" si="110"/>
        <v>42026.396724537037</v>
      </c>
      <c r="T1746" s="9">
        <f t="shared" si="111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114</v>
      </c>
      <c r="P1747" s="14">
        <f t="shared" si="109"/>
        <v>89.67</v>
      </c>
      <c r="Q1747" t="str">
        <f>(LEFT(N1747,FIND("/",N1747)-1))</f>
        <v>photography</v>
      </c>
      <c r="R1747" t="str">
        <f>RIGHT(N1747,LEN(N1747)-SEARCH("/",N1747))</f>
        <v>photobooks</v>
      </c>
      <c r="S1747" s="9">
        <f t="shared" si="110"/>
        <v>42690.051365740735</v>
      </c>
      <c r="T1747" s="9">
        <f t="shared" si="111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148.1</v>
      </c>
      <c r="P1748" s="14">
        <f t="shared" si="109"/>
        <v>207.62</v>
      </c>
      <c r="Q1748" t="str">
        <f>(LEFT(N1748,FIND("/",N1748)-1))</f>
        <v>photography</v>
      </c>
      <c r="R1748" t="str">
        <f>RIGHT(N1748,LEN(N1748)-SEARCH("/",N1748))</f>
        <v>photobooks</v>
      </c>
      <c r="S1748" s="9">
        <f t="shared" si="110"/>
        <v>42667.968368055554</v>
      </c>
      <c r="T1748" s="9">
        <f t="shared" si="111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105</v>
      </c>
      <c r="P1749" s="14">
        <f t="shared" si="109"/>
        <v>59.41</v>
      </c>
      <c r="Q1749" t="str">
        <f>(LEFT(N1749,FIND("/",N1749)-1))</f>
        <v>photography</v>
      </c>
      <c r="R1749" t="str">
        <f>RIGHT(N1749,LEN(N1749)-SEARCH("/",N1749))</f>
        <v>photobooks</v>
      </c>
      <c r="S1749" s="9">
        <f t="shared" si="110"/>
        <v>42292.22719907407</v>
      </c>
      <c r="T1749" s="9">
        <f t="shared" si="111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129.9</v>
      </c>
      <c r="P1750" s="14">
        <f t="shared" si="109"/>
        <v>358.97</v>
      </c>
      <c r="Q1750" t="str">
        <f>(LEFT(N1750,FIND("/",N1750)-1))</f>
        <v>photography</v>
      </c>
      <c r="R1750" t="str">
        <f>RIGHT(N1750,LEN(N1750)-SEARCH("/",N1750))</f>
        <v>photobooks</v>
      </c>
      <c r="S1750" s="9">
        <f t="shared" si="110"/>
        <v>42219.742395833331</v>
      </c>
      <c r="T1750" s="9">
        <f t="shared" si="111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123.5</v>
      </c>
      <c r="P1751" s="14">
        <f t="shared" si="109"/>
        <v>94.74</v>
      </c>
      <c r="Q1751" t="str">
        <f>(LEFT(N1751,FIND("/",N1751)-1))</f>
        <v>photography</v>
      </c>
      <c r="R1751" t="str">
        <f>RIGHT(N1751,LEN(N1751)-SEARCH("/",N1751))</f>
        <v>photobooks</v>
      </c>
      <c r="S1751" s="9">
        <f t="shared" si="110"/>
        <v>42758.767604166664</v>
      </c>
      <c r="T1751" s="9">
        <f t="shared" si="111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201.6</v>
      </c>
      <c r="P1752" s="14">
        <f t="shared" si="109"/>
        <v>80.650000000000006</v>
      </c>
      <c r="Q1752" t="str">
        <f>(LEFT(N1752,FIND("/",N1752)-1))</f>
        <v>photography</v>
      </c>
      <c r="R1752" t="str">
        <f>RIGHT(N1752,LEN(N1752)-SEARCH("/",N1752))</f>
        <v>photobooks</v>
      </c>
      <c r="S1752" s="9">
        <f t="shared" si="110"/>
        <v>42454.628518518519</v>
      </c>
      <c r="T1752" s="9">
        <f t="shared" si="111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102.9</v>
      </c>
      <c r="P1753" s="14">
        <f t="shared" si="109"/>
        <v>168.69</v>
      </c>
      <c r="Q1753" t="str">
        <f>(LEFT(N1753,FIND("/",N1753)-1))</f>
        <v>photography</v>
      </c>
      <c r="R1753" t="str">
        <f>RIGHT(N1753,LEN(N1753)-SEARCH("/",N1753))</f>
        <v>photobooks</v>
      </c>
      <c r="S1753" s="9">
        <f t="shared" si="110"/>
        <v>42052.573182870365</v>
      </c>
      <c r="T1753" s="9">
        <f t="shared" si="111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260.2</v>
      </c>
      <c r="P1754" s="14">
        <f t="shared" si="109"/>
        <v>34.69</v>
      </c>
      <c r="Q1754" t="str">
        <f>(LEFT(N1754,FIND("/",N1754)-1))</f>
        <v>photography</v>
      </c>
      <c r="R1754" t="str">
        <f>RIGHT(N1754,LEN(N1754)-SEARCH("/",N1754))</f>
        <v>photobooks</v>
      </c>
      <c r="S1754" s="9">
        <f t="shared" si="110"/>
        <v>42627.044930555552</v>
      </c>
      <c r="T1754" s="9">
        <f t="shared" si="111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108</v>
      </c>
      <c r="P1755" s="14">
        <f t="shared" si="109"/>
        <v>462.86</v>
      </c>
      <c r="Q1755" t="str">
        <f>(LEFT(N1755,FIND("/",N1755)-1))</f>
        <v>photography</v>
      </c>
      <c r="R1755" t="str">
        <f>RIGHT(N1755,LEN(N1755)-SEARCH("/",N1755))</f>
        <v>photobooks</v>
      </c>
      <c r="S1755" s="9">
        <f t="shared" si="110"/>
        <v>42420.541296296295</v>
      </c>
      <c r="T1755" s="9">
        <f t="shared" si="111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110.5</v>
      </c>
      <c r="P1756" s="14">
        <f t="shared" si="109"/>
        <v>104.39</v>
      </c>
      <c r="Q1756" t="str">
        <f>(LEFT(N1756,FIND("/",N1756)-1))</f>
        <v>photography</v>
      </c>
      <c r="R1756" t="str">
        <f>RIGHT(N1756,LEN(N1756)-SEARCH("/",N1756))</f>
        <v>photobooks</v>
      </c>
      <c r="S1756" s="9">
        <f t="shared" si="110"/>
        <v>42067.668437499997</v>
      </c>
      <c r="T1756" s="9">
        <f t="shared" si="111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120</v>
      </c>
      <c r="P1757" s="14">
        <f t="shared" si="109"/>
        <v>7.5</v>
      </c>
      <c r="Q1757" t="str">
        <f>(LEFT(N1757,FIND("/",N1757)-1))</f>
        <v>photography</v>
      </c>
      <c r="R1757" t="str">
        <f>RIGHT(N1757,LEN(N1757)-SEARCH("/",N1757))</f>
        <v>photobooks</v>
      </c>
      <c r="S1757" s="9">
        <f t="shared" si="110"/>
        <v>42252.580567129626</v>
      </c>
      <c r="T1757" s="9">
        <f t="shared" si="111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102.8</v>
      </c>
      <c r="P1758" s="14">
        <f t="shared" si="109"/>
        <v>47.13</v>
      </c>
      <c r="Q1758" t="str">
        <f>(LEFT(N1758,FIND("/",N1758)-1))</f>
        <v>photography</v>
      </c>
      <c r="R1758" t="str">
        <f>RIGHT(N1758,LEN(N1758)-SEARCH("/",N1758))</f>
        <v>photobooks</v>
      </c>
      <c r="S1758" s="9">
        <f t="shared" si="110"/>
        <v>42570.959131944437</v>
      </c>
      <c r="T1758" s="9">
        <f t="shared" si="111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116</v>
      </c>
      <c r="P1759" s="14">
        <f t="shared" si="109"/>
        <v>414.29</v>
      </c>
      <c r="Q1759" t="str">
        <f>(LEFT(N1759,FIND("/",N1759)-1))</f>
        <v>photography</v>
      </c>
      <c r="R1759" t="str">
        <f>RIGHT(N1759,LEN(N1759)-SEARCH("/",N1759))</f>
        <v>photobooks</v>
      </c>
      <c r="S1759" s="9">
        <f t="shared" si="110"/>
        <v>42733.619016203702</v>
      </c>
      <c r="T1759" s="9">
        <f t="shared" si="111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114.7</v>
      </c>
      <c r="P1760" s="14">
        <f t="shared" si="109"/>
        <v>42.48</v>
      </c>
      <c r="Q1760" t="str">
        <f>(LEFT(N1760,FIND("/",N1760)-1))</f>
        <v>photography</v>
      </c>
      <c r="R1760" t="str">
        <f>RIGHT(N1760,LEN(N1760)-SEARCH("/",N1760))</f>
        <v>photobooks</v>
      </c>
      <c r="S1760" s="9">
        <f t="shared" si="110"/>
        <v>42505.74759259259</v>
      </c>
      <c r="T1760" s="9">
        <f t="shared" si="111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106.6</v>
      </c>
      <c r="P1761" s="14">
        <f t="shared" si="109"/>
        <v>108.78</v>
      </c>
      <c r="Q1761" t="str">
        <f>(LEFT(N1761,FIND("/",N1761)-1))</f>
        <v>photography</v>
      </c>
      <c r="R1761" t="str">
        <f>RIGHT(N1761,LEN(N1761)-SEARCH("/",N1761))</f>
        <v>photobooks</v>
      </c>
      <c r="S1761" s="9">
        <f t="shared" si="110"/>
        <v>42068.620706018519</v>
      </c>
      <c r="T1761" s="9">
        <f t="shared" si="111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165.4</v>
      </c>
      <c r="P1762" s="14">
        <f t="shared" si="109"/>
        <v>81.099999999999994</v>
      </c>
      <c r="Q1762" t="str">
        <f>(LEFT(N1762,FIND("/",N1762)-1))</f>
        <v>photography</v>
      </c>
      <c r="R1762" t="str">
        <f>RIGHT(N1762,LEN(N1762)-SEARCH("/",N1762))</f>
        <v>photobooks</v>
      </c>
      <c r="S1762" s="9">
        <f t="shared" si="110"/>
        <v>42405.464270833334</v>
      </c>
      <c r="T1762" s="9">
        <f t="shared" si="111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155</v>
      </c>
      <c r="P1763" s="14">
        <f t="shared" si="109"/>
        <v>51.67</v>
      </c>
      <c r="Q1763" t="str">
        <f>(LEFT(N1763,FIND("/",N1763)-1))</f>
        <v>photography</v>
      </c>
      <c r="R1763" t="str">
        <f>RIGHT(N1763,LEN(N1763)-SEARCH("/",N1763))</f>
        <v>photobooks</v>
      </c>
      <c r="S1763" s="9">
        <f t="shared" si="110"/>
        <v>42209.359490740739</v>
      </c>
      <c r="T1763" s="9">
        <f t="shared" si="111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885</v>
      </c>
      <c r="P1764" s="14">
        <f t="shared" si="109"/>
        <v>35.4</v>
      </c>
      <c r="Q1764" t="str">
        <f>(LEFT(N1764,FIND("/",N1764)-1))</f>
        <v>photography</v>
      </c>
      <c r="R1764" t="str">
        <f>RIGHT(N1764,LEN(N1764)-SEARCH("/",N1764))</f>
        <v>photobooks</v>
      </c>
      <c r="S1764" s="9">
        <f t="shared" si="110"/>
        <v>42410.773668981477</v>
      </c>
      <c r="T1764" s="9">
        <f t="shared" si="111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101.9</v>
      </c>
      <c r="P1765" s="14">
        <f t="shared" si="109"/>
        <v>103.64</v>
      </c>
      <c r="Q1765" t="str">
        <f>(LEFT(N1765,FIND("/",N1765)-1))</f>
        <v>photography</v>
      </c>
      <c r="R1765" t="str">
        <f>RIGHT(N1765,LEN(N1765)-SEARCH("/",N1765))</f>
        <v>photobooks</v>
      </c>
      <c r="S1765" s="9">
        <f t="shared" si="110"/>
        <v>42636.660185185181</v>
      </c>
      <c r="T1765" s="9">
        <f t="shared" si="111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19.600000000000001</v>
      </c>
      <c r="P1766" s="14">
        <f t="shared" si="109"/>
        <v>55.28</v>
      </c>
      <c r="Q1766" t="str">
        <f>(LEFT(N1766,FIND("/",N1766)-1))</f>
        <v>photography</v>
      </c>
      <c r="R1766" t="str">
        <f>RIGHT(N1766,LEN(N1766)-SEARCH("/",N1766))</f>
        <v>photobooks</v>
      </c>
      <c r="S1766" s="9">
        <f t="shared" si="110"/>
        <v>41825.27753472222</v>
      </c>
      <c r="T1766" s="9">
        <f t="shared" si="111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59.5</v>
      </c>
      <c r="P1767" s="14">
        <f t="shared" si="109"/>
        <v>72.17</v>
      </c>
      <c r="Q1767" t="str">
        <f>(LEFT(N1767,FIND("/",N1767)-1))</f>
        <v>photography</v>
      </c>
      <c r="R1767" t="str">
        <f>RIGHT(N1767,LEN(N1767)-SEARCH("/",N1767))</f>
        <v>photobooks</v>
      </c>
      <c r="S1767" s="9">
        <f t="shared" si="110"/>
        <v>41834.772129629629</v>
      </c>
      <c r="T1767" s="9">
        <f t="shared" si="111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14" t="e">
        <f t="shared" si="109"/>
        <v>#DIV/0!</v>
      </c>
      <c r="Q1768" t="str">
        <f>(LEFT(N1768,FIND("/",N1768)-1))</f>
        <v>photography</v>
      </c>
      <c r="R1768" t="str">
        <f>RIGHT(N1768,LEN(N1768)-SEARCH("/",N1768))</f>
        <v>photobooks</v>
      </c>
      <c r="S1768" s="9">
        <f t="shared" si="110"/>
        <v>41855.65148148148</v>
      </c>
      <c r="T1768" s="9">
        <f t="shared" si="111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45.7</v>
      </c>
      <c r="P1769" s="14">
        <f t="shared" si="109"/>
        <v>58.62</v>
      </c>
      <c r="Q1769" t="str">
        <f>(LEFT(N1769,FIND("/",N1769)-1))</f>
        <v>photography</v>
      </c>
      <c r="R1769" t="str">
        <f>RIGHT(N1769,LEN(N1769)-SEARCH("/",N1769))</f>
        <v>photobooks</v>
      </c>
      <c r="S1769" s="9">
        <f t="shared" si="110"/>
        <v>41824.450046296297</v>
      </c>
      <c r="T1769" s="9">
        <f t="shared" si="111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</v>
      </c>
      <c r="P1770" s="14">
        <f t="shared" si="109"/>
        <v>12.47</v>
      </c>
      <c r="Q1770" t="str">
        <f>(LEFT(N1770,FIND("/",N1770)-1))</f>
        <v>photography</v>
      </c>
      <c r="R1770" t="str">
        <f>RIGHT(N1770,LEN(N1770)-SEARCH("/",N1770))</f>
        <v>photobooks</v>
      </c>
      <c r="S1770" s="9">
        <f t="shared" si="110"/>
        <v>41849.352361111109</v>
      </c>
      <c r="T1770" s="9">
        <f t="shared" si="111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</v>
      </c>
      <c r="P1771" s="14">
        <f t="shared" si="109"/>
        <v>49.14</v>
      </c>
      <c r="Q1771" t="str">
        <f>(LEFT(N1771,FIND("/",N1771)-1))</f>
        <v>photography</v>
      </c>
      <c r="R1771" t="str">
        <f>RIGHT(N1771,LEN(N1771)-SEARCH("/",N1771))</f>
        <v>photobooks</v>
      </c>
      <c r="S1771" s="9">
        <f t="shared" si="110"/>
        <v>41987.610636574071</v>
      </c>
      <c r="T1771" s="9">
        <f t="shared" si="111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56.5</v>
      </c>
      <c r="P1772" s="14">
        <f t="shared" si="109"/>
        <v>150.5</v>
      </c>
      <c r="Q1772" t="str">
        <f>(LEFT(N1772,FIND("/",N1772)-1))</f>
        <v>photography</v>
      </c>
      <c r="R1772" t="str">
        <f>RIGHT(N1772,LEN(N1772)-SEARCH("/",N1772))</f>
        <v>photobooks</v>
      </c>
      <c r="S1772" s="9">
        <f t="shared" si="110"/>
        <v>41891.571689814817</v>
      </c>
      <c r="T1772" s="9">
        <f t="shared" si="111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21.3</v>
      </c>
      <c r="P1773" s="14">
        <f t="shared" si="109"/>
        <v>35.799999999999997</v>
      </c>
      <c r="Q1773" t="str">
        <f>(LEFT(N1773,FIND("/",N1773)-1))</f>
        <v>photography</v>
      </c>
      <c r="R1773" t="str">
        <f>RIGHT(N1773,LEN(N1773)-SEARCH("/",N1773))</f>
        <v>photobooks</v>
      </c>
      <c r="S1773" s="9">
        <f t="shared" si="110"/>
        <v>41905.771296296291</v>
      </c>
      <c r="T1773" s="9">
        <f t="shared" si="111"/>
        <v>41935.771296296291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15.6</v>
      </c>
      <c r="P1774" s="14">
        <f t="shared" si="109"/>
        <v>45.16</v>
      </c>
      <c r="Q1774" t="str">
        <f>(LEFT(N1774,FIND("/",N1774)-1))</f>
        <v>photography</v>
      </c>
      <c r="R1774" t="str">
        <f>RIGHT(N1774,LEN(N1774)-SEARCH("/",N1774))</f>
        <v>photobooks</v>
      </c>
      <c r="S1774" s="9">
        <f t="shared" si="110"/>
        <v>41766.509675925925</v>
      </c>
      <c r="T1774" s="9">
        <f t="shared" si="111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6.3</v>
      </c>
      <c r="P1775" s="14">
        <f t="shared" si="109"/>
        <v>98.79</v>
      </c>
      <c r="Q1775" t="str">
        <f>(LEFT(N1775,FIND("/",N1775)-1))</f>
        <v>photography</v>
      </c>
      <c r="R1775" t="str">
        <f>RIGHT(N1775,LEN(N1775)-SEARCH("/",N1775))</f>
        <v>photobooks</v>
      </c>
      <c r="S1775" s="9">
        <f t="shared" si="110"/>
        <v>41978.552060185182</v>
      </c>
      <c r="T1775" s="9">
        <f t="shared" si="111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45.9</v>
      </c>
      <c r="P1776" s="14">
        <f t="shared" si="109"/>
        <v>88.31</v>
      </c>
      <c r="Q1776" t="str">
        <f>(LEFT(N1776,FIND("/",N1776)-1))</f>
        <v>photography</v>
      </c>
      <c r="R1776" t="str">
        <f>RIGHT(N1776,LEN(N1776)-SEARCH("/",N1776))</f>
        <v>photobooks</v>
      </c>
      <c r="S1776" s="9">
        <f t="shared" si="110"/>
        <v>41930.010324074072</v>
      </c>
      <c r="T1776" s="9">
        <f t="shared" si="111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65.099999999999994</v>
      </c>
      <c r="P1777" s="14">
        <f t="shared" si="109"/>
        <v>170.63</v>
      </c>
      <c r="Q1777" t="str">
        <f>(LEFT(N1777,FIND("/",N1777)-1))</f>
        <v>photography</v>
      </c>
      <c r="R1777" t="str">
        <f>RIGHT(N1777,LEN(N1777)-SEARCH("/",N1777))</f>
        <v>photobooks</v>
      </c>
      <c r="S1777" s="9">
        <f t="shared" si="110"/>
        <v>41891.768055555549</v>
      </c>
      <c r="T1777" s="9">
        <f t="shared" si="111"/>
        <v>41936.768055555549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</v>
      </c>
      <c r="P1778" s="14">
        <f t="shared" si="109"/>
        <v>83.75</v>
      </c>
      <c r="Q1778" t="str">
        <f>(LEFT(N1778,FIND("/",N1778)-1))</f>
        <v>photography</v>
      </c>
      <c r="R1778" t="str">
        <f>RIGHT(N1778,LEN(N1778)-SEARCH("/",N1778))</f>
        <v>photobooks</v>
      </c>
      <c r="S1778" s="9">
        <f t="shared" si="110"/>
        <v>41905.748506944445</v>
      </c>
      <c r="T1778" s="9">
        <f t="shared" si="111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13.6</v>
      </c>
      <c r="P1779" s="14">
        <f t="shared" si="109"/>
        <v>65.099999999999994</v>
      </c>
      <c r="Q1779" t="str">
        <f>(LEFT(N1779,FIND("/",N1779)-1))</f>
        <v>photography</v>
      </c>
      <c r="R1779" t="str">
        <f>RIGHT(N1779,LEN(N1779)-SEARCH("/",N1779))</f>
        <v>photobooks</v>
      </c>
      <c r="S1779" s="9">
        <f t="shared" si="110"/>
        <v>42025.14876157407</v>
      </c>
      <c r="T1779" s="9">
        <f t="shared" si="111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2</v>
      </c>
      <c r="P1780" s="14">
        <f t="shared" si="109"/>
        <v>66.33</v>
      </c>
      <c r="Q1780" t="str">
        <f>(LEFT(N1780,FIND("/",N1780)-1))</f>
        <v>photography</v>
      </c>
      <c r="R1780" t="str">
        <f>RIGHT(N1780,LEN(N1780)-SEARCH("/",N1780))</f>
        <v>photobooks</v>
      </c>
      <c r="S1780" s="9">
        <f t="shared" si="110"/>
        <v>42045.655034722215</v>
      </c>
      <c r="T1780" s="9">
        <f t="shared" si="111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36.200000000000003</v>
      </c>
      <c r="P1781" s="14">
        <f t="shared" si="109"/>
        <v>104.89</v>
      </c>
      <c r="Q1781" t="str">
        <f>(LEFT(N1781,FIND("/",N1781)-1))</f>
        <v>photography</v>
      </c>
      <c r="R1781" t="str">
        <f>RIGHT(N1781,LEN(N1781)-SEARCH("/",N1781))</f>
        <v>photobooks</v>
      </c>
      <c r="S1781" s="9">
        <f t="shared" si="110"/>
        <v>42585.483564814807</v>
      </c>
      <c r="T1781" s="9">
        <f t="shared" si="111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39.700000000000003</v>
      </c>
      <c r="P1782" s="14">
        <f t="shared" si="109"/>
        <v>78.44</v>
      </c>
      <c r="Q1782" t="str">
        <f>(LEFT(N1782,FIND("/",N1782)-1))</f>
        <v>photography</v>
      </c>
      <c r="R1782" t="str">
        <f>RIGHT(N1782,LEN(N1782)-SEARCH("/",N1782))</f>
        <v>photobooks</v>
      </c>
      <c r="S1782" s="9">
        <f t="shared" si="110"/>
        <v>42493.392476851848</v>
      </c>
      <c r="T1782" s="9">
        <f t="shared" si="111"/>
        <v>42553.392476851848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25.8</v>
      </c>
      <c r="P1783" s="14">
        <f t="shared" si="109"/>
        <v>59.04</v>
      </c>
      <c r="Q1783" t="str">
        <f>(LEFT(N1783,FIND("/",N1783)-1))</f>
        <v>photography</v>
      </c>
      <c r="R1783" t="str">
        <f>RIGHT(N1783,LEN(N1783)-SEARCH("/",N1783))</f>
        <v>photobooks</v>
      </c>
      <c r="S1783" s="9">
        <f t="shared" si="110"/>
        <v>42597.409085648142</v>
      </c>
      <c r="T1783" s="9">
        <f t="shared" si="111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15.5</v>
      </c>
      <c r="P1784" s="14">
        <f t="shared" si="109"/>
        <v>71.34</v>
      </c>
      <c r="Q1784" t="str">
        <f>(LEFT(N1784,FIND("/",N1784)-1))</f>
        <v>photography</v>
      </c>
      <c r="R1784" t="str">
        <f>RIGHT(N1784,LEN(N1784)-SEARCH("/",N1784))</f>
        <v>photobooks</v>
      </c>
      <c r="S1784" s="9">
        <f t="shared" si="110"/>
        <v>42388.366770833331</v>
      </c>
      <c r="T1784" s="9">
        <f t="shared" si="111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23.7</v>
      </c>
      <c r="P1785" s="14">
        <f t="shared" si="109"/>
        <v>51.23</v>
      </c>
      <c r="Q1785" t="str">
        <f>(LEFT(N1785,FIND("/",N1785)-1))</f>
        <v>photography</v>
      </c>
      <c r="R1785" t="str">
        <f>RIGHT(N1785,LEN(N1785)-SEARCH("/",N1785))</f>
        <v>photobooks</v>
      </c>
      <c r="S1785" s="9">
        <f t="shared" si="110"/>
        <v>42115.741643518515</v>
      </c>
      <c r="T1785" s="9">
        <f t="shared" si="111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39.799999999999997</v>
      </c>
      <c r="P1786" s="14">
        <f t="shared" si="109"/>
        <v>60.24</v>
      </c>
      <c r="Q1786" t="str">
        <f>(LEFT(N1786,FIND("/",N1786)-1))</f>
        <v>photography</v>
      </c>
      <c r="R1786" t="str">
        <f>RIGHT(N1786,LEN(N1786)-SEARCH("/",N1786))</f>
        <v>photobooks</v>
      </c>
      <c r="S1786" s="9">
        <f t="shared" si="110"/>
        <v>42003.447222222218</v>
      </c>
      <c r="T1786" s="9">
        <f t="shared" si="111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20.2</v>
      </c>
      <c r="P1787" s="14">
        <f t="shared" si="109"/>
        <v>44.94</v>
      </c>
      <c r="Q1787" t="str">
        <f>(LEFT(N1787,FIND("/",N1787)-1))</f>
        <v>photography</v>
      </c>
      <c r="R1787" t="str">
        <f>RIGHT(N1787,LEN(N1787)-SEARCH("/",N1787))</f>
        <v>photobooks</v>
      </c>
      <c r="S1787" s="9">
        <f t="shared" si="110"/>
        <v>41896.926562499997</v>
      </c>
      <c r="T1787" s="9">
        <f t="shared" si="111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47.6</v>
      </c>
      <c r="P1788" s="14">
        <f t="shared" si="109"/>
        <v>31.21</v>
      </c>
      <c r="Q1788" t="str">
        <f>(LEFT(N1788,FIND("/",N1788)-1))</f>
        <v>photography</v>
      </c>
      <c r="R1788" t="str">
        <f>RIGHT(N1788,LEN(N1788)-SEARCH("/",N1788))</f>
        <v>photobooks</v>
      </c>
      <c r="S1788" s="9">
        <f t="shared" si="110"/>
        <v>41958.342326388891</v>
      </c>
      <c r="T1788" s="9">
        <f t="shared" si="111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15.3</v>
      </c>
      <c r="P1789" s="14">
        <f t="shared" si="109"/>
        <v>63.88</v>
      </c>
      <c r="Q1789" t="str">
        <f>(LEFT(N1789,FIND("/",N1789)-1))</f>
        <v>photography</v>
      </c>
      <c r="R1789" t="str">
        <f>RIGHT(N1789,LEN(N1789)-SEARCH("/",N1789))</f>
        <v>photobooks</v>
      </c>
      <c r="S1789" s="9">
        <f t="shared" si="110"/>
        <v>42068.447187499994</v>
      </c>
      <c r="T1789" s="9">
        <f t="shared" si="111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1.4</v>
      </c>
      <c r="P1790" s="14">
        <f t="shared" si="109"/>
        <v>19</v>
      </c>
      <c r="Q1790" t="str">
        <f>(LEFT(N1790,FIND("/",N1790)-1))</f>
        <v>photography</v>
      </c>
      <c r="R1790" t="str">
        <f>RIGHT(N1790,LEN(N1790)-SEARCH("/",N1790))</f>
        <v>photobooks</v>
      </c>
      <c r="S1790" s="9">
        <f t="shared" si="110"/>
        <v>41913.740069444444</v>
      </c>
      <c r="T1790" s="9">
        <f t="shared" si="111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0.5</v>
      </c>
      <c r="P1791" s="14">
        <f t="shared" si="109"/>
        <v>10</v>
      </c>
      <c r="Q1791" t="str">
        <f>(LEFT(N1791,FIND("/",N1791)-1))</f>
        <v>photography</v>
      </c>
      <c r="R1791" t="str">
        <f>RIGHT(N1791,LEN(N1791)-SEARCH("/",N1791))</f>
        <v>photobooks</v>
      </c>
      <c r="S1791" s="9">
        <f t="shared" si="110"/>
        <v>41956.041701388887</v>
      </c>
      <c r="T1791" s="9">
        <f t="shared" si="111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5</v>
      </c>
      <c r="P1792" s="14">
        <f t="shared" si="109"/>
        <v>109.07</v>
      </c>
      <c r="Q1792" t="str">
        <f>(LEFT(N1792,FIND("/",N1792)-1))</f>
        <v>photography</v>
      </c>
      <c r="R1792" t="str">
        <f>RIGHT(N1792,LEN(N1792)-SEARCH("/",N1792))</f>
        <v>photobooks</v>
      </c>
      <c r="S1792" s="9">
        <f t="shared" si="110"/>
        <v>42010.466180555552</v>
      </c>
      <c r="T1792" s="9">
        <f t="shared" si="111"/>
        <v>42040.466180555552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3.6</v>
      </c>
      <c r="P1793" s="14">
        <f t="shared" si="109"/>
        <v>26.75</v>
      </c>
      <c r="Q1793" t="str">
        <f>(LEFT(N1793,FIND("/",N1793)-1))</f>
        <v>photography</v>
      </c>
      <c r="R1793" t="str">
        <f>RIGHT(N1793,LEN(N1793)-SEARCH("/",N1793))</f>
        <v>photobooks</v>
      </c>
      <c r="S1793" s="9">
        <f t="shared" si="110"/>
        <v>41973.532002314816</v>
      </c>
      <c r="T1793" s="9">
        <f t="shared" si="111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61.1</v>
      </c>
      <c r="P1794" s="14">
        <f t="shared" si="109"/>
        <v>109.94</v>
      </c>
      <c r="Q1794" t="str">
        <f>(LEFT(N1794,FIND("/",N1794)-1))</f>
        <v>photography</v>
      </c>
      <c r="R1794" t="str">
        <f>RIGHT(N1794,LEN(N1794)-SEARCH("/",N1794))</f>
        <v>photobooks</v>
      </c>
      <c r="S1794" s="9">
        <f t="shared" si="110"/>
        <v>42188.822708333326</v>
      </c>
      <c r="T1794" s="9">
        <f t="shared" si="111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ROUND((E1795/D1795)*100, 1)</f>
        <v>1.3</v>
      </c>
      <c r="P1795" s="14">
        <f t="shared" ref="P1795:P1858" si="113">ROUND(E1795/L1795, 2)</f>
        <v>20</v>
      </c>
      <c r="Q1795" t="str">
        <f>(LEFT(N1795,FIND("/",N1795)-1))</f>
        <v>photography</v>
      </c>
      <c r="R1795" t="str">
        <f>RIGHT(N1795,LEN(N1795)-SEARCH("/",N1795))</f>
        <v>photobooks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11.1</v>
      </c>
      <c r="P1796" s="14">
        <f t="shared" si="113"/>
        <v>55.39</v>
      </c>
      <c r="Q1796" t="str">
        <f>(LEFT(N1796,FIND("/",N1796)-1))</f>
        <v>photography</v>
      </c>
      <c r="R1796" t="str">
        <f>RIGHT(N1796,LEN(N1796)-SEARCH("/",N1796))</f>
        <v>photobooks</v>
      </c>
      <c r="S1796" s="9">
        <f t="shared" si="114"/>
        <v>42011.342847222222</v>
      </c>
      <c r="T1796" s="9">
        <f t="shared" si="115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38.700000000000003</v>
      </c>
      <c r="P1797" s="14">
        <f t="shared" si="113"/>
        <v>133.9</v>
      </c>
      <c r="Q1797" t="str">
        <f>(LEFT(N1797,FIND("/",N1797)-1))</f>
        <v>photography</v>
      </c>
      <c r="R1797" t="str">
        <f>RIGHT(N1797,LEN(N1797)-SEARCH("/",N1797))</f>
        <v>photobooks</v>
      </c>
      <c r="S1797" s="9">
        <f t="shared" si="114"/>
        <v>42628.080335648141</v>
      </c>
      <c r="T1797" s="9">
        <f t="shared" si="115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22.1</v>
      </c>
      <c r="P1798" s="14">
        <f t="shared" si="113"/>
        <v>48.72</v>
      </c>
      <c r="Q1798" t="str">
        <f>(LEFT(N1798,FIND("/",N1798)-1))</f>
        <v>photography</v>
      </c>
      <c r="R1798" t="str">
        <f>RIGHT(N1798,LEN(N1798)-SEARCH("/",N1798))</f>
        <v>photobooks</v>
      </c>
      <c r="S1798" s="9">
        <f t="shared" si="114"/>
        <v>42515.231087962959</v>
      </c>
      <c r="T1798" s="9">
        <f t="shared" si="115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67.599999999999994</v>
      </c>
      <c r="P1799" s="14">
        <f t="shared" si="113"/>
        <v>48.25</v>
      </c>
      <c r="Q1799" t="str">
        <f>(LEFT(N1799,FIND("/",N1799)-1))</f>
        <v>photography</v>
      </c>
      <c r="R1799" t="str">
        <f>RIGHT(N1799,LEN(N1799)-SEARCH("/",N1799))</f>
        <v>photobooks</v>
      </c>
      <c r="S1799" s="9">
        <f t="shared" si="114"/>
        <v>42689.360983796294</v>
      </c>
      <c r="T1799" s="9">
        <f t="shared" si="115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13.6</v>
      </c>
      <c r="P1800" s="14">
        <f t="shared" si="113"/>
        <v>58.97</v>
      </c>
      <c r="Q1800" t="str">
        <f>(LEFT(N1800,FIND("/",N1800)-1))</f>
        <v>photography</v>
      </c>
      <c r="R1800" t="str">
        <f>RIGHT(N1800,LEN(N1800)-SEARCH("/",N1800))</f>
        <v>photobooks</v>
      </c>
      <c r="S1800" s="9">
        <f t="shared" si="114"/>
        <v>42344.118437499994</v>
      </c>
      <c r="T1800" s="9">
        <f t="shared" si="115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</v>
      </c>
      <c r="P1801" s="14">
        <f t="shared" si="113"/>
        <v>11.64</v>
      </c>
      <c r="Q1801" t="str">
        <f>(LEFT(N1801,FIND("/",N1801)-1))</f>
        <v>photography</v>
      </c>
      <c r="R1801" t="str">
        <f>RIGHT(N1801,LEN(N1801)-SEARCH("/",N1801))</f>
        <v>photobooks</v>
      </c>
      <c r="S1801" s="9">
        <f t="shared" si="114"/>
        <v>41934.634351851848</v>
      </c>
      <c r="T1801" s="9">
        <f t="shared" si="115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20.399999999999999</v>
      </c>
      <c r="P1802" s="14">
        <f t="shared" si="113"/>
        <v>83.72</v>
      </c>
      <c r="Q1802" t="str">
        <f>(LEFT(N1802,FIND("/",N1802)-1))</f>
        <v>photography</v>
      </c>
      <c r="R1802" t="str">
        <f>RIGHT(N1802,LEN(N1802)-SEARCH("/",N1802))</f>
        <v>photobooks</v>
      </c>
      <c r="S1802" s="9">
        <f t="shared" si="114"/>
        <v>42623.397800925923</v>
      </c>
      <c r="T1802" s="9">
        <f t="shared" si="115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13.9</v>
      </c>
      <c r="P1803" s="14">
        <f t="shared" si="113"/>
        <v>63.65</v>
      </c>
      <c r="Q1803" t="str">
        <f>(LEFT(N1803,FIND("/",N1803)-1))</f>
        <v>photography</v>
      </c>
      <c r="R1803" t="str">
        <f>RIGHT(N1803,LEN(N1803)-SEARCH("/",N1803))</f>
        <v>photobooks</v>
      </c>
      <c r="S1803" s="9">
        <f t="shared" si="114"/>
        <v>42321.452175925922</v>
      </c>
      <c r="T1803" s="9">
        <f t="shared" si="115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48.5</v>
      </c>
      <c r="P1804" s="14">
        <f t="shared" si="113"/>
        <v>94.28</v>
      </c>
      <c r="Q1804" t="str">
        <f>(LEFT(N1804,FIND("/",N1804)-1))</f>
        <v>photography</v>
      </c>
      <c r="R1804" t="str">
        <f>RIGHT(N1804,LEN(N1804)-SEARCH("/",N1804))</f>
        <v>photobooks</v>
      </c>
      <c r="S1804" s="9">
        <f t="shared" si="114"/>
        <v>42159.264236111114</v>
      </c>
      <c r="T1804" s="9">
        <f t="shared" si="115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30.8</v>
      </c>
      <c r="P1805" s="14">
        <f t="shared" si="113"/>
        <v>71.87</v>
      </c>
      <c r="Q1805" t="str">
        <f>(LEFT(N1805,FIND("/",N1805)-1))</f>
        <v>photography</v>
      </c>
      <c r="R1805" t="str">
        <f>RIGHT(N1805,LEN(N1805)-SEARCH("/",N1805))</f>
        <v>photobooks</v>
      </c>
      <c r="S1805" s="9">
        <f t="shared" si="114"/>
        <v>42017.863217592589</v>
      </c>
      <c r="T1805" s="9">
        <f t="shared" si="115"/>
        <v>42048.863217592589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35.200000000000003</v>
      </c>
      <c r="P1806" s="14">
        <f t="shared" si="113"/>
        <v>104.85</v>
      </c>
      <c r="Q1806" t="str">
        <f>(LEFT(N1806,FIND("/",N1806)-1))</f>
        <v>photography</v>
      </c>
      <c r="R1806" t="str">
        <f>RIGHT(N1806,LEN(N1806)-SEARCH("/",N1806))</f>
        <v>photobooks</v>
      </c>
      <c r="S1806" s="9">
        <f t="shared" si="114"/>
        <v>42282.469953703701</v>
      </c>
      <c r="T1806" s="9">
        <f t="shared" si="115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36.4</v>
      </c>
      <c r="P1807" s="14">
        <f t="shared" si="113"/>
        <v>67.14</v>
      </c>
      <c r="Q1807" t="str">
        <f>(LEFT(N1807,FIND("/",N1807)-1))</f>
        <v>photography</v>
      </c>
      <c r="R1807" t="str">
        <f>RIGHT(N1807,LEN(N1807)-SEARCH("/",N1807))</f>
        <v>photobooks</v>
      </c>
      <c r="S1807" s="9">
        <f t="shared" si="114"/>
        <v>42247.595578703702</v>
      </c>
      <c r="T1807" s="9">
        <f t="shared" si="115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3</v>
      </c>
      <c r="P1808" s="14">
        <f t="shared" si="113"/>
        <v>73.88</v>
      </c>
      <c r="Q1808" t="str">
        <f>(LEFT(N1808,FIND("/",N1808)-1))</f>
        <v>photography</v>
      </c>
      <c r="R1808" t="str">
        <f>RIGHT(N1808,LEN(N1808)-SEARCH("/",N1808))</f>
        <v>photobooks</v>
      </c>
      <c r="S1808" s="9">
        <f t="shared" si="114"/>
        <v>41877.429965277777</v>
      </c>
      <c r="T1808" s="9">
        <f t="shared" si="115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11.1</v>
      </c>
      <c r="P1809" s="14">
        <f t="shared" si="113"/>
        <v>69.13</v>
      </c>
      <c r="Q1809" t="str">
        <f>(LEFT(N1809,FIND("/",N1809)-1))</f>
        <v>photography</v>
      </c>
      <c r="R1809" t="str">
        <f>RIGHT(N1809,LEN(N1809)-SEARCH("/",N1809))</f>
        <v>photobooks</v>
      </c>
      <c r="S1809" s="9">
        <f t="shared" si="114"/>
        <v>41879.860104166662</v>
      </c>
      <c r="T1809" s="9">
        <f t="shared" si="115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41.4</v>
      </c>
      <c r="P1810" s="14">
        <f t="shared" si="113"/>
        <v>120.77</v>
      </c>
      <c r="Q1810" t="str">
        <f>(LEFT(N1810,FIND("/",N1810)-1))</f>
        <v>photography</v>
      </c>
      <c r="R1810" t="str">
        <f>RIGHT(N1810,LEN(N1810)-SEARCH("/",N1810))</f>
        <v>photobooks</v>
      </c>
      <c r="S1810" s="9">
        <f t="shared" si="114"/>
        <v>42742.472569444442</v>
      </c>
      <c r="T1810" s="9">
        <f t="shared" si="115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10.9</v>
      </c>
      <c r="P1811" s="14">
        <f t="shared" si="113"/>
        <v>42.22</v>
      </c>
      <c r="Q1811" t="str">
        <f>(LEFT(N1811,FIND("/",N1811)-1))</f>
        <v>photography</v>
      </c>
      <c r="R1811" t="str">
        <f>RIGHT(N1811,LEN(N1811)-SEARCH("/",N1811))</f>
        <v>photobooks</v>
      </c>
      <c r="S1811" s="9">
        <f t="shared" si="114"/>
        <v>42029.699525462966</v>
      </c>
      <c r="T1811" s="9">
        <f t="shared" si="115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</v>
      </c>
      <c r="P1812" s="14">
        <f t="shared" si="113"/>
        <v>7.5</v>
      </c>
      <c r="Q1812" t="str">
        <f>(LEFT(N1812,FIND("/",N1812)-1))</f>
        <v>photography</v>
      </c>
      <c r="R1812" t="str">
        <f>RIGHT(N1812,LEN(N1812)-SEARCH("/",N1812))</f>
        <v>photobooks</v>
      </c>
      <c r="S1812" s="9">
        <f t="shared" si="114"/>
        <v>41860.701689814814</v>
      </c>
      <c r="T1812" s="9">
        <f t="shared" si="115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0.1</v>
      </c>
      <c r="P1813" s="14">
        <f t="shared" si="113"/>
        <v>1.54</v>
      </c>
      <c r="Q1813" t="str">
        <f>(LEFT(N1813,FIND("/",N1813)-1))</f>
        <v>photography</v>
      </c>
      <c r="R1813" t="str">
        <f>RIGHT(N1813,LEN(N1813)-SEARCH("/",N1813))</f>
        <v>photobooks</v>
      </c>
      <c r="S1813" s="9">
        <f t="shared" si="114"/>
        <v>41876.225347222222</v>
      </c>
      <c r="T1813" s="9">
        <f t="shared" si="115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13.3</v>
      </c>
      <c r="P1814" s="14">
        <f t="shared" si="113"/>
        <v>37.61</v>
      </c>
      <c r="Q1814" t="str">
        <f>(LEFT(N1814,FIND("/",N1814)-1))</f>
        <v>photography</v>
      </c>
      <c r="R1814" t="str">
        <f>RIGHT(N1814,LEN(N1814)-SEARCH("/",N1814))</f>
        <v>photobooks</v>
      </c>
      <c r="S1814" s="9">
        <f t="shared" si="114"/>
        <v>42524.110370370363</v>
      </c>
      <c r="T1814" s="9">
        <f t="shared" si="115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14" t="e">
        <f t="shared" si="113"/>
        <v>#DIV/0!</v>
      </c>
      <c r="Q1815" t="str">
        <f>(LEFT(N1815,FIND("/",N1815)-1))</f>
        <v>photography</v>
      </c>
      <c r="R1815" t="str">
        <f>RIGHT(N1815,LEN(N1815)-SEARCH("/",N1815))</f>
        <v>photobooks</v>
      </c>
      <c r="S1815" s="9">
        <f t="shared" si="114"/>
        <v>41829.68069444444</v>
      </c>
      <c r="T1815" s="9">
        <f t="shared" si="115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49.2</v>
      </c>
      <c r="P1816" s="14">
        <f t="shared" si="113"/>
        <v>42.16</v>
      </c>
      <c r="Q1816" t="str">
        <f>(LEFT(N1816,FIND("/",N1816)-1))</f>
        <v>photography</v>
      </c>
      <c r="R1816" t="str">
        <f>RIGHT(N1816,LEN(N1816)-SEARCH("/",N1816))</f>
        <v>photobooks</v>
      </c>
      <c r="S1816" s="9">
        <f t="shared" si="114"/>
        <v>42033.105740740742</v>
      </c>
      <c r="T1816" s="9">
        <f t="shared" si="115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14" t="e">
        <f t="shared" si="113"/>
        <v>#DIV/0!</v>
      </c>
      <c r="Q1817" t="str">
        <f>(LEFT(N1817,FIND("/",N1817)-1))</f>
        <v>photography</v>
      </c>
      <c r="R1817" t="str">
        <f>RIGHT(N1817,LEN(N1817)-SEARCH("/",N1817))</f>
        <v>photobooks</v>
      </c>
      <c r="S1817" s="9">
        <f t="shared" si="114"/>
        <v>42172.698344907403</v>
      </c>
      <c r="T1817" s="9">
        <f t="shared" si="115"/>
        <v>42186.698344907403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</v>
      </c>
      <c r="P1818" s="14">
        <f t="shared" si="113"/>
        <v>84.83</v>
      </c>
      <c r="Q1818" t="str">
        <f>(LEFT(N1818,FIND("/",N1818)-1))</f>
        <v>photography</v>
      </c>
      <c r="R1818" t="str">
        <f>RIGHT(N1818,LEN(N1818)-SEARCH("/",N1818))</f>
        <v>photobooks</v>
      </c>
      <c r="S1818" s="9">
        <f t="shared" si="114"/>
        <v>42548.667858796289</v>
      </c>
      <c r="T1818" s="9">
        <f t="shared" si="115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52.3</v>
      </c>
      <c r="P1819" s="14">
        <f t="shared" si="113"/>
        <v>94.19</v>
      </c>
      <c r="Q1819" t="str">
        <f>(LEFT(N1819,FIND("/",N1819)-1))</f>
        <v>photography</v>
      </c>
      <c r="R1819" t="str">
        <f>RIGHT(N1819,LEN(N1819)-SEARCH("/",N1819))</f>
        <v>photobooks</v>
      </c>
      <c r="S1819" s="9">
        <f t="shared" si="114"/>
        <v>42705.453784722216</v>
      </c>
      <c r="T1819" s="9">
        <f t="shared" si="115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14" t="e">
        <f t="shared" si="113"/>
        <v>#DIV/0!</v>
      </c>
      <c r="Q1820" t="str">
        <f>(LEFT(N1820,FIND("/",N1820)-1))</f>
        <v>photography</v>
      </c>
      <c r="R1820" t="str">
        <f>RIGHT(N1820,LEN(N1820)-SEARCH("/",N1820))</f>
        <v>photobooks</v>
      </c>
      <c r="S1820" s="9">
        <f t="shared" si="114"/>
        <v>42067.026041666664</v>
      </c>
      <c r="T1820" s="9">
        <f t="shared" si="115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2.1</v>
      </c>
      <c r="P1821" s="14">
        <f t="shared" si="113"/>
        <v>6.25</v>
      </c>
      <c r="Q1821" t="str">
        <f>(LEFT(N1821,FIND("/",N1821)-1))</f>
        <v>photography</v>
      </c>
      <c r="R1821" t="str">
        <f>RIGHT(N1821,LEN(N1821)-SEARCH("/",N1821))</f>
        <v>photobooks</v>
      </c>
      <c r="S1821" s="9">
        <f t="shared" si="114"/>
        <v>41820.543935185182</v>
      </c>
      <c r="T1821" s="9">
        <f t="shared" si="115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6.6</v>
      </c>
      <c r="P1822" s="14">
        <f t="shared" si="113"/>
        <v>213.38</v>
      </c>
      <c r="Q1822" t="str">
        <f>(LEFT(N1822,FIND("/",N1822)-1))</f>
        <v>photography</v>
      </c>
      <c r="R1822" t="str">
        <f>RIGHT(N1822,LEN(N1822)-SEARCH("/",N1822))</f>
        <v>photobooks</v>
      </c>
      <c r="S1822" s="9">
        <f t="shared" si="114"/>
        <v>42064.876041666663</v>
      </c>
      <c r="T1822" s="9">
        <f t="shared" si="115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134.9</v>
      </c>
      <c r="P1823" s="14">
        <f t="shared" si="113"/>
        <v>59.16</v>
      </c>
      <c r="Q1823" t="str">
        <f>(LEFT(N1823,FIND("/",N1823)-1))</f>
        <v>music</v>
      </c>
      <c r="R1823" t="str">
        <f>RIGHT(N1823,LEN(N1823)-SEARCH("/",N1823))</f>
        <v>rock</v>
      </c>
      <c r="S1823" s="9">
        <f t="shared" si="114"/>
        <v>40926.110729166663</v>
      </c>
      <c r="T1823" s="9">
        <f t="shared" si="115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100</v>
      </c>
      <c r="P1824" s="14">
        <f t="shared" si="113"/>
        <v>27.27</v>
      </c>
      <c r="Q1824" t="str">
        <f>(LEFT(N1824,FIND("/",N1824)-1))</f>
        <v>music</v>
      </c>
      <c r="R1824" t="str">
        <f>RIGHT(N1824,LEN(N1824)-SEARCH("/",N1824))</f>
        <v>rock</v>
      </c>
      <c r="S1824" s="9">
        <f t="shared" si="114"/>
        <v>41634.588680555556</v>
      </c>
      <c r="T1824" s="9">
        <f t="shared" si="115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115.9</v>
      </c>
      <c r="P1825" s="14">
        <f t="shared" si="113"/>
        <v>24.58</v>
      </c>
      <c r="Q1825" t="str">
        <f>(LEFT(N1825,FIND("/",N1825)-1))</f>
        <v>music</v>
      </c>
      <c r="R1825" t="str">
        <f>RIGHT(N1825,LEN(N1825)-SEARCH("/",N1825))</f>
        <v>rock</v>
      </c>
      <c r="S1825" s="9">
        <f t="shared" si="114"/>
        <v>41176.47657407407</v>
      </c>
      <c r="T1825" s="9">
        <f t="shared" si="115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100.1</v>
      </c>
      <c r="P1826" s="14">
        <f t="shared" si="113"/>
        <v>75.05</v>
      </c>
      <c r="Q1826" t="str">
        <f>(LEFT(N1826,FIND("/",N1826)-1))</f>
        <v>music</v>
      </c>
      <c r="R1826" t="str">
        <f>RIGHT(N1826,LEN(N1826)-SEARCH("/",N1826))</f>
        <v>rock</v>
      </c>
      <c r="S1826" s="9">
        <f t="shared" si="114"/>
        <v>41626.707951388882</v>
      </c>
      <c r="T1826" s="9">
        <f t="shared" si="115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105.1</v>
      </c>
      <c r="P1827" s="14">
        <f t="shared" si="113"/>
        <v>42.02</v>
      </c>
      <c r="Q1827" t="str">
        <f>(LEFT(N1827,FIND("/",N1827)-1))</f>
        <v>music</v>
      </c>
      <c r="R1827" t="str">
        <f>RIGHT(N1827,LEN(N1827)-SEARCH("/",N1827))</f>
        <v>rock</v>
      </c>
      <c r="S1827" s="9">
        <f t="shared" si="114"/>
        <v>41443.626192129625</v>
      </c>
      <c r="T1827" s="9">
        <f t="shared" si="115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101</v>
      </c>
      <c r="P1828" s="14">
        <f t="shared" si="113"/>
        <v>53.16</v>
      </c>
      <c r="Q1828" t="str">
        <f>(LEFT(N1828,FIND("/",N1828)-1))</f>
        <v>music</v>
      </c>
      <c r="R1828" t="str">
        <f>RIGHT(N1828,LEN(N1828)-SEARCH("/",N1828))</f>
        <v>rock</v>
      </c>
      <c r="S1828" s="9">
        <f t="shared" si="114"/>
        <v>41657.715474537035</v>
      </c>
      <c r="T1828" s="9">
        <f t="shared" si="115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100.7</v>
      </c>
      <c r="P1829" s="14">
        <f t="shared" si="113"/>
        <v>83.89</v>
      </c>
      <c r="Q1829" t="str">
        <f>(LEFT(N1829,FIND("/",N1829)-1))</f>
        <v>music</v>
      </c>
      <c r="R1829" t="str">
        <f>RIGHT(N1829,LEN(N1829)-SEARCH("/",N1829))</f>
        <v>rock</v>
      </c>
      <c r="S1829" s="9">
        <f t="shared" si="114"/>
        <v>40555.117604166662</v>
      </c>
      <c r="T1829" s="9">
        <f t="shared" si="115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100.2</v>
      </c>
      <c r="P1830" s="14">
        <f t="shared" si="113"/>
        <v>417.33</v>
      </c>
      <c r="Q1830" t="str">
        <f>(LEFT(N1830,FIND("/",N1830)-1))</f>
        <v>music</v>
      </c>
      <c r="R1830" t="str">
        <f>RIGHT(N1830,LEN(N1830)-SEARCH("/",N1830))</f>
        <v>rock</v>
      </c>
      <c r="S1830" s="9">
        <f t="shared" si="114"/>
        <v>41736.691319444442</v>
      </c>
      <c r="T1830" s="9">
        <f t="shared" si="115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166.7</v>
      </c>
      <c r="P1831" s="14">
        <f t="shared" si="113"/>
        <v>75.77</v>
      </c>
      <c r="Q1831" t="str">
        <f>(LEFT(N1831,FIND("/",N1831)-1))</f>
        <v>music</v>
      </c>
      <c r="R1831" t="str">
        <f>RIGHT(N1831,LEN(N1831)-SEARCH("/",N1831))</f>
        <v>rock</v>
      </c>
      <c r="S1831" s="9">
        <f t="shared" si="114"/>
        <v>40515.879293981481</v>
      </c>
      <c r="T1831" s="9">
        <f t="shared" si="115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101.5</v>
      </c>
      <c r="P1832" s="14">
        <f t="shared" si="113"/>
        <v>67.39</v>
      </c>
      <c r="Q1832" t="str">
        <f>(LEFT(N1832,FIND("/",N1832)-1))</f>
        <v>music</v>
      </c>
      <c r="R1832" t="str">
        <f>RIGHT(N1832,LEN(N1832)-SEARCH("/",N1832))</f>
        <v>rock</v>
      </c>
      <c r="S1832" s="9">
        <f t="shared" si="114"/>
        <v>41664.475775462961</v>
      </c>
      <c r="T1832" s="9">
        <f t="shared" si="115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103</v>
      </c>
      <c r="P1833" s="14">
        <f t="shared" si="113"/>
        <v>73.569999999999993</v>
      </c>
      <c r="Q1833" t="str">
        <f>(LEFT(N1833,FIND("/",N1833)-1))</f>
        <v>music</v>
      </c>
      <c r="R1833" t="str">
        <f>RIGHT(N1833,LEN(N1833)-SEARCH("/",N1833))</f>
        <v>rock</v>
      </c>
      <c r="S1833" s="9">
        <f t="shared" si="114"/>
        <v>41026.787766203699</v>
      </c>
      <c r="T1833" s="9">
        <f t="shared" si="115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142.9</v>
      </c>
      <c r="P1834" s="14">
        <f t="shared" si="113"/>
        <v>25</v>
      </c>
      <c r="Q1834" t="str">
        <f>(LEFT(N1834,FIND("/",N1834)-1))</f>
        <v>music</v>
      </c>
      <c r="R1834" t="str">
        <f>RIGHT(N1834,LEN(N1834)-SEARCH("/",N1834))</f>
        <v>rock</v>
      </c>
      <c r="S1834" s="9">
        <f t="shared" si="114"/>
        <v>40576.331331018519</v>
      </c>
      <c r="T1834" s="9">
        <f t="shared" si="115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262.5</v>
      </c>
      <c r="P1835" s="14">
        <f t="shared" si="113"/>
        <v>42</v>
      </c>
      <c r="Q1835" t="str">
        <f>(LEFT(N1835,FIND("/",N1835)-1))</f>
        <v>music</v>
      </c>
      <c r="R1835" t="str">
        <f>RIGHT(N1835,LEN(N1835)-SEARCH("/",N1835))</f>
        <v>rock</v>
      </c>
      <c r="S1835" s="9">
        <f t="shared" si="114"/>
        <v>41302.835682870369</v>
      </c>
      <c r="T1835" s="9">
        <f t="shared" si="115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118.1</v>
      </c>
      <c r="P1836" s="14">
        <f t="shared" si="113"/>
        <v>131.16999999999999</v>
      </c>
      <c r="Q1836" t="str">
        <f>(LEFT(N1836,FIND("/",N1836)-1))</f>
        <v>music</v>
      </c>
      <c r="R1836" t="str">
        <f>RIGHT(N1836,LEN(N1836)-SEARCH("/",N1836))</f>
        <v>rock</v>
      </c>
      <c r="S1836" s="9">
        <f t="shared" si="114"/>
        <v>41988.755729166667</v>
      </c>
      <c r="T1836" s="9">
        <f t="shared" si="115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104</v>
      </c>
      <c r="P1837" s="14">
        <f t="shared" si="113"/>
        <v>47.27</v>
      </c>
      <c r="Q1837" t="str">
        <f>(LEFT(N1837,FIND("/",N1837)-1))</f>
        <v>music</v>
      </c>
      <c r="R1837" t="str">
        <f>RIGHT(N1837,LEN(N1837)-SEARCH("/",N1837))</f>
        <v>rock</v>
      </c>
      <c r="S1837" s="9">
        <f t="shared" si="114"/>
        <v>42430.49387731481</v>
      </c>
      <c r="T1837" s="9">
        <f t="shared" si="115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200.3</v>
      </c>
      <c r="P1838" s="14">
        <f t="shared" si="113"/>
        <v>182.13</v>
      </c>
      <c r="Q1838" t="str">
        <f>(LEFT(N1838,FIND("/",N1838)-1))</f>
        <v>music</v>
      </c>
      <c r="R1838" t="str">
        <f>RIGHT(N1838,LEN(N1838)-SEARCH("/",N1838))</f>
        <v>rock</v>
      </c>
      <c r="S1838" s="9">
        <f t="shared" si="114"/>
        <v>41305.601030092592</v>
      </c>
      <c r="T1838" s="9">
        <f t="shared" si="115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306.8</v>
      </c>
      <c r="P1839" s="14">
        <f t="shared" si="113"/>
        <v>61.37</v>
      </c>
      <c r="Q1839" t="str">
        <f>(LEFT(N1839,FIND("/",N1839)-1))</f>
        <v>music</v>
      </c>
      <c r="R1839" t="str">
        <f>RIGHT(N1839,LEN(N1839)-SEARCH("/",N1839))</f>
        <v>rock</v>
      </c>
      <c r="S1839" s="9">
        <f t="shared" si="114"/>
        <v>40925.839525462965</v>
      </c>
      <c r="T1839" s="9">
        <f t="shared" si="115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100.1</v>
      </c>
      <c r="P1840" s="14">
        <f t="shared" si="113"/>
        <v>35.770000000000003</v>
      </c>
      <c r="Q1840" t="str">
        <f>(LEFT(N1840,FIND("/",N1840)-1))</f>
        <v>music</v>
      </c>
      <c r="R1840" t="str">
        <f>RIGHT(N1840,LEN(N1840)-SEARCH("/",N1840))</f>
        <v>rock</v>
      </c>
      <c r="S1840" s="9">
        <f t="shared" si="114"/>
        <v>40788.578206018516</v>
      </c>
      <c r="T1840" s="9">
        <f t="shared" si="115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205.3</v>
      </c>
      <c r="P1841" s="14">
        <f t="shared" si="113"/>
        <v>45.62</v>
      </c>
      <c r="Q1841" t="str">
        <f>(LEFT(N1841,FIND("/",N1841)-1))</f>
        <v>music</v>
      </c>
      <c r="R1841" t="str">
        <f>RIGHT(N1841,LEN(N1841)-SEARCH("/",N1841))</f>
        <v>rock</v>
      </c>
      <c r="S1841" s="9">
        <f t="shared" si="114"/>
        <v>42614.513680555552</v>
      </c>
      <c r="T1841" s="9">
        <f t="shared" si="115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108.9</v>
      </c>
      <c r="P1842" s="14">
        <f t="shared" si="113"/>
        <v>75.38</v>
      </c>
      <c r="Q1842" t="str">
        <f>(LEFT(N1842,FIND("/",N1842)-1))</f>
        <v>music</v>
      </c>
      <c r="R1842" t="str">
        <f>RIGHT(N1842,LEN(N1842)-SEARCH("/",N1842))</f>
        <v>rock</v>
      </c>
      <c r="S1842" s="9">
        <f t="shared" si="114"/>
        <v>41381.88784722222</v>
      </c>
      <c r="T1842" s="9">
        <f t="shared" si="115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101.8</v>
      </c>
      <c r="P1843" s="14">
        <f t="shared" si="113"/>
        <v>50.88</v>
      </c>
      <c r="Q1843" t="str">
        <f>(LEFT(N1843,FIND("/",N1843)-1))</f>
        <v>music</v>
      </c>
      <c r="R1843" t="str">
        <f>RIGHT(N1843,LEN(N1843)-SEARCH("/",N1843))</f>
        <v>rock</v>
      </c>
      <c r="S1843" s="9">
        <f t="shared" si="114"/>
        <v>41745.637094907404</v>
      </c>
      <c r="T1843" s="9">
        <f t="shared" si="115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125.3</v>
      </c>
      <c r="P1844" s="14">
        <f t="shared" si="113"/>
        <v>119.29</v>
      </c>
      <c r="Q1844" t="str">
        <f>(LEFT(N1844,FIND("/",N1844)-1))</f>
        <v>music</v>
      </c>
      <c r="R1844" t="str">
        <f>RIGHT(N1844,LEN(N1844)-SEARCH("/",N1844))</f>
        <v>rock</v>
      </c>
      <c r="S1844" s="9">
        <f t="shared" si="114"/>
        <v>42031.423391203702</v>
      </c>
      <c r="T1844" s="9">
        <f t="shared" si="115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124</v>
      </c>
      <c r="P1845" s="14">
        <f t="shared" si="113"/>
        <v>92.54</v>
      </c>
      <c r="Q1845" t="str">
        <f>(LEFT(N1845,FIND("/",N1845)-1))</f>
        <v>music</v>
      </c>
      <c r="R1845" t="str">
        <f>RIGHT(N1845,LEN(N1845)-SEARCH("/",N1845))</f>
        <v>rock</v>
      </c>
      <c r="S1845" s="9">
        <f t="shared" si="114"/>
        <v>40564.786504629628</v>
      </c>
      <c r="T1845" s="9">
        <f t="shared" si="115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101.4</v>
      </c>
      <c r="P1846" s="14">
        <f t="shared" si="113"/>
        <v>76.05</v>
      </c>
      <c r="Q1846" t="str">
        <f>(LEFT(N1846,FIND("/",N1846)-1))</f>
        <v>music</v>
      </c>
      <c r="R1846" t="str">
        <f>RIGHT(N1846,LEN(N1846)-SEARCH("/",N1846))</f>
        <v>rock</v>
      </c>
      <c r="S1846" s="9">
        <f t="shared" si="114"/>
        <v>40666.765208333331</v>
      </c>
      <c r="T1846" s="9">
        <f t="shared" si="115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100</v>
      </c>
      <c r="P1847" s="14">
        <f t="shared" si="113"/>
        <v>52.63</v>
      </c>
      <c r="Q1847" t="str">
        <f>(LEFT(N1847,FIND("/",N1847)-1))</f>
        <v>music</v>
      </c>
      <c r="R1847" t="str">
        <f>RIGHT(N1847,LEN(N1847)-SEARCH("/",N1847))</f>
        <v>rock</v>
      </c>
      <c r="S1847" s="9">
        <f t="shared" si="114"/>
        <v>42523.124976851854</v>
      </c>
      <c r="T1847" s="9">
        <f t="shared" si="115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137.9</v>
      </c>
      <c r="P1848" s="14">
        <f t="shared" si="113"/>
        <v>98.99</v>
      </c>
      <c r="Q1848" t="str">
        <f>(LEFT(N1848,FIND("/",N1848)-1))</f>
        <v>music</v>
      </c>
      <c r="R1848" t="str">
        <f>RIGHT(N1848,LEN(N1848)-SEARCH("/",N1848))</f>
        <v>rock</v>
      </c>
      <c r="S1848" s="9">
        <f t="shared" si="114"/>
        <v>41228.441863425927</v>
      </c>
      <c r="T1848" s="9">
        <f t="shared" si="115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120.9</v>
      </c>
      <c r="P1849" s="14">
        <f t="shared" si="113"/>
        <v>79.53</v>
      </c>
      <c r="Q1849" t="str">
        <f>(LEFT(N1849,FIND("/",N1849)-1))</f>
        <v>music</v>
      </c>
      <c r="R1849" t="str">
        <f>RIGHT(N1849,LEN(N1849)-SEARCH("/",N1849))</f>
        <v>rock</v>
      </c>
      <c r="S1849" s="9">
        <f t="shared" si="114"/>
        <v>42094.028148148143</v>
      </c>
      <c r="T1849" s="9">
        <f t="shared" si="115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107.4</v>
      </c>
      <c r="P1850" s="14">
        <f t="shared" si="113"/>
        <v>134.21</v>
      </c>
      <c r="Q1850" t="str">
        <f>(LEFT(N1850,FIND("/",N1850)-1))</f>
        <v>music</v>
      </c>
      <c r="R1850" t="str">
        <f>RIGHT(N1850,LEN(N1850)-SEARCH("/",N1850))</f>
        <v>rock</v>
      </c>
      <c r="S1850" s="9">
        <f t="shared" si="114"/>
        <v>40691.579722222217</v>
      </c>
      <c r="T1850" s="9">
        <f t="shared" si="115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100.3</v>
      </c>
      <c r="P1851" s="14">
        <f t="shared" si="113"/>
        <v>37.630000000000003</v>
      </c>
      <c r="Q1851" t="str">
        <f>(LEFT(N1851,FIND("/",N1851)-1))</f>
        <v>music</v>
      </c>
      <c r="R1851" t="str">
        <f>RIGHT(N1851,LEN(N1851)-SEARCH("/",N1851))</f>
        <v>rock</v>
      </c>
      <c r="S1851" s="9">
        <f t="shared" si="114"/>
        <v>41169.637256944443</v>
      </c>
      <c r="T1851" s="9">
        <f t="shared" si="115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101.5</v>
      </c>
      <c r="P1852" s="14">
        <f t="shared" si="113"/>
        <v>51.04</v>
      </c>
      <c r="Q1852" t="str">
        <f>(LEFT(N1852,FIND("/",N1852)-1))</f>
        <v>music</v>
      </c>
      <c r="R1852" t="str">
        <f>RIGHT(N1852,LEN(N1852)-SEARCH("/",N1852))</f>
        <v>rock</v>
      </c>
      <c r="S1852" s="9">
        <f t="shared" si="114"/>
        <v>41800.751157407409</v>
      </c>
      <c r="T1852" s="9">
        <f t="shared" si="115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100.1</v>
      </c>
      <c r="P1853" s="14">
        <f t="shared" si="113"/>
        <v>50.04</v>
      </c>
      <c r="Q1853" t="str">
        <f>(LEFT(N1853,FIND("/",N1853)-1))</f>
        <v>music</v>
      </c>
      <c r="R1853" t="str">
        <f>RIGHT(N1853,LEN(N1853)-SEARCH("/",N1853))</f>
        <v>rock</v>
      </c>
      <c r="S1853" s="9">
        <f t="shared" si="114"/>
        <v>41827.69835648148</v>
      </c>
      <c r="T1853" s="9">
        <f t="shared" si="115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117</v>
      </c>
      <c r="P1854" s="14">
        <f t="shared" si="113"/>
        <v>133.93</v>
      </c>
      <c r="Q1854" t="str">
        <f>(LEFT(N1854,FIND("/",N1854)-1))</f>
        <v>music</v>
      </c>
      <c r="R1854" t="str">
        <f>RIGHT(N1854,LEN(N1854)-SEARCH("/",N1854))</f>
        <v>rock</v>
      </c>
      <c r="S1854" s="9">
        <f t="shared" si="114"/>
        <v>42081.563101851854</v>
      </c>
      <c r="T1854" s="9">
        <f t="shared" si="115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101.9</v>
      </c>
      <c r="P1855" s="14">
        <f t="shared" si="113"/>
        <v>58.21</v>
      </c>
      <c r="Q1855" t="str">
        <f>(LEFT(N1855,FIND("/",N1855)-1))</f>
        <v>music</v>
      </c>
      <c r="R1855" t="str">
        <f>RIGHT(N1855,LEN(N1855)-SEARCH("/",N1855))</f>
        <v>rock</v>
      </c>
      <c r="S1855" s="9">
        <f t="shared" si="114"/>
        <v>41176.852048611108</v>
      </c>
      <c r="T1855" s="9">
        <f t="shared" si="115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102.1</v>
      </c>
      <c r="P1856" s="14">
        <f t="shared" si="113"/>
        <v>88.04</v>
      </c>
      <c r="Q1856" t="str">
        <f>(LEFT(N1856,FIND("/",N1856)-1))</f>
        <v>music</v>
      </c>
      <c r="R1856" t="str">
        <f>RIGHT(N1856,LEN(N1856)-SEARCH("/",N1856))</f>
        <v>rock</v>
      </c>
      <c r="S1856" s="9">
        <f t="shared" si="114"/>
        <v>41387.812928240739</v>
      </c>
      <c r="T1856" s="9">
        <f t="shared" si="115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154.1</v>
      </c>
      <c r="P1857" s="14">
        <f t="shared" si="113"/>
        <v>70.58</v>
      </c>
      <c r="Q1857" t="str">
        <f>(LEFT(N1857,FIND("/",N1857)-1))</f>
        <v>music</v>
      </c>
      <c r="R1857" t="str">
        <f>RIGHT(N1857,LEN(N1857)-SEARCH("/",N1857))</f>
        <v>rock</v>
      </c>
      <c r="S1857" s="9">
        <f t="shared" si="114"/>
        <v>41600.330324074072</v>
      </c>
      <c r="T1857" s="9">
        <f t="shared" si="115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101.3</v>
      </c>
      <c r="P1858" s="14">
        <f t="shared" si="113"/>
        <v>53.29</v>
      </c>
      <c r="Q1858" t="str">
        <f>(LEFT(N1858,FIND("/",N1858)-1))</f>
        <v>music</v>
      </c>
      <c r="R1858" t="str">
        <f>RIGHT(N1858,LEN(N1858)-SEARCH("/",N1858))</f>
        <v>rock</v>
      </c>
      <c r="S1858" s="9">
        <f t="shared" si="114"/>
        <v>41817.64666666666</v>
      </c>
      <c r="T1858" s="9">
        <f t="shared" si="115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ROUND((E1859/D1859)*100, 1)</f>
        <v>100</v>
      </c>
      <c r="P1859" s="14">
        <f t="shared" ref="P1859:P1922" si="117">ROUND(E1859/L1859, 2)</f>
        <v>136.36000000000001</v>
      </c>
      <c r="Q1859" t="str">
        <f>(LEFT(N1859,FIND("/",N1859)-1))</f>
        <v>music</v>
      </c>
      <c r="R1859" t="str">
        <f>RIGHT(N1859,LEN(N1859)-SEARCH("/",N1859))</f>
        <v>rock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108.7</v>
      </c>
      <c r="P1860" s="14">
        <f t="shared" si="117"/>
        <v>40.549999999999997</v>
      </c>
      <c r="Q1860" t="str">
        <f>(LEFT(N1860,FIND("/",N1860)-1))</f>
        <v>music</v>
      </c>
      <c r="R1860" t="str">
        <f>RIGHT(N1860,LEN(N1860)-SEARCH("/",N1860))</f>
        <v>rock</v>
      </c>
      <c r="S1860" s="9">
        <f t="shared" si="118"/>
        <v>40832.9921412037</v>
      </c>
      <c r="T1860" s="9">
        <f t="shared" si="119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131.80000000000001</v>
      </c>
      <c r="P1861" s="14">
        <f t="shared" si="117"/>
        <v>70.63</v>
      </c>
      <c r="Q1861" t="str">
        <f>(LEFT(N1861,FIND("/",N1861)-1))</f>
        <v>music</v>
      </c>
      <c r="R1861" t="str">
        <f>RIGHT(N1861,LEN(N1861)-SEARCH("/",N1861))</f>
        <v>rock</v>
      </c>
      <c r="S1861" s="9">
        <f t="shared" si="118"/>
        <v>40778.561678240738</v>
      </c>
      <c r="T1861" s="9">
        <f t="shared" si="119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133.5</v>
      </c>
      <c r="P1862" s="14">
        <f t="shared" si="117"/>
        <v>52.68</v>
      </c>
      <c r="Q1862" t="str">
        <f>(LEFT(N1862,FIND("/",N1862)-1))</f>
        <v>music</v>
      </c>
      <c r="R1862" t="str">
        <f>RIGHT(N1862,LEN(N1862)-SEARCH("/",N1862))</f>
        <v>rock</v>
      </c>
      <c r="S1862" s="9">
        <f t="shared" si="118"/>
        <v>41655.500972222224</v>
      </c>
      <c r="T1862" s="9">
        <f t="shared" si="119"/>
        <v>41676.500972222224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14" t="e">
        <f t="shared" si="117"/>
        <v>#DIV/0!</v>
      </c>
      <c r="Q1863" t="str">
        <f>(LEFT(N1863,FIND("/",N1863)-1))</f>
        <v>games</v>
      </c>
      <c r="R1863" t="str">
        <f>RIGHT(N1863,LEN(N1863)-SEARCH("/",N1863))</f>
        <v>mobile games</v>
      </c>
      <c r="S1863" s="9">
        <f t="shared" si="118"/>
        <v>42000.091909722221</v>
      </c>
      <c r="T1863" s="9">
        <f t="shared" si="119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8.1</v>
      </c>
      <c r="P1864" s="14">
        <f t="shared" si="117"/>
        <v>90.94</v>
      </c>
      <c r="Q1864" t="str">
        <f>(LEFT(N1864,FIND("/",N1864)-1))</f>
        <v>games</v>
      </c>
      <c r="R1864" t="str">
        <f>RIGHT(N1864,LEN(N1864)-SEARCH("/",N1864))</f>
        <v>mobile games</v>
      </c>
      <c r="S1864" s="9">
        <f t="shared" si="118"/>
        <v>42755.284421296295</v>
      </c>
      <c r="T1864" s="9">
        <f t="shared" si="119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0.4</v>
      </c>
      <c r="P1865" s="14">
        <f t="shared" si="117"/>
        <v>5</v>
      </c>
      <c r="Q1865" t="str">
        <f>(LEFT(N1865,FIND("/",N1865)-1))</f>
        <v>games</v>
      </c>
      <c r="R1865" t="str">
        <f>RIGHT(N1865,LEN(N1865)-SEARCH("/",N1865))</f>
        <v>mobile games</v>
      </c>
      <c r="S1865" s="9">
        <f t="shared" si="118"/>
        <v>41772.588946759257</v>
      </c>
      <c r="T1865" s="9">
        <f t="shared" si="119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42.9</v>
      </c>
      <c r="P1866" s="14">
        <f t="shared" si="117"/>
        <v>58.08</v>
      </c>
      <c r="Q1866" t="str">
        <f>(LEFT(N1866,FIND("/",N1866)-1))</f>
        <v>games</v>
      </c>
      <c r="R1866" t="str">
        <f>RIGHT(N1866,LEN(N1866)-SEARCH("/",N1866))</f>
        <v>mobile games</v>
      </c>
      <c r="S1866" s="9">
        <f t="shared" si="118"/>
        <v>41733.508101851847</v>
      </c>
      <c r="T1866" s="9">
        <f t="shared" si="119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0</v>
      </c>
      <c r="P1867" s="14">
        <f t="shared" si="117"/>
        <v>2</v>
      </c>
      <c r="Q1867" t="str">
        <f>(LEFT(N1867,FIND("/",N1867)-1))</f>
        <v>games</v>
      </c>
      <c r="R1867" t="str">
        <f>RIGHT(N1867,LEN(N1867)-SEARCH("/",N1867))</f>
        <v>mobile games</v>
      </c>
      <c r="S1867" s="9">
        <f t="shared" si="118"/>
        <v>42645.159108796295</v>
      </c>
      <c r="T1867" s="9">
        <f t="shared" si="119"/>
        <v>42680.200775462959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0.5</v>
      </c>
      <c r="P1868" s="14">
        <f t="shared" si="117"/>
        <v>62.5</v>
      </c>
      <c r="Q1868" t="str">
        <f>(LEFT(N1868,FIND("/",N1868)-1))</f>
        <v>games</v>
      </c>
      <c r="R1868" t="str">
        <f>RIGHT(N1868,LEN(N1868)-SEARCH("/",N1868))</f>
        <v>mobile games</v>
      </c>
      <c r="S1868" s="9">
        <f t="shared" si="118"/>
        <v>42742.038159722222</v>
      </c>
      <c r="T1868" s="9">
        <f t="shared" si="119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0.1</v>
      </c>
      <c r="P1869" s="14">
        <f t="shared" si="117"/>
        <v>10</v>
      </c>
      <c r="Q1869" t="str">
        <f>(LEFT(N1869,FIND("/",N1869)-1))</f>
        <v>games</v>
      </c>
      <c r="R1869" t="str">
        <f>RIGHT(N1869,LEN(N1869)-SEARCH("/",N1869))</f>
        <v>mobile games</v>
      </c>
      <c r="S1869" s="9">
        <f t="shared" si="118"/>
        <v>42649.716574074067</v>
      </c>
      <c r="T1869" s="9">
        <f t="shared" si="119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4.9000000000000004</v>
      </c>
      <c r="P1870" s="14">
        <f t="shared" si="117"/>
        <v>71.59</v>
      </c>
      <c r="Q1870" t="str">
        <f>(LEFT(N1870,FIND("/",N1870)-1))</f>
        <v>games</v>
      </c>
      <c r="R1870" t="str">
        <f>RIGHT(N1870,LEN(N1870)-SEARCH("/",N1870))</f>
        <v>mobile games</v>
      </c>
      <c r="S1870" s="9">
        <f t="shared" si="118"/>
        <v>42328.570891203701</v>
      </c>
      <c r="T1870" s="9">
        <f t="shared" si="119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14" t="e">
        <f t="shared" si="117"/>
        <v>#DIV/0!</v>
      </c>
      <c r="Q1871" t="str">
        <f>(LEFT(N1871,FIND("/",N1871)-1))</f>
        <v>games</v>
      </c>
      <c r="R1871" t="str">
        <f>RIGHT(N1871,LEN(N1871)-SEARCH("/",N1871))</f>
        <v>mobile games</v>
      </c>
      <c r="S1871" s="9">
        <f t="shared" si="118"/>
        <v>42708.794548611106</v>
      </c>
      <c r="T1871" s="9">
        <f t="shared" si="119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10.3</v>
      </c>
      <c r="P1872" s="14">
        <f t="shared" si="117"/>
        <v>32.82</v>
      </c>
      <c r="Q1872" t="str">
        <f>(LEFT(N1872,FIND("/",N1872)-1))</f>
        <v>games</v>
      </c>
      <c r="R1872" t="str">
        <f>RIGHT(N1872,LEN(N1872)-SEARCH("/",N1872))</f>
        <v>mobile games</v>
      </c>
      <c r="S1872" s="9">
        <f t="shared" si="118"/>
        <v>42371.14739583333</v>
      </c>
      <c r="T1872" s="9">
        <f t="shared" si="119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71.8</v>
      </c>
      <c r="P1873" s="14">
        <f t="shared" si="117"/>
        <v>49.12</v>
      </c>
      <c r="Q1873" t="str">
        <f>(LEFT(N1873,FIND("/",N1873)-1))</f>
        <v>games</v>
      </c>
      <c r="R1873" t="str">
        <f>RIGHT(N1873,LEN(N1873)-SEARCH("/",N1873))</f>
        <v>mobile games</v>
      </c>
      <c r="S1873" s="9">
        <f t="shared" si="118"/>
        <v>41923.575243055551</v>
      </c>
      <c r="T1873" s="9">
        <f t="shared" si="119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1.1000000000000001</v>
      </c>
      <c r="P1874" s="14">
        <f t="shared" si="117"/>
        <v>16.309999999999999</v>
      </c>
      <c r="Q1874" t="str">
        <f>(LEFT(N1874,FIND("/",N1874)-1))</f>
        <v>games</v>
      </c>
      <c r="R1874" t="str">
        <f>RIGHT(N1874,LEN(N1874)-SEARCH("/",N1874))</f>
        <v>mobile games</v>
      </c>
      <c r="S1874" s="9">
        <f t="shared" si="118"/>
        <v>42154.921319444438</v>
      </c>
      <c r="T1874" s="9">
        <f t="shared" si="119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0.5</v>
      </c>
      <c r="P1875" s="14">
        <f t="shared" si="117"/>
        <v>18</v>
      </c>
      <c r="Q1875" t="str">
        <f>(LEFT(N1875,FIND("/",N1875)-1))</f>
        <v>games</v>
      </c>
      <c r="R1875" t="str">
        <f>RIGHT(N1875,LEN(N1875)-SEARCH("/",N1875))</f>
        <v>mobile games</v>
      </c>
      <c r="S1875" s="9">
        <f t="shared" si="118"/>
        <v>42164.407523148147</v>
      </c>
      <c r="T1875" s="9">
        <f t="shared" si="119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0</v>
      </c>
      <c r="P1876" s="14">
        <f t="shared" si="117"/>
        <v>13</v>
      </c>
      <c r="Q1876" t="str">
        <f>(LEFT(N1876,FIND("/",N1876)-1))</f>
        <v>games</v>
      </c>
      <c r="R1876" t="str">
        <f>RIGHT(N1876,LEN(N1876)-SEARCH("/",N1876))</f>
        <v>mobile games</v>
      </c>
      <c r="S1876" s="9">
        <f t="shared" si="118"/>
        <v>42529.760798611103</v>
      </c>
      <c r="T1876" s="9">
        <f t="shared" si="119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0.5</v>
      </c>
      <c r="P1877" s="14">
        <f t="shared" si="117"/>
        <v>17</v>
      </c>
      <c r="Q1877" t="str">
        <f>(LEFT(N1877,FIND("/",N1877)-1))</f>
        <v>games</v>
      </c>
      <c r="R1877" t="str">
        <f>RIGHT(N1877,LEN(N1877)-SEARCH("/",N1877))</f>
        <v>mobile games</v>
      </c>
      <c r="S1877" s="9">
        <f t="shared" si="118"/>
        <v>42528.691064814811</v>
      </c>
      <c r="T1877" s="9">
        <f t="shared" si="119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14" t="e">
        <f t="shared" si="117"/>
        <v>#DIV/0!</v>
      </c>
      <c r="Q1878" t="str">
        <f>(LEFT(N1878,FIND("/",N1878)-1))</f>
        <v>games</v>
      </c>
      <c r="R1878" t="str">
        <f>RIGHT(N1878,LEN(N1878)-SEARCH("/",N1878))</f>
        <v>mobile games</v>
      </c>
      <c r="S1878" s="9">
        <f t="shared" si="118"/>
        <v>41776.07644675926</v>
      </c>
      <c r="T1878" s="9">
        <f t="shared" si="119"/>
        <v>41806.07644675926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14" t="e">
        <f t="shared" si="117"/>
        <v>#DIV/0!</v>
      </c>
      <c r="Q1879" t="str">
        <f>(LEFT(N1879,FIND("/",N1879)-1))</f>
        <v>games</v>
      </c>
      <c r="R1879" t="str">
        <f>RIGHT(N1879,LEN(N1879)-SEARCH("/",N1879))</f>
        <v>mobile games</v>
      </c>
      <c r="S1879" s="9">
        <f t="shared" si="118"/>
        <v>42034.820891203701</v>
      </c>
      <c r="T1879" s="9">
        <f t="shared" si="119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14" t="e">
        <f t="shared" si="117"/>
        <v>#DIV/0!</v>
      </c>
      <c r="Q1880" t="str">
        <f>(LEFT(N1880,FIND("/",N1880)-1))</f>
        <v>games</v>
      </c>
      <c r="R1880" t="str">
        <f>RIGHT(N1880,LEN(N1880)-SEARCH("/",N1880))</f>
        <v>mobile games</v>
      </c>
      <c r="S1880" s="9">
        <f t="shared" si="118"/>
        <v>41772.800405092588</v>
      </c>
      <c r="T1880" s="9">
        <f t="shared" si="119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0.1</v>
      </c>
      <c r="P1881" s="14">
        <f t="shared" si="117"/>
        <v>3</v>
      </c>
      <c r="Q1881" t="str">
        <f>(LEFT(N1881,FIND("/",N1881)-1))</f>
        <v>games</v>
      </c>
      <c r="R1881" t="str">
        <f>RIGHT(N1881,LEN(N1881)-SEARCH("/",N1881))</f>
        <v>mobile games</v>
      </c>
      <c r="S1881" s="9">
        <f t="shared" si="118"/>
        <v>42413.441307870373</v>
      </c>
      <c r="T1881" s="9">
        <f t="shared" si="119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20.100000000000001</v>
      </c>
      <c r="P1882" s="14">
        <f t="shared" si="117"/>
        <v>41.83</v>
      </c>
      <c r="Q1882" t="str">
        <f>(LEFT(N1882,FIND("/",N1882)-1))</f>
        <v>games</v>
      </c>
      <c r="R1882" t="str">
        <f>RIGHT(N1882,LEN(N1882)-SEARCH("/",N1882))</f>
        <v>mobile games</v>
      </c>
      <c r="S1882" s="9">
        <f t="shared" si="118"/>
        <v>42430.358564814807</v>
      </c>
      <c r="T1882" s="9">
        <f t="shared" si="119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172.7</v>
      </c>
      <c r="P1883" s="14">
        <f t="shared" si="117"/>
        <v>49.34</v>
      </c>
      <c r="Q1883" t="str">
        <f>(LEFT(N1883,FIND("/",N1883)-1))</f>
        <v>music</v>
      </c>
      <c r="R1883" t="str">
        <f>RIGHT(N1883,LEN(N1883)-SEARCH("/",N1883))</f>
        <v>indie rock</v>
      </c>
      <c r="S1883" s="9">
        <f t="shared" si="118"/>
        <v>42042.944317129623</v>
      </c>
      <c r="T1883" s="9">
        <f t="shared" si="119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100.9</v>
      </c>
      <c r="P1884" s="14">
        <f t="shared" si="117"/>
        <v>41.73</v>
      </c>
      <c r="Q1884" t="str">
        <f>(LEFT(N1884,FIND("/",N1884)-1))</f>
        <v>music</v>
      </c>
      <c r="R1884" t="str">
        <f>RIGHT(N1884,LEN(N1884)-SEARCH("/",N1884))</f>
        <v>indie rock</v>
      </c>
      <c r="S1884" s="9">
        <f t="shared" si="118"/>
        <v>41067.740879629629</v>
      </c>
      <c r="T1884" s="9">
        <f t="shared" si="119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104.8</v>
      </c>
      <c r="P1885" s="14">
        <f t="shared" si="117"/>
        <v>32.72</v>
      </c>
      <c r="Q1885" t="str">
        <f>(LEFT(N1885,FIND("/",N1885)-1))</f>
        <v>music</v>
      </c>
      <c r="R1885" t="str">
        <f>RIGHT(N1885,LEN(N1885)-SEARCH("/",N1885))</f>
        <v>indie rock</v>
      </c>
      <c r="S1885" s="9">
        <f t="shared" si="118"/>
        <v>40977.739675925921</v>
      </c>
      <c r="T1885" s="9">
        <f t="shared" si="119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135.1</v>
      </c>
      <c r="P1886" s="14">
        <f t="shared" si="117"/>
        <v>51.96</v>
      </c>
      <c r="Q1886" t="str">
        <f>(LEFT(N1886,FIND("/",N1886)-1))</f>
        <v>music</v>
      </c>
      <c r="R1886" t="str">
        <f>RIGHT(N1886,LEN(N1886)-SEARCH("/",N1886))</f>
        <v>indie rock</v>
      </c>
      <c r="S1886" s="9">
        <f t="shared" si="118"/>
        <v>41204.989988425921</v>
      </c>
      <c r="T1886" s="9">
        <f t="shared" si="119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116.3</v>
      </c>
      <c r="P1887" s="14">
        <f t="shared" si="117"/>
        <v>50.69</v>
      </c>
      <c r="Q1887" t="str">
        <f>(LEFT(N1887,FIND("/",N1887)-1))</f>
        <v>music</v>
      </c>
      <c r="R1887" t="str">
        <f>RIGHT(N1887,LEN(N1887)-SEARCH("/",N1887))</f>
        <v>indie rock</v>
      </c>
      <c r="S1887" s="9">
        <f t="shared" si="118"/>
        <v>41098.885532407403</v>
      </c>
      <c r="T1887" s="9">
        <f t="shared" si="119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102.1</v>
      </c>
      <c r="P1888" s="14">
        <f t="shared" si="117"/>
        <v>42.24</v>
      </c>
      <c r="Q1888" t="str">
        <f>(LEFT(N1888,FIND("/",N1888)-1))</f>
        <v>music</v>
      </c>
      <c r="R1888" t="str">
        <f>RIGHT(N1888,LEN(N1888)-SEARCH("/",N1888))</f>
        <v>indie rock</v>
      </c>
      <c r="S1888" s="9">
        <f t="shared" si="118"/>
        <v>41925.69835648148</v>
      </c>
      <c r="T1888" s="9">
        <f t="shared" si="119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111.2</v>
      </c>
      <c r="P1889" s="14">
        <f t="shared" si="117"/>
        <v>416.88</v>
      </c>
      <c r="Q1889" t="str">
        <f>(LEFT(N1889,FIND("/",N1889)-1))</f>
        <v>music</v>
      </c>
      <c r="R1889" t="str">
        <f>RIGHT(N1889,LEN(N1889)-SEARCH("/",N1889))</f>
        <v>indie rock</v>
      </c>
      <c r="S1889" s="9">
        <f t="shared" si="118"/>
        <v>42323.591805555552</v>
      </c>
      <c r="T1889" s="9">
        <f t="shared" si="119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166.1</v>
      </c>
      <c r="P1890" s="14">
        <f t="shared" si="117"/>
        <v>46.65</v>
      </c>
      <c r="Q1890" t="str">
        <f>(LEFT(N1890,FIND("/",N1890)-1))</f>
        <v>music</v>
      </c>
      <c r="R1890" t="str">
        <f>RIGHT(N1890,LEN(N1890)-SEARCH("/",N1890))</f>
        <v>indie rock</v>
      </c>
      <c r="S1890" s="9">
        <f t="shared" si="118"/>
        <v>40299.03162037037</v>
      </c>
      <c r="T1890" s="9">
        <f t="shared" si="119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106.6</v>
      </c>
      <c r="P1891" s="14">
        <f t="shared" si="117"/>
        <v>48.45</v>
      </c>
      <c r="Q1891" t="str">
        <f>(LEFT(N1891,FIND("/",N1891)-1))</f>
        <v>music</v>
      </c>
      <c r="R1891" t="str">
        <f>RIGHT(N1891,LEN(N1891)-SEARCH("/",N1891))</f>
        <v>indie rock</v>
      </c>
      <c r="S1891" s="9">
        <f t="shared" si="118"/>
        <v>41299.585023148145</v>
      </c>
      <c r="T1891" s="9">
        <f t="shared" si="119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144.6</v>
      </c>
      <c r="P1892" s="14">
        <f t="shared" si="117"/>
        <v>70.53</v>
      </c>
      <c r="Q1892" t="str">
        <f>(LEFT(N1892,FIND("/",N1892)-1))</f>
        <v>music</v>
      </c>
      <c r="R1892" t="str">
        <f>RIGHT(N1892,LEN(N1892)-SEARCH("/",N1892))</f>
        <v>indie rock</v>
      </c>
      <c r="S1892" s="9">
        <f t="shared" si="118"/>
        <v>41228.577870370369</v>
      </c>
      <c r="T1892" s="9">
        <f t="shared" si="119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105.6</v>
      </c>
      <c r="P1893" s="14">
        <f t="shared" si="117"/>
        <v>87.96</v>
      </c>
      <c r="Q1893" t="str">
        <f>(LEFT(N1893,FIND("/",N1893)-1))</f>
        <v>music</v>
      </c>
      <c r="R1893" t="str">
        <f>RIGHT(N1893,LEN(N1893)-SEARCH("/",N1893))</f>
        <v>indie rock</v>
      </c>
      <c r="S1893" s="9">
        <f t="shared" si="118"/>
        <v>40335.589745370366</v>
      </c>
      <c r="T1893" s="9">
        <f t="shared" si="119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136.6</v>
      </c>
      <c r="P1894" s="14">
        <f t="shared" si="117"/>
        <v>26.27</v>
      </c>
      <c r="Q1894" t="str">
        <f>(LEFT(N1894,FIND("/",N1894)-1))</f>
        <v>music</v>
      </c>
      <c r="R1894" t="str">
        <f>RIGHT(N1894,LEN(N1894)-SEARCH("/",N1894))</f>
        <v>indie rock</v>
      </c>
      <c r="S1894" s="9">
        <f t="shared" si="118"/>
        <v>40671.429178240738</v>
      </c>
      <c r="T1894" s="9">
        <f t="shared" si="119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104</v>
      </c>
      <c r="P1895" s="14">
        <f t="shared" si="117"/>
        <v>57.78</v>
      </c>
      <c r="Q1895" t="str">
        <f>(LEFT(N1895,FIND("/",N1895)-1))</f>
        <v>music</v>
      </c>
      <c r="R1895" t="str">
        <f>RIGHT(N1895,LEN(N1895)-SEARCH("/",N1895))</f>
        <v>indie rock</v>
      </c>
      <c r="S1895" s="9">
        <f t="shared" si="118"/>
        <v>40632.733622685184</v>
      </c>
      <c r="T1895" s="9">
        <f t="shared" si="119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114.5</v>
      </c>
      <c r="P1896" s="14">
        <f t="shared" si="117"/>
        <v>57.25</v>
      </c>
      <c r="Q1896" t="str">
        <f>(LEFT(N1896,FIND("/",N1896)-1))</f>
        <v>music</v>
      </c>
      <c r="R1896" t="str">
        <f>RIGHT(N1896,LEN(N1896)-SEARCH("/",N1896))</f>
        <v>indie rock</v>
      </c>
      <c r="S1896" s="9">
        <f t="shared" si="118"/>
        <v>40920.696562499994</v>
      </c>
      <c r="T1896" s="9">
        <f t="shared" si="119"/>
        <v>40951.696562499994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101.7</v>
      </c>
      <c r="P1897" s="14">
        <f t="shared" si="117"/>
        <v>196.34</v>
      </c>
      <c r="Q1897" t="str">
        <f>(LEFT(N1897,FIND("/",N1897)-1))</f>
        <v>music</v>
      </c>
      <c r="R1897" t="str">
        <f>RIGHT(N1897,LEN(N1897)-SEARCH("/",N1897))</f>
        <v>indie rock</v>
      </c>
      <c r="S1897" s="9">
        <f t="shared" si="118"/>
        <v>42267.538449074076</v>
      </c>
      <c r="T1897" s="9">
        <f t="shared" si="119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123.9</v>
      </c>
      <c r="P1898" s="14">
        <f t="shared" si="117"/>
        <v>43</v>
      </c>
      <c r="Q1898" t="str">
        <f>(LEFT(N1898,FIND("/",N1898)-1))</f>
        <v>music</v>
      </c>
      <c r="R1898" t="str">
        <f>RIGHT(N1898,LEN(N1898)-SEARCH("/",N1898))</f>
        <v>indie rock</v>
      </c>
      <c r="S1898" s="9">
        <f t="shared" si="118"/>
        <v>40981.501909722218</v>
      </c>
      <c r="T1898" s="9">
        <f t="shared" si="119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102.5</v>
      </c>
      <c r="P1899" s="14">
        <f t="shared" si="117"/>
        <v>35.549999999999997</v>
      </c>
      <c r="Q1899" t="str">
        <f>(LEFT(N1899,FIND("/",N1899)-1))</f>
        <v>music</v>
      </c>
      <c r="R1899" t="str">
        <f>RIGHT(N1899,LEN(N1899)-SEARCH("/",N1899))</f>
        <v>indie rock</v>
      </c>
      <c r="S1899" s="9">
        <f t="shared" si="118"/>
        <v>41680.375069444439</v>
      </c>
      <c r="T1899" s="9">
        <f t="shared" si="119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144.5</v>
      </c>
      <c r="P1900" s="14">
        <f t="shared" si="117"/>
        <v>68.81</v>
      </c>
      <c r="Q1900" t="str">
        <f>(LEFT(N1900,FIND("/",N1900)-1))</f>
        <v>music</v>
      </c>
      <c r="R1900" t="str">
        <f>RIGHT(N1900,LEN(N1900)-SEARCH("/",N1900))</f>
        <v>indie rock</v>
      </c>
      <c r="S1900" s="9">
        <f t="shared" si="118"/>
        <v>42365.9846412037</v>
      </c>
      <c r="T1900" s="9">
        <f t="shared" si="119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133.30000000000001</v>
      </c>
      <c r="P1901" s="14">
        <f t="shared" si="117"/>
        <v>28.57</v>
      </c>
      <c r="Q1901" t="str">
        <f>(LEFT(N1901,FIND("/",N1901)-1))</f>
        <v>music</v>
      </c>
      <c r="R1901" t="str">
        <f>RIGHT(N1901,LEN(N1901)-SEARCH("/",N1901))</f>
        <v>indie rock</v>
      </c>
      <c r="S1901" s="9">
        <f t="shared" si="118"/>
        <v>42058.733402777776</v>
      </c>
      <c r="T1901" s="9">
        <f t="shared" si="119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109.4</v>
      </c>
      <c r="P1902" s="14">
        <f t="shared" si="117"/>
        <v>50.63</v>
      </c>
      <c r="Q1902" t="str">
        <f>(LEFT(N1902,FIND("/",N1902)-1))</f>
        <v>music</v>
      </c>
      <c r="R1902" t="str">
        <f>RIGHT(N1902,LEN(N1902)-SEARCH("/",N1902))</f>
        <v>indie rock</v>
      </c>
      <c r="S1902" s="9">
        <f t="shared" si="118"/>
        <v>41160.663553240738</v>
      </c>
      <c r="T1902" s="9">
        <f t="shared" si="119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2.7</v>
      </c>
      <c r="P1903" s="14">
        <f t="shared" si="117"/>
        <v>106.8</v>
      </c>
      <c r="Q1903" t="str">
        <f>(LEFT(N1903,FIND("/",N1903)-1))</f>
        <v>technology</v>
      </c>
      <c r="R1903" t="str">
        <f>RIGHT(N1903,LEN(N1903)-SEARCH("/",N1903))</f>
        <v>gadgets</v>
      </c>
      <c r="S1903" s="9">
        <f t="shared" si="118"/>
        <v>42116.334826388884</v>
      </c>
      <c r="T1903" s="9">
        <f t="shared" si="119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</v>
      </c>
      <c r="P1904" s="14">
        <f t="shared" si="117"/>
        <v>4</v>
      </c>
      <c r="Q1904" t="str">
        <f>(LEFT(N1904,FIND("/",N1904)-1))</f>
        <v>technology</v>
      </c>
      <c r="R1904" t="str">
        <f>RIGHT(N1904,LEN(N1904)-SEARCH("/",N1904))</f>
        <v>gadgets</v>
      </c>
      <c r="S1904" s="9">
        <f t="shared" si="118"/>
        <v>42037.581562499996</v>
      </c>
      <c r="T1904" s="9">
        <f t="shared" si="119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46.6</v>
      </c>
      <c r="P1905" s="14">
        <f t="shared" si="117"/>
        <v>34.1</v>
      </c>
      <c r="Q1905" t="str">
        <f>(LEFT(N1905,FIND("/",N1905)-1))</f>
        <v>technology</v>
      </c>
      <c r="R1905" t="str">
        <f>RIGHT(N1905,LEN(N1905)-SEARCH("/",N1905))</f>
        <v>gadgets</v>
      </c>
      <c r="S1905" s="9">
        <f t="shared" si="118"/>
        <v>42702.562395833331</v>
      </c>
      <c r="T1905" s="9">
        <f t="shared" si="119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0.1</v>
      </c>
      <c r="P1906" s="14">
        <f t="shared" si="117"/>
        <v>25</v>
      </c>
      <c r="Q1906" t="str">
        <f>(LEFT(N1906,FIND("/",N1906)-1))</f>
        <v>technology</v>
      </c>
      <c r="R1906" t="str">
        <f>RIGHT(N1906,LEN(N1906)-SEARCH("/",N1906))</f>
        <v>gadgets</v>
      </c>
      <c r="S1906" s="9">
        <f t="shared" si="118"/>
        <v>42326.477094907408</v>
      </c>
      <c r="T1906" s="9">
        <f t="shared" si="119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0.2</v>
      </c>
      <c r="P1907" s="14">
        <f t="shared" si="117"/>
        <v>10.5</v>
      </c>
      <c r="Q1907" t="str">
        <f>(LEFT(N1907,FIND("/",N1907)-1))</f>
        <v>technology</v>
      </c>
      <c r="R1907" t="str">
        <f>RIGHT(N1907,LEN(N1907)-SEARCH("/",N1907))</f>
        <v>gadgets</v>
      </c>
      <c r="S1907" s="9">
        <f t="shared" si="118"/>
        <v>41859.717523148145</v>
      </c>
      <c r="T1907" s="9">
        <f t="shared" si="119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42.8</v>
      </c>
      <c r="P1908" s="14">
        <f t="shared" si="117"/>
        <v>215.96</v>
      </c>
      <c r="Q1908" t="str">
        <f>(LEFT(N1908,FIND("/",N1908)-1))</f>
        <v>technology</v>
      </c>
      <c r="R1908" t="str">
        <f>RIGHT(N1908,LEN(N1908)-SEARCH("/",N1908))</f>
        <v>gadgets</v>
      </c>
      <c r="S1908" s="9">
        <f t="shared" si="118"/>
        <v>42514.462766203702</v>
      </c>
      <c r="T1908" s="9">
        <f t="shared" si="119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0.3</v>
      </c>
      <c r="P1909" s="14">
        <f t="shared" si="117"/>
        <v>21.25</v>
      </c>
      <c r="Q1909" t="str">
        <f>(LEFT(N1909,FIND("/",N1909)-1))</f>
        <v>technology</v>
      </c>
      <c r="R1909" t="str">
        <f>RIGHT(N1909,LEN(N1909)-SEARCH("/",N1909))</f>
        <v>gadgets</v>
      </c>
      <c r="S1909" s="9">
        <f t="shared" si="118"/>
        <v>41767.378761574073</v>
      </c>
      <c r="T1909" s="9">
        <f t="shared" si="119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</v>
      </c>
      <c r="P1910" s="14">
        <f t="shared" si="117"/>
        <v>108.25</v>
      </c>
      <c r="Q1910" t="str">
        <f>(LEFT(N1910,FIND("/",N1910)-1))</f>
        <v>technology</v>
      </c>
      <c r="R1910" t="str">
        <f>RIGHT(N1910,LEN(N1910)-SEARCH("/",N1910))</f>
        <v>gadgets</v>
      </c>
      <c r="S1910" s="9">
        <f t="shared" si="118"/>
        <v>42703.709490740737</v>
      </c>
      <c r="T1910" s="9">
        <f t="shared" si="119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14.1</v>
      </c>
      <c r="P1911" s="14">
        <f t="shared" si="117"/>
        <v>129.97</v>
      </c>
      <c r="Q1911" t="str">
        <f>(LEFT(N1911,FIND("/",N1911)-1))</f>
        <v>technology</v>
      </c>
      <c r="R1911" t="str">
        <f>RIGHT(N1911,LEN(N1911)-SEARCH("/",N1911))</f>
        <v>gadgets</v>
      </c>
      <c r="S1911" s="9">
        <f t="shared" si="118"/>
        <v>41905.220821759256</v>
      </c>
      <c r="T1911" s="9">
        <f t="shared" si="119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39.4</v>
      </c>
      <c r="P1912" s="14">
        <f t="shared" si="117"/>
        <v>117.49</v>
      </c>
      <c r="Q1912" t="str">
        <f>(LEFT(N1912,FIND("/",N1912)-1))</f>
        <v>technology</v>
      </c>
      <c r="R1912" t="str">
        <f>RIGHT(N1912,LEN(N1912)-SEARCH("/",N1912))</f>
        <v>gadgets</v>
      </c>
      <c r="S1912" s="9">
        <f t="shared" si="118"/>
        <v>42264.754826388882</v>
      </c>
      <c r="T1912" s="9">
        <f t="shared" si="119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0</v>
      </c>
      <c r="P1913" s="14">
        <f t="shared" si="117"/>
        <v>10</v>
      </c>
      <c r="Q1913" t="str">
        <f>(LEFT(N1913,FIND("/",N1913)-1))</f>
        <v>technology</v>
      </c>
      <c r="R1913" t="str">
        <f>RIGHT(N1913,LEN(N1913)-SEARCH("/",N1913))</f>
        <v>gadgets</v>
      </c>
      <c r="S1913" s="9">
        <f t="shared" si="118"/>
        <v>41829.825624999998</v>
      </c>
      <c r="T1913" s="9">
        <f t="shared" si="119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59.3</v>
      </c>
      <c r="P1914" s="14">
        <f t="shared" si="117"/>
        <v>70.599999999999994</v>
      </c>
      <c r="Q1914" t="str">
        <f>(LEFT(N1914,FIND("/",N1914)-1))</f>
        <v>technology</v>
      </c>
      <c r="R1914" t="str">
        <f>RIGHT(N1914,LEN(N1914)-SEARCH("/",N1914))</f>
        <v>gadgets</v>
      </c>
      <c r="S1914" s="9">
        <f t="shared" si="118"/>
        <v>42129.018055555549</v>
      </c>
      <c r="T1914" s="9">
        <f t="shared" si="119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</v>
      </c>
      <c r="P1915" s="14">
        <f t="shared" si="117"/>
        <v>24.5</v>
      </c>
      <c r="Q1915" t="str">
        <f>(LEFT(N1915,FIND("/",N1915)-1))</f>
        <v>technology</v>
      </c>
      <c r="R1915" t="str">
        <f>RIGHT(N1915,LEN(N1915)-SEARCH("/",N1915))</f>
        <v>gadgets</v>
      </c>
      <c r="S1915" s="9">
        <f t="shared" si="118"/>
        <v>41890.302986111106</v>
      </c>
      <c r="T1915" s="9">
        <f t="shared" si="119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</v>
      </c>
      <c r="P1916" s="14">
        <f t="shared" si="117"/>
        <v>30</v>
      </c>
      <c r="Q1916" t="str">
        <f>(LEFT(N1916,FIND("/",N1916)-1))</f>
        <v>technology</v>
      </c>
      <c r="R1916" t="str">
        <f>RIGHT(N1916,LEN(N1916)-SEARCH("/",N1916))</f>
        <v>gadgets</v>
      </c>
      <c r="S1916" s="9">
        <f t="shared" si="118"/>
        <v>41928.966122685182</v>
      </c>
      <c r="T1916" s="9">
        <f t="shared" si="119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</v>
      </c>
      <c r="P1917" s="14">
        <f t="shared" si="117"/>
        <v>2</v>
      </c>
      <c r="Q1917" t="str">
        <f>(LEFT(N1917,FIND("/",N1917)-1))</f>
        <v>technology</v>
      </c>
      <c r="R1917" t="str">
        <f>RIGHT(N1917,LEN(N1917)-SEARCH("/",N1917))</f>
        <v>gadgets</v>
      </c>
      <c r="S1917" s="9">
        <f t="shared" si="118"/>
        <v>41863.840532407405</v>
      </c>
      <c r="T1917" s="9">
        <f t="shared" si="119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0.5</v>
      </c>
      <c r="P1918" s="14">
        <f t="shared" si="117"/>
        <v>17</v>
      </c>
      <c r="Q1918" t="str">
        <f>(LEFT(N1918,FIND("/",N1918)-1))</f>
        <v>technology</v>
      </c>
      <c r="R1918" t="str">
        <f>RIGHT(N1918,LEN(N1918)-SEARCH("/",N1918))</f>
        <v>gadgets</v>
      </c>
      <c r="S1918" s="9">
        <f t="shared" si="118"/>
        <v>42656.508969907409</v>
      </c>
      <c r="T1918" s="9">
        <f t="shared" si="119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52.6</v>
      </c>
      <c r="P1919" s="14">
        <f t="shared" si="117"/>
        <v>2928.93</v>
      </c>
      <c r="Q1919" t="str">
        <f>(LEFT(N1919,FIND("/",N1919)-1))</f>
        <v>technology</v>
      </c>
      <c r="R1919" t="str">
        <f>RIGHT(N1919,LEN(N1919)-SEARCH("/",N1919))</f>
        <v>gadgets</v>
      </c>
      <c r="S1919" s="9">
        <f t="shared" si="118"/>
        <v>42746.06172453703</v>
      </c>
      <c r="T1919" s="9">
        <f t="shared" si="119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</v>
      </c>
      <c r="P1920" s="14">
        <f t="shared" si="117"/>
        <v>28.89</v>
      </c>
      <c r="Q1920" t="str">
        <f>(LEFT(N1920,FIND("/",N1920)-1))</f>
        <v>technology</v>
      </c>
      <c r="R1920" t="str">
        <f>RIGHT(N1920,LEN(N1920)-SEARCH("/",N1920))</f>
        <v>gadgets</v>
      </c>
      <c r="S1920" s="9">
        <f t="shared" si="118"/>
        <v>41828.581608796296</v>
      </c>
      <c r="T1920" s="9">
        <f t="shared" si="119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47.4</v>
      </c>
      <c r="P1921" s="14">
        <f t="shared" si="117"/>
        <v>29.63</v>
      </c>
      <c r="Q1921" t="str">
        <f>(LEFT(N1921,FIND("/",N1921)-1))</f>
        <v>technology</v>
      </c>
      <c r="R1921" t="str">
        <f>RIGHT(N1921,LEN(N1921)-SEARCH("/",N1921))</f>
        <v>gadgets</v>
      </c>
      <c r="S1921" s="9">
        <f t="shared" si="118"/>
        <v>42113.667233796295</v>
      </c>
      <c r="T1921" s="9">
        <f t="shared" si="119"/>
        <v>42143.667233796295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43</v>
      </c>
      <c r="P1922" s="14">
        <f t="shared" si="117"/>
        <v>40.98</v>
      </c>
      <c r="Q1922" t="str">
        <f>(LEFT(N1922,FIND("/",N1922)-1))</f>
        <v>technology</v>
      </c>
      <c r="R1922" t="str">
        <f>RIGHT(N1922,LEN(N1922)-SEARCH("/",N1922))</f>
        <v>gadgets</v>
      </c>
      <c r="S1922" s="9">
        <f t="shared" si="118"/>
        <v>42270.66737268518</v>
      </c>
      <c r="T1922" s="9">
        <f t="shared" si="119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ROUND((E1923/D1923)*100, 1)</f>
        <v>136.80000000000001</v>
      </c>
      <c r="P1923" s="14">
        <f t="shared" ref="P1923:P1986" si="121">ROUND(E1923/L1923, 2)</f>
        <v>54</v>
      </c>
      <c r="Q1923" t="str">
        <f>(LEFT(N1923,FIND("/",N1923)-1))</f>
        <v>music</v>
      </c>
      <c r="R1923" t="str">
        <f>RIGHT(N1923,LEN(N1923)-SEARCH("/",N1923))</f>
        <v>indie rock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115.6</v>
      </c>
      <c r="P1924" s="14">
        <f t="shared" si="121"/>
        <v>36.11</v>
      </c>
      <c r="Q1924" t="str">
        <f>(LEFT(N1924,FIND("/",N1924)-1))</f>
        <v>music</v>
      </c>
      <c r="R1924" t="str">
        <f>RIGHT(N1924,LEN(N1924)-SEARCH("/",N1924))</f>
        <v>indie rock</v>
      </c>
      <c r="S1924" s="9">
        <f t="shared" si="122"/>
        <v>41590.047534722216</v>
      </c>
      <c r="T1924" s="9">
        <f t="shared" si="123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240.8</v>
      </c>
      <c r="P1925" s="14">
        <f t="shared" si="121"/>
        <v>23.15</v>
      </c>
      <c r="Q1925" t="str">
        <f>(LEFT(N1925,FIND("/",N1925)-1))</f>
        <v>music</v>
      </c>
      <c r="R1925" t="str">
        <f>RIGHT(N1925,LEN(N1925)-SEARCH("/",N1925))</f>
        <v>indie rock</v>
      </c>
      <c r="S1925" s="9">
        <f t="shared" si="122"/>
        <v>40772.640416666662</v>
      </c>
      <c r="T1925" s="9">
        <f t="shared" si="123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114.4</v>
      </c>
      <c r="P1926" s="14">
        <f t="shared" si="121"/>
        <v>104</v>
      </c>
      <c r="Q1926" t="str">
        <f>(LEFT(N1926,FIND("/",N1926)-1))</f>
        <v>music</v>
      </c>
      <c r="R1926" t="str">
        <f>RIGHT(N1926,LEN(N1926)-SEARCH("/",N1926))</f>
        <v>indie rock</v>
      </c>
      <c r="S1926" s="9">
        <f t="shared" si="122"/>
        <v>41626.552719907406</v>
      </c>
      <c r="T1926" s="9">
        <f t="shared" si="123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110.3</v>
      </c>
      <c r="P1927" s="14">
        <f t="shared" si="121"/>
        <v>31.83</v>
      </c>
      <c r="Q1927" t="str">
        <f>(LEFT(N1927,FIND("/",N1927)-1))</f>
        <v>music</v>
      </c>
      <c r="R1927" t="str">
        <f>RIGHT(N1927,LEN(N1927)-SEARCH("/",N1927))</f>
        <v>indie rock</v>
      </c>
      <c r="S1927" s="9">
        <f t="shared" si="122"/>
        <v>41535.693148148144</v>
      </c>
      <c r="T1927" s="9">
        <f t="shared" si="123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195.4</v>
      </c>
      <c r="P1928" s="14">
        <f t="shared" si="121"/>
        <v>27.39</v>
      </c>
      <c r="Q1928" t="str">
        <f>(LEFT(N1928,FIND("/",N1928)-1))</f>
        <v>music</v>
      </c>
      <c r="R1928" t="str">
        <f>RIGHT(N1928,LEN(N1928)-SEARCH("/",N1928))</f>
        <v>indie rock</v>
      </c>
      <c r="S1928" s="9">
        <f t="shared" si="122"/>
        <v>40456.746018518512</v>
      </c>
      <c r="T1928" s="9">
        <f t="shared" si="123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103.3</v>
      </c>
      <c r="P1929" s="14">
        <f t="shared" si="121"/>
        <v>56.36</v>
      </c>
      <c r="Q1929" t="str">
        <f>(LEFT(N1929,FIND("/",N1929)-1))</f>
        <v>music</v>
      </c>
      <c r="R1929" t="str">
        <f>RIGHT(N1929,LEN(N1929)-SEARCH("/",N1929))</f>
        <v>indie rock</v>
      </c>
      <c r="S1929" s="9">
        <f t="shared" si="122"/>
        <v>40960.653229166666</v>
      </c>
      <c r="T1929" s="9">
        <f t="shared" si="123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103.1</v>
      </c>
      <c r="P1930" s="14">
        <f t="shared" si="121"/>
        <v>77.349999999999994</v>
      </c>
      <c r="Q1930" t="str">
        <f>(LEFT(N1930,FIND("/",N1930)-1))</f>
        <v>music</v>
      </c>
      <c r="R1930" t="str">
        <f>RIGHT(N1930,LEN(N1930)-SEARCH("/",N1930))</f>
        <v>indie rock</v>
      </c>
      <c r="S1930" s="9">
        <f t="shared" si="122"/>
        <v>41371.439745370364</v>
      </c>
      <c r="T1930" s="9">
        <f t="shared" si="123"/>
        <v>41401.439745370364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100.3</v>
      </c>
      <c r="P1931" s="14">
        <f t="shared" si="121"/>
        <v>42.8</v>
      </c>
      <c r="Q1931" t="str">
        <f>(LEFT(N1931,FIND("/",N1931)-1))</f>
        <v>music</v>
      </c>
      <c r="R1931" t="str">
        <f>RIGHT(N1931,LEN(N1931)-SEARCH("/",N1931))</f>
        <v>indie rock</v>
      </c>
      <c r="S1931" s="9">
        <f t="shared" si="122"/>
        <v>40686.813263888886</v>
      </c>
      <c r="T1931" s="9">
        <f t="shared" si="123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127</v>
      </c>
      <c r="P1932" s="14">
        <f t="shared" si="121"/>
        <v>48.85</v>
      </c>
      <c r="Q1932" t="str">
        <f>(LEFT(N1932,FIND("/",N1932)-1))</f>
        <v>music</v>
      </c>
      <c r="R1932" t="str">
        <f>RIGHT(N1932,LEN(N1932)-SEARCH("/",N1932))</f>
        <v>indie rock</v>
      </c>
      <c r="S1932" s="9">
        <f t="shared" si="122"/>
        <v>41402.350486111107</v>
      </c>
      <c r="T1932" s="9">
        <f t="shared" si="123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120.6</v>
      </c>
      <c r="P1933" s="14">
        <f t="shared" si="121"/>
        <v>48.24</v>
      </c>
      <c r="Q1933" t="str">
        <f>(LEFT(N1933,FIND("/",N1933)-1))</f>
        <v>music</v>
      </c>
      <c r="R1933" t="str">
        <f>RIGHT(N1933,LEN(N1933)-SEARCH("/",N1933))</f>
        <v>indie rock</v>
      </c>
      <c r="S1933" s="9">
        <f t="shared" si="122"/>
        <v>41037.684131944443</v>
      </c>
      <c r="T1933" s="9">
        <f t="shared" si="123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107</v>
      </c>
      <c r="P1934" s="14">
        <f t="shared" si="121"/>
        <v>70.209999999999994</v>
      </c>
      <c r="Q1934" t="str">
        <f>(LEFT(N1934,FIND("/",N1934)-1))</f>
        <v>music</v>
      </c>
      <c r="R1934" t="str">
        <f>RIGHT(N1934,LEN(N1934)-SEARCH("/",N1934))</f>
        <v>indie rock</v>
      </c>
      <c r="S1934" s="9">
        <f t="shared" si="122"/>
        <v>40911.601539351854</v>
      </c>
      <c r="T1934" s="9">
        <f t="shared" si="123"/>
        <v>40932.601539351854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172.4</v>
      </c>
      <c r="P1935" s="14">
        <f t="shared" si="121"/>
        <v>94.05</v>
      </c>
      <c r="Q1935" t="str">
        <f>(LEFT(N1935,FIND("/",N1935)-1))</f>
        <v>music</v>
      </c>
      <c r="R1935" t="str">
        <f>RIGHT(N1935,LEN(N1935)-SEARCH("/",N1935))</f>
        <v>indie rock</v>
      </c>
      <c r="S1935" s="9">
        <f t="shared" si="122"/>
        <v>41878.922534722216</v>
      </c>
      <c r="T1935" s="9">
        <f t="shared" si="123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123.6</v>
      </c>
      <c r="P1936" s="14">
        <f t="shared" si="121"/>
        <v>80.27</v>
      </c>
      <c r="Q1936" t="str">
        <f>(LEFT(N1936,FIND("/",N1936)-1))</f>
        <v>music</v>
      </c>
      <c r="R1936" t="str">
        <f>RIGHT(N1936,LEN(N1936)-SEARCH("/",N1936))</f>
        <v>indie rock</v>
      </c>
      <c r="S1936" s="9">
        <f t="shared" si="122"/>
        <v>40865.658807870372</v>
      </c>
      <c r="T1936" s="9">
        <f t="shared" si="123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108.4</v>
      </c>
      <c r="P1937" s="14">
        <f t="shared" si="121"/>
        <v>54.2</v>
      </c>
      <c r="Q1937" t="str">
        <f>(LEFT(N1937,FIND("/",N1937)-1))</f>
        <v>music</v>
      </c>
      <c r="R1937" t="str">
        <f>RIGHT(N1937,LEN(N1937)-SEARCH("/",N1937))</f>
        <v>indie rock</v>
      </c>
      <c r="S1937" s="9">
        <f t="shared" si="122"/>
        <v>41773.724201388883</v>
      </c>
      <c r="T1937" s="9">
        <f t="shared" si="123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116.5</v>
      </c>
      <c r="P1938" s="14">
        <f t="shared" si="121"/>
        <v>60.27</v>
      </c>
      <c r="Q1938" t="str">
        <f>(LEFT(N1938,FIND("/",N1938)-1))</f>
        <v>music</v>
      </c>
      <c r="R1938" t="str">
        <f>RIGHT(N1938,LEN(N1938)-SEARCH("/",N1938))</f>
        <v>indie rock</v>
      </c>
      <c r="S1938" s="9">
        <f t="shared" si="122"/>
        <v>40852.68136574074</v>
      </c>
      <c r="T1938" s="9">
        <f t="shared" si="123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187.2</v>
      </c>
      <c r="P1939" s="14">
        <f t="shared" si="121"/>
        <v>38.74</v>
      </c>
      <c r="Q1939" t="str">
        <f>(LEFT(N1939,FIND("/",N1939)-1))</f>
        <v>music</v>
      </c>
      <c r="R1939" t="str">
        <f>RIGHT(N1939,LEN(N1939)-SEARCH("/",N1939))</f>
        <v>indie rock</v>
      </c>
      <c r="S1939" s="9">
        <f t="shared" si="122"/>
        <v>41058.91065972222</v>
      </c>
      <c r="T1939" s="9">
        <f t="shared" si="123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115.9</v>
      </c>
      <c r="P1940" s="14">
        <f t="shared" si="121"/>
        <v>152.54</v>
      </c>
      <c r="Q1940" t="str">
        <f>(LEFT(N1940,FIND("/",N1940)-1))</f>
        <v>music</v>
      </c>
      <c r="R1940" t="str">
        <f>RIGHT(N1940,LEN(N1940)-SEARCH("/",N1940))</f>
        <v>indie rock</v>
      </c>
      <c r="S1940" s="9">
        <f t="shared" si="122"/>
        <v>41426.05128472222</v>
      </c>
      <c r="T1940" s="9">
        <f t="shared" si="123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110.7</v>
      </c>
      <c r="P1941" s="14">
        <f t="shared" si="121"/>
        <v>115.31</v>
      </c>
      <c r="Q1941" t="str">
        <f>(LEFT(N1941,FIND("/",N1941)-1))</f>
        <v>music</v>
      </c>
      <c r="R1941" t="str">
        <f>RIGHT(N1941,LEN(N1941)-SEARCH("/",N1941))</f>
        <v>indie rock</v>
      </c>
      <c r="S1941" s="9">
        <f t="shared" si="122"/>
        <v>41313.776712962957</v>
      </c>
      <c r="T1941" s="9">
        <f t="shared" si="123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170.9</v>
      </c>
      <c r="P1942" s="14">
        <f t="shared" si="121"/>
        <v>35.840000000000003</v>
      </c>
      <c r="Q1942" t="str">
        <f>(LEFT(N1942,FIND("/",N1942)-1))</f>
        <v>music</v>
      </c>
      <c r="R1942" t="str">
        <f>RIGHT(N1942,LEN(N1942)-SEARCH("/",N1942))</f>
        <v>indie rock</v>
      </c>
      <c r="S1942" s="9">
        <f t="shared" si="122"/>
        <v>40670.298993055556</v>
      </c>
      <c r="T1942" s="9">
        <f t="shared" si="123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126.1</v>
      </c>
      <c r="P1943" s="14">
        <f t="shared" si="121"/>
        <v>64.569999999999993</v>
      </c>
      <c r="Q1943" t="str">
        <f>(LEFT(N1943,FIND("/",N1943)-1))</f>
        <v>technology</v>
      </c>
      <c r="R1943" t="str">
        <f>RIGHT(N1943,LEN(N1943)-SEARCH("/",N1943))</f>
        <v>hardware</v>
      </c>
      <c r="S1943" s="9">
        <f t="shared" si="122"/>
        <v>41744.08253472222</v>
      </c>
      <c r="T1943" s="9">
        <f t="shared" si="123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138.4</v>
      </c>
      <c r="P1944" s="14">
        <f t="shared" si="121"/>
        <v>87.44</v>
      </c>
      <c r="Q1944" t="str">
        <f>(LEFT(N1944,FIND("/",N1944)-1))</f>
        <v>technology</v>
      </c>
      <c r="R1944" t="str">
        <f>RIGHT(N1944,LEN(N1944)-SEARCH("/",N1944))</f>
        <v>hardware</v>
      </c>
      <c r="S1944" s="9">
        <f t="shared" si="122"/>
        <v>40638.619675925926</v>
      </c>
      <c r="T1944" s="9">
        <f t="shared" si="123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1705.3</v>
      </c>
      <c r="P1945" s="14">
        <f t="shared" si="121"/>
        <v>68.819999999999993</v>
      </c>
      <c r="Q1945" t="str">
        <f>(LEFT(N1945,FIND("/",N1945)-1))</f>
        <v>technology</v>
      </c>
      <c r="R1945" t="str">
        <f>RIGHT(N1945,LEN(N1945)-SEARCH("/",N1945))</f>
        <v>hardware</v>
      </c>
      <c r="S1945" s="9">
        <f t="shared" si="122"/>
        <v>42548.061527777776</v>
      </c>
      <c r="T1945" s="9">
        <f t="shared" si="123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788.1</v>
      </c>
      <c r="P1946" s="14">
        <f t="shared" si="121"/>
        <v>176.2</v>
      </c>
      <c r="Q1946" t="str">
        <f>(LEFT(N1946,FIND("/",N1946)-1))</f>
        <v>technology</v>
      </c>
      <c r="R1946" t="str">
        <f>RIGHT(N1946,LEN(N1946)-SEARCH("/",N1946))</f>
        <v>hardware</v>
      </c>
      <c r="S1946" s="9">
        <f t="shared" si="122"/>
        <v>41730.376041666663</v>
      </c>
      <c r="T1946" s="9">
        <f t="shared" si="123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348</v>
      </c>
      <c r="P1947" s="14">
        <f t="shared" si="121"/>
        <v>511.79</v>
      </c>
      <c r="Q1947" t="str">
        <f>(LEFT(N1947,FIND("/",N1947)-1))</f>
        <v>technology</v>
      </c>
      <c r="R1947" t="str">
        <f>RIGHT(N1947,LEN(N1947)-SEARCH("/",N1947))</f>
        <v>hardware</v>
      </c>
      <c r="S1947" s="9">
        <f t="shared" si="122"/>
        <v>42157.043495370366</v>
      </c>
      <c r="T1947" s="9">
        <f t="shared" si="123"/>
        <v>42197.043495370366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149.69999999999999</v>
      </c>
      <c r="P1948" s="14">
        <f t="shared" si="121"/>
        <v>160.44</v>
      </c>
      <c r="Q1948" t="str">
        <f>(LEFT(N1948,FIND("/",N1948)-1))</f>
        <v>technology</v>
      </c>
      <c r="R1948" t="str">
        <f>RIGHT(N1948,LEN(N1948)-SEARCH("/",N1948))</f>
        <v>hardware</v>
      </c>
      <c r="S1948" s="9">
        <f t="shared" si="122"/>
        <v>41688.941678240742</v>
      </c>
      <c r="T1948" s="9">
        <f t="shared" si="123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100.6</v>
      </c>
      <c r="P1949" s="14">
        <f t="shared" si="121"/>
        <v>35</v>
      </c>
      <c r="Q1949" t="str">
        <f>(LEFT(N1949,FIND("/",N1949)-1))</f>
        <v>technology</v>
      </c>
      <c r="R1949" t="str">
        <f>RIGHT(N1949,LEN(N1949)-SEARCH("/",N1949))</f>
        <v>hardware</v>
      </c>
      <c r="S1949" s="9">
        <f t="shared" si="122"/>
        <v>40102.709722222222</v>
      </c>
      <c r="T1949" s="9">
        <f t="shared" si="123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800.2</v>
      </c>
      <c r="P1950" s="14">
        <f t="shared" si="121"/>
        <v>188.51</v>
      </c>
      <c r="Q1950" t="str">
        <f>(LEFT(N1950,FIND("/",N1950)-1))</f>
        <v>technology</v>
      </c>
      <c r="R1950" t="str">
        <f>RIGHT(N1950,LEN(N1950)-SEARCH("/",N1950))</f>
        <v>hardware</v>
      </c>
      <c r="S1950" s="9">
        <f t="shared" si="122"/>
        <v>42473.395937499998</v>
      </c>
      <c r="T1950" s="9">
        <f t="shared" si="123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106</v>
      </c>
      <c r="P1951" s="14">
        <f t="shared" si="121"/>
        <v>56.2</v>
      </c>
      <c r="Q1951" t="str">
        <f>(LEFT(N1951,FIND("/",N1951)-1))</f>
        <v>technology</v>
      </c>
      <c r="R1951" t="str">
        <f>RIGHT(N1951,LEN(N1951)-SEARCH("/",N1951))</f>
        <v>hardware</v>
      </c>
      <c r="S1951" s="9">
        <f t="shared" si="122"/>
        <v>41800.21471064815</v>
      </c>
      <c r="T1951" s="9">
        <f t="shared" si="123"/>
        <v>41830.21471064815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200.5</v>
      </c>
      <c r="P1952" s="14">
        <f t="shared" si="121"/>
        <v>51.31</v>
      </c>
      <c r="Q1952" t="str">
        <f>(LEFT(N1952,FIND("/",N1952)-1))</f>
        <v>technology</v>
      </c>
      <c r="R1952" t="str">
        <f>RIGHT(N1952,LEN(N1952)-SEARCH("/",N1952))</f>
        <v>hardware</v>
      </c>
      <c r="S1952" s="9">
        <f t="shared" si="122"/>
        <v>40623.973067129627</v>
      </c>
      <c r="T1952" s="9">
        <f t="shared" si="123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212.4</v>
      </c>
      <c r="P1953" s="14">
        <f t="shared" si="121"/>
        <v>127.36</v>
      </c>
      <c r="Q1953" t="str">
        <f>(LEFT(N1953,FIND("/",N1953)-1))</f>
        <v>technology</v>
      </c>
      <c r="R1953" t="str">
        <f>RIGHT(N1953,LEN(N1953)-SEARCH("/",N1953))</f>
        <v>hardware</v>
      </c>
      <c r="S1953" s="9">
        <f t="shared" si="122"/>
        <v>42651.212233796294</v>
      </c>
      <c r="T1953" s="9">
        <f t="shared" si="123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198.5</v>
      </c>
      <c r="P1954" s="14">
        <f t="shared" si="121"/>
        <v>101.86</v>
      </c>
      <c r="Q1954" t="str">
        <f>(LEFT(N1954,FIND("/",N1954)-1))</f>
        <v>technology</v>
      </c>
      <c r="R1954" t="str">
        <f>RIGHT(N1954,LEN(N1954)-SEARCH("/",N1954))</f>
        <v>hardware</v>
      </c>
      <c r="S1954" s="9">
        <f t="shared" si="122"/>
        <v>41526.398321759254</v>
      </c>
      <c r="T1954" s="9">
        <f t="shared" si="123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225.9</v>
      </c>
      <c r="P1955" s="14">
        <f t="shared" si="121"/>
        <v>230.56</v>
      </c>
      <c r="Q1955" t="str">
        <f>(LEFT(N1955,FIND("/",N1955)-1))</f>
        <v>technology</v>
      </c>
      <c r="R1955" t="str">
        <f>RIGHT(N1955,LEN(N1955)-SEARCH("/",N1955))</f>
        <v>hardware</v>
      </c>
      <c r="S1955" s="9">
        <f t="shared" si="122"/>
        <v>40940.991493055553</v>
      </c>
      <c r="T1955" s="9">
        <f t="shared" si="123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698.9</v>
      </c>
      <c r="P1956" s="14">
        <f t="shared" si="121"/>
        <v>842.11</v>
      </c>
      <c r="Q1956" t="str">
        <f>(LEFT(N1956,FIND("/",N1956)-1))</f>
        <v>technology</v>
      </c>
      <c r="R1956" t="str">
        <f>RIGHT(N1956,LEN(N1956)-SEARCH("/",N1956))</f>
        <v>hardware</v>
      </c>
      <c r="S1956" s="9">
        <f t="shared" si="122"/>
        <v>42394.372407407405</v>
      </c>
      <c r="T1956" s="9">
        <f t="shared" si="123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398.6</v>
      </c>
      <c r="P1957" s="14">
        <f t="shared" si="121"/>
        <v>577.28</v>
      </c>
      <c r="Q1957" t="str">
        <f>(LEFT(N1957,FIND("/",N1957)-1))</f>
        <v>technology</v>
      </c>
      <c r="R1957" t="str">
        <f>RIGHT(N1957,LEN(N1957)-SEARCH("/",N1957))</f>
        <v>hardware</v>
      </c>
      <c r="S1957" s="9">
        <f t="shared" si="122"/>
        <v>41020.063437500001</v>
      </c>
      <c r="T1957" s="9">
        <f t="shared" si="123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294</v>
      </c>
      <c r="P1958" s="14">
        <f t="shared" si="121"/>
        <v>483.34</v>
      </c>
      <c r="Q1958" t="str">
        <f>(LEFT(N1958,FIND("/",N1958)-1))</f>
        <v>technology</v>
      </c>
      <c r="R1958" t="str">
        <f>RIGHT(N1958,LEN(N1958)-SEARCH("/",N1958))</f>
        <v>hardware</v>
      </c>
      <c r="S1958" s="9">
        <f t="shared" si="122"/>
        <v>42067.71533564815</v>
      </c>
      <c r="T1958" s="9">
        <f t="shared" si="123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167.5</v>
      </c>
      <c r="P1959" s="14">
        <f t="shared" si="121"/>
        <v>76.14</v>
      </c>
      <c r="Q1959" t="str">
        <f>(LEFT(N1959,FIND("/",N1959)-1))</f>
        <v>technology</v>
      </c>
      <c r="R1959" t="str">
        <f>RIGHT(N1959,LEN(N1959)-SEARCH("/",N1959))</f>
        <v>hardware</v>
      </c>
      <c r="S1959" s="9">
        <f t="shared" si="122"/>
        <v>41178.890196759261</v>
      </c>
      <c r="T1959" s="9">
        <f t="shared" si="123"/>
        <v>41208.890196759261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1435.6</v>
      </c>
      <c r="P1960" s="14">
        <f t="shared" si="121"/>
        <v>74.11</v>
      </c>
      <c r="Q1960" t="str">
        <f>(LEFT(N1960,FIND("/",N1960)-1))</f>
        <v>technology</v>
      </c>
      <c r="R1960" t="str">
        <f>RIGHT(N1960,LEN(N1960)-SEARCH("/",N1960))</f>
        <v>hardware</v>
      </c>
      <c r="S1960" s="9">
        <f t="shared" si="122"/>
        <v>41326.779641203699</v>
      </c>
      <c r="T1960" s="9">
        <f t="shared" si="123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156.69999999999999</v>
      </c>
      <c r="P1961" s="14">
        <f t="shared" si="121"/>
        <v>36.97</v>
      </c>
      <c r="Q1961" t="str">
        <f>(LEFT(N1961,FIND("/",N1961)-1))</f>
        <v>technology</v>
      </c>
      <c r="R1961" t="str">
        <f>RIGHT(N1961,LEN(N1961)-SEARCH("/",N1961))</f>
        <v>hardware</v>
      </c>
      <c r="S1961" s="9">
        <f t="shared" si="122"/>
        <v>41871.637268518512</v>
      </c>
      <c r="T1961" s="9">
        <f t="shared" si="123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117.9</v>
      </c>
      <c r="P1962" s="14">
        <f t="shared" si="121"/>
        <v>2500.9699999999998</v>
      </c>
      <c r="Q1962" t="str">
        <f>(LEFT(N1962,FIND("/",N1962)-1))</f>
        <v>technology</v>
      </c>
      <c r="R1962" t="str">
        <f>RIGHT(N1962,LEN(N1962)-SEARCH("/",N1962))</f>
        <v>hardware</v>
      </c>
      <c r="S1962" s="9">
        <f t="shared" si="122"/>
        <v>41964.154409722221</v>
      </c>
      <c r="T1962" s="9">
        <f t="shared" si="123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1105.4000000000001</v>
      </c>
      <c r="P1963" s="14">
        <f t="shared" si="121"/>
        <v>67.69</v>
      </c>
      <c r="Q1963" t="str">
        <f>(LEFT(N1963,FIND("/",N1963)-1))</f>
        <v>technology</v>
      </c>
      <c r="R1963" t="str">
        <f>RIGHT(N1963,LEN(N1963)-SEARCH("/",N1963))</f>
        <v>hardware</v>
      </c>
      <c r="S1963" s="9">
        <f t="shared" si="122"/>
        <v>41147.986307870371</v>
      </c>
      <c r="T1963" s="9">
        <f t="shared" si="123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192.9</v>
      </c>
      <c r="P1964" s="14">
        <f t="shared" si="121"/>
        <v>63.05</v>
      </c>
      <c r="Q1964" t="str">
        <f>(LEFT(N1964,FIND("/",N1964)-1))</f>
        <v>technology</v>
      </c>
      <c r="R1964" t="str">
        <f>RIGHT(N1964,LEN(N1964)-SEARCH("/",N1964))</f>
        <v>hardware</v>
      </c>
      <c r="S1964" s="9">
        <f t="shared" si="122"/>
        <v>41742.572175925925</v>
      </c>
      <c r="T1964" s="9">
        <f t="shared" si="123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126.9</v>
      </c>
      <c r="P1965" s="14">
        <f t="shared" si="121"/>
        <v>117.6</v>
      </c>
      <c r="Q1965" t="str">
        <f>(LEFT(N1965,FIND("/",N1965)-1))</f>
        <v>technology</v>
      </c>
      <c r="R1965" t="str">
        <f>RIGHT(N1965,LEN(N1965)-SEARCH("/",N1965))</f>
        <v>hardware</v>
      </c>
      <c r="S1965" s="9">
        <f t="shared" si="122"/>
        <v>41863.221458333333</v>
      </c>
      <c r="T1965" s="9">
        <f t="shared" si="123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259.60000000000002</v>
      </c>
      <c r="P1966" s="14">
        <f t="shared" si="121"/>
        <v>180.75</v>
      </c>
      <c r="Q1966" t="str">
        <f>(LEFT(N1966,FIND("/",N1966)-1))</f>
        <v>technology</v>
      </c>
      <c r="R1966" t="str">
        <f>RIGHT(N1966,LEN(N1966)-SEARCH("/",N1966))</f>
        <v>hardware</v>
      </c>
      <c r="S1966" s="9">
        <f t="shared" si="122"/>
        <v>42452.064490740733</v>
      </c>
      <c r="T1966" s="9">
        <f t="shared" si="123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262.3</v>
      </c>
      <c r="P1967" s="14">
        <f t="shared" si="121"/>
        <v>127.32</v>
      </c>
      <c r="Q1967" t="str">
        <f>(LEFT(N1967,FIND("/",N1967)-1))</f>
        <v>technology</v>
      </c>
      <c r="R1967" t="str">
        <f>RIGHT(N1967,LEN(N1967)-SEARCH("/",N1967))</f>
        <v>hardware</v>
      </c>
      <c r="S1967" s="9">
        <f t="shared" si="122"/>
        <v>40897.880902777775</v>
      </c>
      <c r="T1967" s="9">
        <f t="shared" si="123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206.7</v>
      </c>
      <c r="P1968" s="14">
        <f t="shared" si="121"/>
        <v>136.63999999999999</v>
      </c>
      <c r="Q1968" t="str">
        <f>(LEFT(N1968,FIND("/",N1968)-1))</f>
        <v>technology</v>
      </c>
      <c r="R1968" t="str">
        <f>RIGHT(N1968,LEN(N1968)-SEARCH("/",N1968))</f>
        <v>hardware</v>
      </c>
      <c r="S1968" s="9">
        <f t="shared" si="122"/>
        <v>41835.332152777773</v>
      </c>
      <c r="T1968" s="9">
        <f t="shared" si="123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370.1</v>
      </c>
      <c r="P1969" s="14">
        <f t="shared" si="121"/>
        <v>182.78</v>
      </c>
      <c r="Q1969" t="str">
        <f>(LEFT(N1969,FIND("/",N1969)-1))</f>
        <v>technology</v>
      </c>
      <c r="R1969" t="str">
        <f>RIGHT(N1969,LEN(N1969)-SEARCH("/",N1969))</f>
        <v>hardware</v>
      </c>
      <c r="S1969" s="9">
        <f t="shared" si="122"/>
        <v>41730.455196759256</v>
      </c>
      <c r="T1969" s="9">
        <f t="shared" si="123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285</v>
      </c>
      <c r="P1970" s="14">
        <f t="shared" si="121"/>
        <v>279.38</v>
      </c>
      <c r="Q1970" t="str">
        <f>(LEFT(N1970,FIND("/",N1970)-1))</f>
        <v>technology</v>
      </c>
      <c r="R1970" t="str">
        <f>RIGHT(N1970,LEN(N1970)-SEARCH("/",N1970))</f>
        <v>hardware</v>
      </c>
      <c r="S1970" s="9">
        <f t="shared" si="122"/>
        <v>42676.378645833327</v>
      </c>
      <c r="T1970" s="9">
        <f t="shared" si="123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579.1</v>
      </c>
      <c r="P1971" s="14">
        <f t="shared" si="121"/>
        <v>61.38</v>
      </c>
      <c r="Q1971" t="str">
        <f>(LEFT(N1971,FIND("/",N1971)-1))</f>
        <v>technology</v>
      </c>
      <c r="R1971" t="str">
        <f>RIGHT(N1971,LEN(N1971)-SEARCH("/",N1971))</f>
        <v>hardware</v>
      </c>
      <c r="S1971" s="9">
        <f t="shared" si="122"/>
        <v>42557.584120370368</v>
      </c>
      <c r="T1971" s="9">
        <f t="shared" si="123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1131.8</v>
      </c>
      <c r="P1972" s="14">
        <f t="shared" si="121"/>
        <v>80.73</v>
      </c>
      <c r="Q1972" t="str">
        <f>(LEFT(N1972,FIND("/",N1972)-1))</f>
        <v>technology</v>
      </c>
      <c r="R1972" t="str">
        <f>RIGHT(N1972,LEN(N1972)-SEARCH("/",N1972))</f>
        <v>hardware</v>
      </c>
      <c r="S1972" s="9">
        <f t="shared" si="122"/>
        <v>41323.984965277778</v>
      </c>
      <c r="T1972" s="9">
        <f t="shared" si="123"/>
        <v>41383.943298611106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263</v>
      </c>
      <c r="P1973" s="14">
        <f t="shared" si="121"/>
        <v>272.36</v>
      </c>
      <c r="Q1973" t="str">
        <f>(LEFT(N1973,FIND("/",N1973)-1))</f>
        <v>technology</v>
      </c>
      <c r="R1973" t="str">
        <f>RIGHT(N1973,LEN(N1973)-SEARCH("/",N1973))</f>
        <v>hardware</v>
      </c>
      <c r="S1973" s="9">
        <f t="shared" si="122"/>
        <v>41561.29237268518</v>
      </c>
      <c r="T1973" s="9">
        <f t="shared" si="123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674.5</v>
      </c>
      <c r="P1974" s="14">
        <f t="shared" si="121"/>
        <v>70.849999999999994</v>
      </c>
      <c r="Q1974" t="str">
        <f>(LEFT(N1974,FIND("/",N1974)-1))</f>
        <v>technology</v>
      </c>
      <c r="R1974" t="str">
        <f>RIGHT(N1974,LEN(N1974)-SEARCH("/",N1974))</f>
        <v>hardware</v>
      </c>
      <c r="S1974" s="9">
        <f t="shared" si="122"/>
        <v>41200.803749999999</v>
      </c>
      <c r="T1974" s="9">
        <f t="shared" si="123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256.8</v>
      </c>
      <c r="P1975" s="14">
        <f t="shared" si="121"/>
        <v>247.94</v>
      </c>
      <c r="Q1975" t="str">
        <f>(LEFT(N1975,FIND("/",N1975)-1))</f>
        <v>technology</v>
      </c>
      <c r="R1975" t="str">
        <f>RIGHT(N1975,LEN(N1975)-SEARCH("/",N1975))</f>
        <v>hardware</v>
      </c>
      <c r="S1975" s="9">
        <f t="shared" si="122"/>
        <v>42549.514629629623</v>
      </c>
      <c r="T1975" s="9">
        <f t="shared" si="123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375.5</v>
      </c>
      <c r="P1976" s="14">
        <f t="shared" si="121"/>
        <v>186.81</v>
      </c>
      <c r="Q1976" t="str">
        <f>(LEFT(N1976,FIND("/",N1976)-1))</f>
        <v>technology</v>
      </c>
      <c r="R1976" t="str">
        <f>RIGHT(N1976,LEN(N1976)-SEARCH("/",N1976))</f>
        <v>hardware</v>
      </c>
      <c r="S1976" s="9">
        <f t="shared" si="122"/>
        <v>41445.125798611109</v>
      </c>
      <c r="T1976" s="9">
        <f t="shared" si="123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208.7</v>
      </c>
      <c r="P1977" s="14">
        <f t="shared" si="121"/>
        <v>131.99</v>
      </c>
      <c r="Q1977" t="str">
        <f>(LEFT(N1977,FIND("/",N1977)-1))</f>
        <v>technology</v>
      </c>
      <c r="R1977" t="str">
        <f>RIGHT(N1977,LEN(N1977)-SEARCH("/",N1977))</f>
        <v>hardware</v>
      </c>
      <c r="S1977" s="9">
        <f t="shared" si="122"/>
        <v>41313.54688657407</v>
      </c>
      <c r="T1977" s="9">
        <f t="shared" si="123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346.6</v>
      </c>
      <c r="P1978" s="14">
        <f t="shared" si="121"/>
        <v>29.31</v>
      </c>
      <c r="Q1978" t="str">
        <f>(LEFT(N1978,FIND("/",N1978)-1))</f>
        <v>technology</v>
      </c>
      <c r="R1978" t="str">
        <f>RIGHT(N1978,LEN(N1978)-SEARCH("/",N1978))</f>
        <v>hardware</v>
      </c>
      <c r="S1978" s="9">
        <f t="shared" si="122"/>
        <v>41438.691261574073</v>
      </c>
      <c r="T1978" s="9">
        <f t="shared" si="123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402.3</v>
      </c>
      <c r="P1979" s="14">
        <f t="shared" si="121"/>
        <v>245.02</v>
      </c>
      <c r="Q1979" t="str">
        <f>(LEFT(N1979,FIND("/",N1979)-1))</f>
        <v>technology</v>
      </c>
      <c r="R1979" t="str">
        <f>RIGHT(N1979,LEN(N1979)-SEARCH("/",N1979))</f>
        <v>hardware</v>
      </c>
      <c r="S1979" s="9">
        <f t="shared" si="122"/>
        <v>42311.008564814816</v>
      </c>
      <c r="T1979" s="9">
        <f t="shared" si="123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1026.8</v>
      </c>
      <c r="P1980" s="14">
        <f t="shared" si="121"/>
        <v>1323.25</v>
      </c>
      <c r="Q1980" t="str">
        <f>(LEFT(N1980,FIND("/",N1980)-1))</f>
        <v>technology</v>
      </c>
      <c r="R1980" t="str">
        <f>RIGHT(N1980,LEN(N1980)-SEARCH("/",N1980))</f>
        <v>hardware</v>
      </c>
      <c r="S1980" s="9">
        <f t="shared" si="122"/>
        <v>41039.017268518517</v>
      </c>
      <c r="T1980" s="9">
        <f t="shared" si="123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114.9</v>
      </c>
      <c r="P1981" s="14">
        <f t="shared" si="121"/>
        <v>282.66000000000003</v>
      </c>
      <c r="Q1981" t="str">
        <f>(LEFT(N1981,FIND("/",N1981)-1))</f>
        <v>technology</v>
      </c>
      <c r="R1981" t="str">
        <f>RIGHT(N1981,LEN(N1981)-SEARCH("/",N1981))</f>
        <v>hardware</v>
      </c>
      <c r="S1981" s="9">
        <f t="shared" si="122"/>
        <v>42290.25168981481</v>
      </c>
      <c r="T1981" s="9">
        <f t="shared" si="123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354.8</v>
      </c>
      <c r="P1982" s="14">
        <f t="shared" si="121"/>
        <v>91.21</v>
      </c>
      <c r="Q1982" t="str">
        <f>(LEFT(N1982,FIND("/",N1982)-1))</f>
        <v>technology</v>
      </c>
      <c r="R1982" t="str">
        <f>RIGHT(N1982,LEN(N1982)-SEARCH("/",N1982))</f>
        <v>hardware</v>
      </c>
      <c r="S1982" s="9">
        <f t="shared" si="122"/>
        <v>42423.334050925921</v>
      </c>
      <c r="T1982" s="9">
        <f t="shared" si="123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5.0999999999999996</v>
      </c>
      <c r="P1983" s="14">
        <f t="shared" si="121"/>
        <v>31.75</v>
      </c>
      <c r="Q1983" t="str">
        <f>(LEFT(N1983,FIND("/",N1983)-1))</f>
        <v>photography</v>
      </c>
      <c r="R1983" t="str">
        <f>RIGHT(N1983,LEN(N1983)-SEARCH("/",N1983))</f>
        <v>people</v>
      </c>
      <c r="S1983" s="9">
        <f t="shared" si="122"/>
        <v>41799.516956018517</v>
      </c>
      <c r="T1983" s="9">
        <f t="shared" si="123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14" t="e">
        <f t="shared" si="121"/>
        <v>#DIV/0!</v>
      </c>
      <c r="Q1984" t="str">
        <f>(LEFT(N1984,FIND("/",N1984)-1))</f>
        <v>photography</v>
      </c>
      <c r="R1984" t="str">
        <f>RIGHT(N1984,LEN(N1984)-SEARCH("/",N1984))</f>
        <v>people</v>
      </c>
      <c r="S1984" s="9">
        <f t="shared" si="122"/>
        <v>42678.378321759257</v>
      </c>
      <c r="T1984" s="9">
        <f t="shared" si="123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4.3</v>
      </c>
      <c r="P1985" s="14">
        <f t="shared" si="121"/>
        <v>88.69</v>
      </c>
      <c r="Q1985" t="str">
        <f>(LEFT(N1985,FIND("/",N1985)-1))</f>
        <v>photography</v>
      </c>
      <c r="R1985" t="str">
        <f>RIGHT(N1985,LEN(N1985)-SEARCH("/",N1985))</f>
        <v>people</v>
      </c>
      <c r="S1985" s="9">
        <f t="shared" si="122"/>
        <v>42592.803449074076</v>
      </c>
      <c r="T1985" s="9">
        <f t="shared" si="123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21.1</v>
      </c>
      <c r="P1986" s="14">
        <f t="shared" si="121"/>
        <v>453.14</v>
      </c>
      <c r="Q1986" t="str">
        <f>(LEFT(N1986,FIND("/",N1986)-1))</f>
        <v>photography</v>
      </c>
      <c r="R1986" t="str">
        <f>RIGHT(N1986,LEN(N1986)-SEARCH("/",N1986))</f>
        <v>people</v>
      </c>
      <c r="S1986" s="9">
        <f t="shared" si="122"/>
        <v>41913.581956018512</v>
      </c>
      <c r="T1986" s="9">
        <f t="shared" si="123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ROUND((E1987/D1987)*100, 1)</f>
        <v>3.2</v>
      </c>
      <c r="P1987" s="14">
        <f t="shared" ref="P1987:P2050" si="125">ROUND(E1987/L1987, 2)</f>
        <v>12.75</v>
      </c>
      <c r="Q1987" t="str">
        <f>(LEFT(N1987,FIND("/",N1987)-1))</f>
        <v>photography</v>
      </c>
      <c r="R1987" t="str">
        <f>RIGHT(N1987,LEN(N1987)-SEARCH("/",N1987))</f>
        <v>people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0.1</v>
      </c>
      <c r="P1988" s="14">
        <f t="shared" si="125"/>
        <v>1</v>
      </c>
      <c r="Q1988" t="str">
        <f>(LEFT(N1988,FIND("/",N1988)-1))</f>
        <v>photography</v>
      </c>
      <c r="R1988" t="str">
        <f>RIGHT(N1988,LEN(N1988)-SEARCH("/",N1988))</f>
        <v>people</v>
      </c>
      <c r="S1988" s="9">
        <f t="shared" si="126"/>
        <v>42413.225497685184</v>
      </c>
      <c r="T1988" s="9">
        <f t="shared" si="127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42.5</v>
      </c>
      <c r="P1989" s="14">
        <f t="shared" si="125"/>
        <v>83.43</v>
      </c>
      <c r="Q1989" t="str">
        <f>(LEFT(N1989,FIND("/",N1989)-1))</f>
        <v>photography</v>
      </c>
      <c r="R1989" t="str">
        <f>RIGHT(N1989,LEN(N1989)-SEARCH("/",N1989))</f>
        <v>people</v>
      </c>
      <c r="S1989" s="9">
        <f t="shared" si="126"/>
        <v>42034.431435185186</v>
      </c>
      <c r="T1989" s="9">
        <f t="shared" si="127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0.4</v>
      </c>
      <c r="P1990" s="14">
        <f t="shared" si="125"/>
        <v>25</v>
      </c>
      <c r="Q1990" t="str">
        <f>(LEFT(N1990,FIND("/",N1990)-1))</f>
        <v>photography</v>
      </c>
      <c r="R1990" t="str">
        <f>RIGHT(N1990,LEN(N1990)-SEARCH("/",N1990))</f>
        <v>people</v>
      </c>
      <c r="S1990" s="9">
        <f t="shared" si="126"/>
        <v>42206.554884259262</v>
      </c>
      <c r="T1990" s="9">
        <f t="shared" si="127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1</v>
      </c>
      <c r="P1991" s="14">
        <f t="shared" si="125"/>
        <v>50</v>
      </c>
      <c r="Q1991" t="str">
        <f>(LEFT(N1991,FIND("/",N1991)-1))</f>
        <v>photography</v>
      </c>
      <c r="R1991" t="str">
        <f>RIGHT(N1991,LEN(N1991)-SEARCH("/",N1991))</f>
        <v>people</v>
      </c>
      <c r="S1991" s="9">
        <f t="shared" si="126"/>
        <v>42685.472314814811</v>
      </c>
      <c r="T1991" s="9">
        <f t="shared" si="127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17</v>
      </c>
      <c r="P1992" s="14">
        <f t="shared" si="125"/>
        <v>101.8</v>
      </c>
      <c r="Q1992" t="str">
        <f>(LEFT(N1992,FIND("/",N1992)-1))</f>
        <v>photography</v>
      </c>
      <c r="R1992" t="str">
        <f>RIGHT(N1992,LEN(N1992)-SEARCH("/",N1992))</f>
        <v>people</v>
      </c>
      <c r="S1992" s="9">
        <f t="shared" si="126"/>
        <v>42397.987638888888</v>
      </c>
      <c r="T1992" s="9">
        <f t="shared" si="127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</v>
      </c>
      <c r="P1993" s="14">
        <f t="shared" si="125"/>
        <v>46.67</v>
      </c>
      <c r="Q1993" t="str">
        <f>(LEFT(N1993,FIND("/",N1993)-1))</f>
        <v>photography</v>
      </c>
      <c r="R1993" t="str">
        <f>RIGHT(N1993,LEN(N1993)-SEARCH("/",N1993))</f>
        <v>people</v>
      </c>
      <c r="S1993" s="9">
        <f t="shared" si="126"/>
        <v>42167.685023148144</v>
      </c>
      <c r="T1993" s="9">
        <f t="shared" si="127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0.1</v>
      </c>
      <c r="P1994" s="14">
        <f t="shared" si="125"/>
        <v>1</v>
      </c>
      <c r="Q1994" t="str">
        <f>(LEFT(N1994,FIND("/",N1994)-1))</f>
        <v>photography</v>
      </c>
      <c r="R1994" t="str">
        <f>RIGHT(N1994,LEN(N1994)-SEARCH("/",N1994))</f>
        <v>people</v>
      </c>
      <c r="S1994" s="9">
        <f t="shared" si="126"/>
        <v>42022.935081018521</v>
      </c>
      <c r="T1994" s="9">
        <f t="shared" si="127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14" t="e">
        <f t="shared" si="125"/>
        <v>#DIV/0!</v>
      </c>
      <c r="Q1995" t="str">
        <f>(LEFT(N1995,FIND("/",N1995)-1))</f>
        <v>photography</v>
      </c>
      <c r="R1995" t="str">
        <f>RIGHT(N1995,LEN(N1995)-SEARCH("/",N1995))</f>
        <v>people</v>
      </c>
      <c r="S1995" s="9">
        <f t="shared" si="126"/>
        <v>42329.380057870367</v>
      </c>
      <c r="T1995" s="9">
        <f t="shared" si="127"/>
        <v>42359.380057870367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14" t="e">
        <f t="shared" si="125"/>
        <v>#DIV/0!</v>
      </c>
      <c r="Q1996" t="str">
        <f>(LEFT(N1996,FIND("/",N1996)-1))</f>
        <v>photography</v>
      </c>
      <c r="R1996" t="str">
        <f>RIGHT(N1996,LEN(N1996)-SEARCH("/",N1996))</f>
        <v>people</v>
      </c>
      <c r="S1996" s="9">
        <f t="shared" si="126"/>
        <v>42650.797939814809</v>
      </c>
      <c r="T1996" s="9">
        <f t="shared" si="127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</v>
      </c>
      <c r="P1997" s="14">
        <f t="shared" si="125"/>
        <v>26</v>
      </c>
      <c r="Q1997" t="str">
        <f>(LEFT(N1997,FIND("/",N1997)-1))</f>
        <v>photography</v>
      </c>
      <c r="R1997" t="str">
        <f>RIGHT(N1997,LEN(N1997)-SEARCH("/",N1997))</f>
        <v>people</v>
      </c>
      <c r="S1997" s="9">
        <f t="shared" si="126"/>
        <v>42181.693703703706</v>
      </c>
      <c r="T1997" s="9">
        <f t="shared" si="127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14" t="e">
        <f t="shared" si="125"/>
        <v>#DIV/0!</v>
      </c>
      <c r="Q1998" t="str">
        <f>(LEFT(N1998,FIND("/",N1998)-1))</f>
        <v>photography</v>
      </c>
      <c r="R1998" t="str">
        <f>RIGHT(N1998,LEN(N1998)-SEARCH("/",N1998))</f>
        <v>people</v>
      </c>
      <c r="S1998" s="9">
        <f t="shared" si="126"/>
        <v>41800.611238425925</v>
      </c>
      <c r="T1998" s="9">
        <f t="shared" si="127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14" t="e">
        <f t="shared" si="125"/>
        <v>#DIV/0!</v>
      </c>
      <c r="Q1999" t="str">
        <f>(LEFT(N1999,FIND("/",N1999)-1))</f>
        <v>photography</v>
      </c>
      <c r="R1999" t="str">
        <f>RIGHT(N1999,LEN(N1999)-SEARCH("/",N1999))</f>
        <v>people</v>
      </c>
      <c r="S1999" s="9">
        <f t="shared" si="126"/>
        <v>41847.722361111111</v>
      </c>
      <c r="T1999" s="9">
        <f t="shared" si="127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26.2</v>
      </c>
      <c r="P2000" s="14">
        <f t="shared" si="125"/>
        <v>218.33</v>
      </c>
      <c r="Q2000" t="str">
        <f>(LEFT(N2000,FIND("/",N2000)-1))</f>
        <v>photography</v>
      </c>
      <c r="R2000" t="str">
        <f>RIGHT(N2000,LEN(N2000)-SEARCH("/",N2000))</f>
        <v>people</v>
      </c>
      <c r="S2000" s="9">
        <f t="shared" si="126"/>
        <v>41806.910162037035</v>
      </c>
      <c r="T2000" s="9">
        <f t="shared" si="127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0.8</v>
      </c>
      <c r="P2001" s="14">
        <f t="shared" si="125"/>
        <v>33.71</v>
      </c>
      <c r="Q2001" t="str">
        <f>(LEFT(N2001,FIND("/",N2001)-1))</f>
        <v>photography</v>
      </c>
      <c r="R2001" t="str">
        <f>RIGHT(N2001,LEN(N2001)-SEARCH("/",N2001))</f>
        <v>people</v>
      </c>
      <c r="S2001" s="9">
        <f t="shared" si="126"/>
        <v>41926.274398148147</v>
      </c>
      <c r="T2001" s="9">
        <f t="shared" si="127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12.5</v>
      </c>
      <c r="P2002" s="14">
        <f t="shared" si="125"/>
        <v>25</v>
      </c>
      <c r="Q2002" t="str">
        <f>(LEFT(N2002,FIND("/",N2002)-1))</f>
        <v>photography</v>
      </c>
      <c r="R2002" t="str">
        <f>RIGHT(N2002,LEN(N2002)-SEARCH("/",N2002))</f>
        <v>people</v>
      </c>
      <c r="S2002" s="9">
        <f t="shared" si="126"/>
        <v>42345.743206018517</v>
      </c>
      <c r="T2002" s="9">
        <f t="shared" si="127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382.1</v>
      </c>
      <c r="P2003" s="14">
        <f t="shared" si="125"/>
        <v>128.38999999999999</v>
      </c>
      <c r="Q2003" t="str">
        <f>(LEFT(N2003,FIND("/",N2003)-1))</f>
        <v>technology</v>
      </c>
      <c r="R2003" t="str">
        <f>RIGHT(N2003,LEN(N2003)-SEARCH("/",N2003))</f>
        <v>hardware</v>
      </c>
      <c r="S2003" s="9">
        <f t="shared" si="126"/>
        <v>42136.001342592594</v>
      </c>
      <c r="T2003" s="9">
        <f t="shared" si="127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216.8</v>
      </c>
      <c r="P2004" s="14">
        <f t="shared" si="125"/>
        <v>78.83</v>
      </c>
      <c r="Q2004" t="str">
        <f>(LEFT(N2004,FIND("/",N2004)-1))</f>
        <v>technology</v>
      </c>
      <c r="R2004" t="str">
        <f>RIGHT(N2004,LEN(N2004)-SEARCH("/",N2004))</f>
        <v>hardware</v>
      </c>
      <c r="S2004" s="9">
        <f t="shared" si="126"/>
        <v>42728.503969907404</v>
      </c>
      <c r="T2004" s="9">
        <f t="shared" si="127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312</v>
      </c>
      <c r="P2005" s="14">
        <f t="shared" si="125"/>
        <v>91.76</v>
      </c>
      <c r="Q2005" t="str">
        <f>(LEFT(N2005,FIND("/",N2005)-1))</f>
        <v>technology</v>
      </c>
      <c r="R2005" t="str">
        <f>RIGHT(N2005,LEN(N2005)-SEARCH("/",N2005))</f>
        <v>hardware</v>
      </c>
      <c r="S2005" s="9">
        <f t="shared" si="126"/>
        <v>40346.917268518519</v>
      </c>
      <c r="T2005" s="9">
        <f t="shared" si="127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234.4</v>
      </c>
      <c r="P2006" s="14">
        <f t="shared" si="125"/>
        <v>331.1</v>
      </c>
      <c r="Q2006" t="str">
        <f>(LEFT(N2006,FIND("/",N2006)-1))</f>
        <v>technology</v>
      </c>
      <c r="R2006" t="str">
        <f>RIGHT(N2006,LEN(N2006)-SEARCH("/",N2006))</f>
        <v>hardware</v>
      </c>
      <c r="S2006" s="9">
        <f t="shared" si="126"/>
        <v>41800.396562499998</v>
      </c>
      <c r="T2006" s="9">
        <f t="shared" si="127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123.7</v>
      </c>
      <c r="P2007" s="14">
        <f t="shared" si="125"/>
        <v>194.26</v>
      </c>
      <c r="Q2007" t="str">
        <f>(LEFT(N2007,FIND("/",N2007)-1))</f>
        <v>technology</v>
      </c>
      <c r="R2007" t="str">
        <f>RIGHT(N2007,LEN(N2007)-SEARCH("/",N2007))</f>
        <v>hardware</v>
      </c>
      <c r="S2007" s="9">
        <f t="shared" si="126"/>
        <v>41535.604374999995</v>
      </c>
      <c r="T2007" s="9">
        <f t="shared" si="127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247.8</v>
      </c>
      <c r="P2008" s="14">
        <f t="shared" si="125"/>
        <v>408.98</v>
      </c>
      <c r="Q2008" t="str">
        <f>(LEFT(N2008,FIND("/",N2008)-1))</f>
        <v>technology</v>
      </c>
      <c r="R2008" t="str">
        <f>RIGHT(N2008,LEN(N2008)-SEARCH("/",N2008))</f>
        <v>hardware</v>
      </c>
      <c r="S2008" s="9">
        <f t="shared" si="126"/>
        <v>41941.292187499996</v>
      </c>
      <c r="T2008" s="9">
        <f t="shared" si="127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115.7</v>
      </c>
      <c r="P2009" s="14">
        <f t="shared" si="125"/>
        <v>84.46</v>
      </c>
      <c r="Q2009" t="str">
        <f>(LEFT(N2009,FIND("/",N2009)-1))</f>
        <v>technology</v>
      </c>
      <c r="R2009" t="str">
        <f>RIGHT(N2009,LEN(N2009)-SEARCH("/",N2009))</f>
        <v>hardware</v>
      </c>
      <c r="S2009" s="9">
        <f t="shared" si="126"/>
        <v>40347.629467592589</v>
      </c>
      <c r="T2009" s="9">
        <f t="shared" si="127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117.1</v>
      </c>
      <c r="P2010" s="14">
        <f t="shared" si="125"/>
        <v>44.85</v>
      </c>
      <c r="Q2010" t="str">
        <f>(LEFT(N2010,FIND("/",N2010)-1))</f>
        <v>technology</v>
      </c>
      <c r="R2010" t="str">
        <f>RIGHT(N2010,LEN(N2010)-SEARCH("/",N2010))</f>
        <v>hardware</v>
      </c>
      <c r="S2010" s="9">
        <f t="shared" si="126"/>
        <v>40761.396087962959</v>
      </c>
      <c r="T2010" s="9">
        <f t="shared" si="127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305.2</v>
      </c>
      <c r="P2011" s="14">
        <f t="shared" si="125"/>
        <v>383.36</v>
      </c>
      <c r="Q2011" t="str">
        <f>(LEFT(N2011,FIND("/",N2011)-1))</f>
        <v>technology</v>
      </c>
      <c r="R2011" t="str">
        <f>RIGHT(N2011,LEN(N2011)-SEARCH("/",N2011))</f>
        <v>hardware</v>
      </c>
      <c r="S2011" s="9">
        <f t="shared" si="126"/>
        <v>42661.115081018514</v>
      </c>
      <c r="T2011" s="9">
        <f t="shared" si="127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320.10000000000002</v>
      </c>
      <c r="P2012" s="14">
        <f t="shared" si="125"/>
        <v>55.28</v>
      </c>
      <c r="Q2012" t="str">
        <f>(LEFT(N2012,FIND("/",N2012)-1))</f>
        <v>technology</v>
      </c>
      <c r="R2012" t="str">
        <f>RIGHT(N2012,LEN(N2012)-SEARCH("/",N2012))</f>
        <v>hardware</v>
      </c>
      <c r="S2012" s="9">
        <f t="shared" si="126"/>
        <v>42570.788090277776</v>
      </c>
      <c r="T2012" s="9">
        <f t="shared" si="127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819.6</v>
      </c>
      <c r="P2013" s="14">
        <f t="shared" si="125"/>
        <v>422.02</v>
      </c>
      <c r="Q2013" t="str">
        <f>(LEFT(N2013,FIND("/",N2013)-1))</f>
        <v>technology</v>
      </c>
      <c r="R2013" t="str">
        <f>RIGHT(N2013,LEN(N2013)-SEARCH("/",N2013))</f>
        <v>hardware</v>
      </c>
      <c r="S2013" s="9">
        <f t="shared" si="126"/>
        <v>42347.150150462963</v>
      </c>
      <c r="T2013" s="9">
        <f t="shared" si="127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234.9</v>
      </c>
      <c r="P2014" s="14">
        <f t="shared" si="125"/>
        <v>64.180000000000007</v>
      </c>
      <c r="Q2014" t="str">
        <f>(LEFT(N2014,FIND("/",N2014)-1))</f>
        <v>technology</v>
      </c>
      <c r="R2014" t="str">
        <f>RIGHT(N2014,LEN(N2014)-SEARCH("/",N2014))</f>
        <v>hardware</v>
      </c>
      <c r="S2014" s="9">
        <f t="shared" si="126"/>
        <v>42010.613900462959</v>
      </c>
      <c r="T2014" s="9">
        <f t="shared" si="127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494.9</v>
      </c>
      <c r="P2015" s="14">
        <f t="shared" si="125"/>
        <v>173.58</v>
      </c>
      <c r="Q2015" t="str">
        <f>(LEFT(N2015,FIND("/",N2015)-1))</f>
        <v>technology</v>
      </c>
      <c r="R2015" t="str">
        <f>RIGHT(N2015,LEN(N2015)-SEARCH("/",N2015))</f>
        <v>hardware</v>
      </c>
      <c r="S2015" s="9">
        <f t="shared" si="126"/>
        <v>42499.752476851849</v>
      </c>
      <c r="T2015" s="9">
        <f t="shared" si="127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7813.8</v>
      </c>
      <c r="P2016" s="14">
        <f t="shared" si="125"/>
        <v>88.6</v>
      </c>
      <c r="Q2016" t="str">
        <f>(LEFT(N2016,FIND("/",N2016)-1))</f>
        <v>technology</v>
      </c>
      <c r="R2016" t="str">
        <f>RIGHT(N2016,LEN(N2016)-SEARCH("/",N2016))</f>
        <v>hardware</v>
      </c>
      <c r="S2016" s="9">
        <f t="shared" si="126"/>
        <v>41324.006238425922</v>
      </c>
      <c r="T2016" s="9">
        <f t="shared" si="127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113</v>
      </c>
      <c r="P2017" s="14">
        <f t="shared" si="125"/>
        <v>50.22</v>
      </c>
      <c r="Q2017" t="str">
        <f>(LEFT(N2017,FIND("/",N2017)-1))</f>
        <v>technology</v>
      </c>
      <c r="R2017" t="str">
        <f>RIGHT(N2017,LEN(N2017)-SEARCH("/",N2017))</f>
        <v>hardware</v>
      </c>
      <c r="S2017" s="9">
        <f t="shared" si="126"/>
        <v>40765.668553240735</v>
      </c>
      <c r="T2017" s="9">
        <f t="shared" si="127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921.5</v>
      </c>
      <c r="P2018" s="14">
        <f t="shared" si="125"/>
        <v>192.39</v>
      </c>
      <c r="Q2018" t="str">
        <f>(LEFT(N2018,FIND("/",N2018)-1))</f>
        <v>technology</v>
      </c>
      <c r="R2018" t="str">
        <f>RIGHT(N2018,LEN(N2018)-SEARCH("/",N2018))</f>
        <v>hardware</v>
      </c>
      <c r="S2018" s="9">
        <f t="shared" si="126"/>
        <v>41312.672442129631</v>
      </c>
      <c r="T2018" s="9">
        <f t="shared" si="127"/>
        <v>41342.672442129631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125.1</v>
      </c>
      <c r="P2019" s="14">
        <f t="shared" si="125"/>
        <v>73.42</v>
      </c>
      <c r="Q2019" t="str">
        <f>(LEFT(N2019,FIND("/",N2019)-1))</f>
        <v>technology</v>
      </c>
      <c r="R2019" t="str">
        <f>RIGHT(N2019,LEN(N2019)-SEARCH("/",N2019))</f>
        <v>hardware</v>
      </c>
      <c r="S2019" s="9">
        <f t="shared" si="126"/>
        <v>40960.849016203698</v>
      </c>
      <c r="T2019" s="9">
        <f t="shared" si="127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102.2</v>
      </c>
      <c r="P2020" s="14">
        <f t="shared" si="125"/>
        <v>147.68</v>
      </c>
      <c r="Q2020" t="str">
        <f>(LEFT(N2020,FIND("/",N2020)-1))</f>
        <v>technology</v>
      </c>
      <c r="R2020" t="str">
        <f>RIGHT(N2020,LEN(N2020)-SEARCH("/",N2020))</f>
        <v>hardware</v>
      </c>
      <c r="S2020" s="9">
        <f t="shared" si="126"/>
        <v>42199.157511574071</v>
      </c>
      <c r="T2020" s="9">
        <f t="shared" si="127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484.9</v>
      </c>
      <c r="P2021" s="14">
        <f t="shared" si="125"/>
        <v>108.97</v>
      </c>
      <c r="Q2021" t="str">
        <f>(LEFT(N2021,FIND("/",N2021)-1))</f>
        <v>technology</v>
      </c>
      <c r="R2021" t="str">
        <f>RIGHT(N2021,LEN(N2021)-SEARCH("/",N2021))</f>
        <v>hardware</v>
      </c>
      <c r="S2021" s="9">
        <f t="shared" si="126"/>
        <v>42605.500243055554</v>
      </c>
      <c r="T2021" s="9">
        <f t="shared" si="127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192.3</v>
      </c>
      <c r="P2022" s="14">
        <f t="shared" si="125"/>
        <v>23.65</v>
      </c>
      <c r="Q2022" t="str">
        <f>(LEFT(N2022,FIND("/",N2022)-1))</f>
        <v>technology</v>
      </c>
      <c r="R2022" t="str">
        <f>RIGHT(N2022,LEN(N2022)-SEARCH("/",N2022))</f>
        <v>hardware</v>
      </c>
      <c r="S2022" s="9">
        <f t="shared" si="126"/>
        <v>41736.889166666668</v>
      </c>
      <c r="T2022" s="9">
        <f t="shared" si="127"/>
        <v>41773.75277777778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281.10000000000002</v>
      </c>
      <c r="P2023" s="14">
        <f t="shared" si="125"/>
        <v>147.94999999999999</v>
      </c>
      <c r="Q2023" t="str">
        <f>(LEFT(N2023,FIND("/",N2023)-1))</f>
        <v>technology</v>
      </c>
      <c r="R2023" t="str">
        <f>RIGHT(N2023,LEN(N2023)-SEARCH("/",N2023))</f>
        <v>hardware</v>
      </c>
      <c r="S2023" s="9">
        <f t="shared" si="126"/>
        <v>41860.862233796295</v>
      </c>
      <c r="T2023" s="9">
        <f t="shared" si="127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125.1</v>
      </c>
      <c r="P2024" s="14">
        <f t="shared" si="125"/>
        <v>385.04</v>
      </c>
      <c r="Q2024" t="str">
        <f>(LEFT(N2024,FIND("/",N2024)-1))</f>
        <v>technology</v>
      </c>
      <c r="R2024" t="str">
        <f>RIGHT(N2024,LEN(N2024)-SEARCH("/",N2024))</f>
        <v>hardware</v>
      </c>
      <c r="S2024" s="9">
        <f t="shared" si="126"/>
        <v>42502.36078703704</v>
      </c>
      <c r="T2024" s="9">
        <f t="shared" si="127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161.5</v>
      </c>
      <c r="P2025" s="14">
        <f t="shared" si="125"/>
        <v>457.39</v>
      </c>
      <c r="Q2025" t="str">
        <f>(LEFT(N2025,FIND("/",N2025)-1))</f>
        <v>technology</v>
      </c>
      <c r="R2025" t="str">
        <f>RIGHT(N2025,LEN(N2025)-SEARCH("/",N2025))</f>
        <v>hardware</v>
      </c>
      <c r="S2025" s="9">
        <f t="shared" si="126"/>
        <v>42136.212418981479</v>
      </c>
      <c r="T2025" s="9">
        <f t="shared" si="127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585.4</v>
      </c>
      <c r="P2026" s="14">
        <f t="shared" si="125"/>
        <v>222.99</v>
      </c>
      <c r="Q2026" t="str">
        <f>(LEFT(N2026,FIND("/",N2026)-1))</f>
        <v>technology</v>
      </c>
      <c r="R2026" t="str">
        <f>RIGHT(N2026,LEN(N2026)-SEARCH("/",N2026))</f>
        <v>hardware</v>
      </c>
      <c r="S2026" s="9">
        <f t="shared" si="126"/>
        <v>41099.758611111109</v>
      </c>
      <c r="T2026" s="9">
        <f t="shared" si="127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201.2</v>
      </c>
      <c r="P2027" s="14">
        <f t="shared" si="125"/>
        <v>220.74</v>
      </c>
      <c r="Q2027" t="str">
        <f>(LEFT(N2027,FIND("/",N2027)-1))</f>
        <v>technology</v>
      </c>
      <c r="R2027" t="str">
        <f>RIGHT(N2027,LEN(N2027)-SEARCH("/",N2027))</f>
        <v>hardware</v>
      </c>
      <c r="S2027" s="9">
        <f t="shared" si="126"/>
        <v>42135.976226851846</v>
      </c>
      <c r="T2027" s="9">
        <f t="shared" si="127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133.5</v>
      </c>
      <c r="P2028" s="14">
        <f t="shared" si="125"/>
        <v>73.5</v>
      </c>
      <c r="Q2028" t="str">
        <f>(LEFT(N2028,FIND("/",N2028)-1))</f>
        <v>technology</v>
      </c>
      <c r="R2028" t="str">
        <f>RIGHT(N2028,LEN(N2028)-SEARCH("/",N2028))</f>
        <v>hardware</v>
      </c>
      <c r="S2028" s="9">
        <f t="shared" si="126"/>
        <v>41704.527604166666</v>
      </c>
      <c r="T2028" s="9">
        <f t="shared" si="127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120.2</v>
      </c>
      <c r="P2029" s="14">
        <f t="shared" si="125"/>
        <v>223.1</v>
      </c>
      <c r="Q2029" t="str">
        <f>(LEFT(N2029,FIND("/",N2029)-1))</f>
        <v>technology</v>
      </c>
      <c r="R2029" t="str">
        <f>RIGHT(N2029,LEN(N2029)-SEARCH("/",N2029))</f>
        <v>hardware</v>
      </c>
      <c r="S2029" s="9">
        <f t="shared" si="126"/>
        <v>42048.605543981474</v>
      </c>
      <c r="T2029" s="9">
        <f t="shared" si="127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126.2</v>
      </c>
      <c r="P2030" s="14">
        <f t="shared" si="125"/>
        <v>47.91</v>
      </c>
      <c r="Q2030" t="str">
        <f>(LEFT(N2030,FIND("/",N2030)-1))</f>
        <v>technology</v>
      </c>
      <c r="R2030" t="str">
        <f>RIGHT(N2030,LEN(N2030)-SEARCH("/",N2030))</f>
        <v>hardware</v>
      </c>
      <c r="S2030" s="9">
        <f t="shared" si="126"/>
        <v>40215.710717592592</v>
      </c>
      <c r="T2030" s="9">
        <f t="shared" si="127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361.2</v>
      </c>
      <c r="P2031" s="14">
        <f t="shared" si="125"/>
        <v>96.06</v>
      </c>
      <c r="Q2031" t="str">
        <f>(LEFT(N2031,FIND("/",N2031)-1))</f>
        <v>technology</v>
      </c>
      <c r="R2031" t="str">
        <f>RIGHT(N2031,LEN(N2031)-SEARCH("/",N2031))</f>
        <v>hardware</v>
      </c>
      <c r="S2031" s="9">
        <f t="shared" si="126"/>
        <v>41847.813437500001</v>
      </c>
      <c r="T2031" s="9">
        <f t="shared" si="127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226.2</v>
      </c>
      <c r="P2032" s="14">
        <f t="shared" si="125"/>
        <v>118.61</v>
      </c>
      <c r="Q2032" t="str">
        <f>(LEFT(N2032,FIND("/",N2032)-1))</f>
        <v>technology</v>
      </c>
      <c r="R2032" t="str">
        <f>RIGHT(N2032,LEN(N2032)-SEARCH("/",N2032))</f>
        <v>hardware</v>
      </c>
      <c r="S2032" s="9">
        <f t="shared" si="126"/>
        <v>41212.788148148145</v>
      </c>
      <c r="T2032" s="9">
        <f t="shared" si="127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120.4</v>
      </c>
      <c r="P2033" s="14">
        <f t="shared" si="125"/>
        <v>118.45</v>
      </c>
      <c r="Q2033" t="str">
        <f>(LEFT(N2033,FIND("/",N2033)-1))</f>
        <v>technology</v>
      </c>
      <c r="R2033" t="str">
        <f>RIGHT(N2033,LEN(N2033)-SEARCH("/",N2033))</f>
        <v>hardware</v>
      </c>
      <c r="S2033" s="9">
        <f t="shared" si="126"/>
        <v>41975.120983796289</v>
      </c>
      <c r="T2033" s="9">
        <f t="shared" si="127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304.2</v>
      </c>
      <c r="P2034" s="14">
        <f t="shared" si="125"/>
        <v>143.21</v>
      </c>
      <c r="Q2034" t="str">
        <f>(LEFT(N2034,FIND("/",N2034)-1))</f>
        <v>technology</v>
      </c>
      <c r="R2034" t="str">
        <f>RIGHT(N2034,LEN(N2034)-SEARCH("/",N2034))</f>
        <v>hardware</v>
      </c>
      <c r="S2034" s="9">
        <f t="shared" si="126"/>
        <v>42689.35733796296</v>
      </c>
      <c r="T2034" s="9">
        <f t="shared" si="127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178.7</v>
      </c>
      <c r="P2035" s="14">
        <f t="shared" si="125"/>
        <v>282.72000000000003</v>
      </c>
      <c r="Q2035" t="str">
        <f>(LEFT(N2035,FIND("/",N2035)-1))</f>
        <v>technology</v>
      </c>
      <c r="R2035" t="str">
        <f>RIGHT(N2035,LEN(N2035)-SEARCH("/",N2035))</f>
        <v>hardware</v>
      </c>
      <c r="S2035" s="9">
        <f t="shared" si="126"/>
        <v>41724.874050925922</v>
      </c>
      <c r="T2035" s="9">
        <f t="shared" si="127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386.8</v>
      </c>
      <c r="P2036" s="14">
        <f t="shared" si="125"/>
        <v>593.94000000000005</v>
      </c>
      <c r="Q2036" t="str">
        <f>(LEFT(N2036,FIND("/",N2036)-1))</f>
        <v>technology</v>
      </c>
      <c r="R2036" t="str">
        <f>RIGHT(N2036,LEN(N2036)-SEARCH("/",N2036))</f>
        <v>hardware</v>
      </c>
      <c r="S2036" s="9">
        <f t="shared" si="126"/>
        <v>42075.921678240738</v>
      </c>
      <c r="T2036" s="9">
        <f t="shared" si="127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211</v>
      </c>
      <c r="P2037" s="14">
        <f t="shared" si="125"/>
        <v>262.16000000000003</v>
      </c>
      <c r="Q2037" t="str">
        <f>(LEFT(N2037,FIND("/",N2037)-1))</f>
        <v>technology</v>
      </c>
      <c r="R2037" t="str">
        <f>RIGHT(N2037,LEN(N2037)-SEARCH("/",N2037))</f>
        <v>hardware</v>
      </c>
      <c r="S2037" s="9">
        <f t="shared" si="126"/>
        <v>42311.41674768518</v>
      </c>
      <c r="T2037" s="9">
        <f t="shared" si="127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131.69999999999999</v>
      </c>
      <c r="P2038" s="14">
        <f t="shared" si="125"/>
        <v>46.58</v>
      </c>
      <c r="Q2038" t="str">
        <f>(LEFT(N2038,FIND("/",N2038)-1))</f>
        <v>technology</v>
      </c>
      <c r="R2038" t="str">
        <f>RIGHT(N2038,LEN(N2038)-SEARCH("/",N2038))</f>
        <v>hardware</v>
      </c>
      <c r="S2038" s="9">
        <f t="shared" si="126"/>
        <v>41738.656469907401</v>
      </c>
      <c r="T2038" s="9">
        <f t="shared" si="127"/>
        <v>41768.656469907401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300.5</v>
      </c>
      <c r="P2039" s="14">
        <f t="shared" si="125"/>
        <v>70.040000000000006</v>
      </c>
      <c r="Q2039" t="str">
        <f>(LEFT(N2039,FIND("/",N2039)-1))</f>
        <v>technology</v>
      </c>
      <c r="R2039" t="str">
        <f>RIGHT(N2039,LEN(N2039)-SEARCH("/",N2039))</f>
        <v>hardware</v>
      </c>
      <c r="S2039" s="9">
        <f t="shared" si="126"/>
        <v>41578.001770833333</v>
      </c>
      <c r="T2039" s="9">
        <f t="shared" si="127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420.5</v>
      </c>
      <c r="P2040" s="14">
        <f t="shared" si="125"/>
        <v>164.91</v>
      </c>
      <c r="Q2040" t="str">
        <f>(LEFT(N2040,FIND("/",N2040)-1))</f>
        <v>technology</v>
      </c>
      <c r="R2040" t="str">
        <f>RIGHT(N2040,LEN(N2040)-SEARCH("/",N2040))</f>
        <v>hardware</v>
      </c>
      <c r="S2040" s="9">
        <f t="shared" si="126"/>
        <v>41424.062743055554</v>
      </c>
      <c r="T2040" s="9">
        <f t="shared" si="127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136.19999999999999</v>
      </c>
      <c r="P2041" s="14">
        <f t="shared" si="125"/>
        <v>449.26</v>
      </c>
      <c r="Q2041" t="str">
        <f>(LEFT(N2041,FIND("/",N2041)-1))</f>
        <v>technology</v>
      </c>
      <c r="R2041" t="str">
        <f>RIGHT(N2041,LEN(N2041)-SEARCH("/",N2041))</f>
        <v>hardware</v>
      </c>
      <c r="S2041" s="9">
        <f t="shared" si="126"/>
        <v>42675.23061342592</v>
      </c>
      <c r="T2041" s="9">
        <f t="shared" si="127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248.2</v>
      </c>
      <c r="P2042" s="14">
        <f t="shared" si="125"/>
        <v>27.47</v>
      </c>
      <c r="Q2042" t="str">
        <f>(LEFT(N2042,FIND("/",N2042)-1))</f>
        <v>technology</v>
      </c>
      <c r="R2042" t="str">
        <f>RIGHT(N2042,LEN(N2042)-SEARCH("/",N2042))</f>
        <v>hardware</v>
      </c>
      <c r="S2042" s="9">
        <f t="shared" si="126"/>
        <v>41578.718784722216</v>
      </c>
      <c r="T2042" s="9">
        <f t="shared" si="127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181.9</v>
      </c>
      <c r="P2043" s="14">
        <f t="shared" si="125"/>
        <v>143.97999999999999</v>
      </c>
      <c r="Q2043" t="str">
        <f>(LEFT(N2043,FIND("/",N2043)-1))</f>
        <v>technology</v>
      </c>
      <c r="R2043" t="str">
        <f>RIGHT(N2043,LEN(N2043)-SEARCH("/",N2043))</f>
        <v>hardware</v>
      </c>
      <c r="S2043" s="9">
        <f t="shared" si="126"/>
        <v>42654.317442129628</v>
      </c>
      <c r="T2043" s="9">
        <f t="shared" si="127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123.5</v>
      </c>
      <c r="P2044" s="14">
        <f t="shared" si="125"/>
        <v>88.24</v>
      </c>
      <c r="Q2044" t="str">
        <f>(LEFT(N2044,FIND("/",N2044)-1))</f>
        <v>technology</v>
      </c>
      <c r="R2044" t="str">
        <f>RIGHT(N2044,LEN(N2044)-SEARCH("/",N2044))</f>
        <v>hardware</v>
      </c>
      <c r="S2044" s="9">
        <f t="shared" si="126"/>
        <v>42331.499699074069</v>
      </c>
      <c r="T2044" s="9">
        <f t="shared" si="127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506.2</v>
      </c>
      <c r="P2045" s="14">
        <f t="shared" si="125"/>
        <v>36.33</v>
      </c>
      <c r="Q2045" t="str">
        <f>(LEFT(N2045,FIND("/",N2045)-1))</f>
        <v>technology</v>
      </c>
      <c r="R2045" t="str">
        <f>RIGHT(N2045,LEN(N2045)-SEARCH("/",N2045))</f>
        <v>hardware</v>
      </c>
      <c r="S2045" s="9">
        <f t="shared" si="126"/>
        <v>42660.968483796292</v>
      </c>
      <c r="T2045" s="9">
        <f t="shared" si="127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108.2</v>
      </c>
      <c r="P2046" s="14">
        <f t="shared" si="125"/>
        <v>90.18</v>
      </c>
      <c r="Q2046" t="str">
        <f>(LEFT(N2046,FIND("/",N2046)-1))</f>
        <v>technology</v>
      </c>
      <c r="R2046" t="str">
        <f>RIGHT(N2046,LEN(N2046)-SEARCH("/",N2046))</f>
        <v>hardware</v>
      </c>
      <c r="S2046" s="9">
        <f t="shared" si="126"/>
        <v>42138.475856481477</v>
      </c>
      <c r="T2046" s="9">
        <f t="shared" si="127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819.2</v>
      </c>
      <c r="P2047" s="14">
        <f t="shared" si="125"/>
        <v>152.62</v>
      </c>
      <c r="Q2047" t="str">
        <f>(LEFT(N2047,FIND("/",N2047)-1))</f>
        <v>technology</v>
      </c>
      <c r="R2047" t="str">
        <f>RIGHT(N2047,LEN(N2047)-SEARCH("/",N2047))</f>
        <v>hardware</v>
      </c>
      <c r="S2047" s="9">
        <f t="shared" si="126"/>
        <v>41068.880173611113</v>
      </c>
      <c r="T2047" s="9">
        <f t="shared" si="127"/>
        <v>41098.880173611113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121.1</v>
      </c>
      <c r="P2048" s="14">
        <f t="shared" si="125"/>
        <v>55.81</v>
      </c>
      <c r="Q2048" t="str">
        <f>(LEFT(N2048,FIND("/",N2048)-1))</f>
        <v>technology</v>
      </c>
      <c r="R2048" t="str">
        <f>RIGHT(N2048,LEN(N2048)-SEARCH("/",N2048))</f>
        <v>hardware</v>
      </c>
      <c r="S2048" s="9">
        <f t="shared" si="126"/>
        <v>41386.963472222218</v>
      </c>
      <c r="T2048" s="9">
        <f t="shared" si="127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103</v>
      </c>
      <c r="P2049" s="14">
        <f t="shared" si="125"/>
        <v>227.85</v>
      </c>
      <c r="Q2049" t="str">
        <f>(LEFT(N2049,FIND("/",N2049)-1))</f>
        <v>technology</v>
      </c>
      <c r="R2049" t="str">
        <f>RIGHT(N2049,LEN(N2049)-SEARCH("/",N2049))</f>
        <v>hardware</v>
      </c>
      <c r="S2049" s="9">
        <f t="shared" si="126"/>
        <v>42081.695254629631</v>
      </c>
      <c r="T2049" s="9">
        <f t="shared" si="127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148.30000000000001</v>
      </c>
      <c r="P2050" s="14">
        <f t="shared" si="125"/>
        <v>91.83</v>
      </c>
      <c r="Q2050" t="str">
        <f>(LEFT(N2050,FIND("/",N2050)-1))</f>
        <v>technology</v>
      </c>
      <c r="R2050" t="str">
        <f>RIGHT(N2050,LEN(N2050)-SEARCH("/",N2050))</f>
        <v>hardware</v>
      </c>
      <c r="S2050" s="9">
        <f t="shared" si="126"/>
        <v>41387.443182870367</v>
      </c>
      <c r="T2050" s="9">
        <f t="shared" si="127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ROUND((E2051/D2051)*100, 1)</f>
        <v>120.2</v>
      </c>
      <c r="P2051" s="14">
        <f t="shared" ref="P2051:P2114" si="129">ROUND(E2051/L2051, 2)</f>
        <v>80.989999999999995</v>
      </c>
      <c r="Q2051" t="str">
        <f>(LEFT(N2051,FIND("/",N2051)-1))</f>
        <v>technology</v>
      </c>
      <c r="R2051" t="str">
        <f>RIGHT(N2051,LEN(N2051)-SEARCH("/",N2051))</f>
        <v>hardware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473.3</v>
      </c>
      <c r="P2052" s="14">
        <f t="shared" si="129"/>
        <v>278.39</v>
      </c>
      <c r="Q2052" t="str">
        <f>(LEFT(N2052,FIND("/",N2052)-1))</f>
        <v>technology</v>
      </c>
      <c r="R2052" t="str">
        <f>RIGHT(N2052,LEN(N2052)-SEARCH("/",N2052))</f>
        <v>hardware</v>
      </c>
      <c r="S2052" s="9">
        <f t="shared" si="130"/>
        <v>42114.863171296289</v>
      </c>
      <c r="T2052" s="9">
        <f t="shared" si="131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130.4</v>
      </c>
      <c r="P2053" s="14">
        <f t="shared" si="129"/>
        <v>43.1</v>
      </c>
      <c r="Q2053" t="str">
        <f>(LEFT(N2053,FIND("/",N2053)-1))</f>
        <v>technology</v>
      </c>
      <c r="R2053" t="str">
        <f>RIGHT(N2053,LEN(N2053)-SEARCH("/",N2053))</f>
        <v>hardware</v>
      </c>
      <c r="S2053" s="9">
        <f t="shared" si="130"/>
        <v>41603.814085648148</v>
      </c>
      <c r="T2053" s="9">
        <f t="shared" si="131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353</v>
      </c>
      <c r="P2054" s="14">
        <f t="shared" si="129"/>
        <v>326.29000000000002</v>
      </c>
      <c r="Q2054" t="str">
        <f>(LEFT(N2054,FIND("/",N2054)-1))</f>
        <v>technology</v>
      </c>
      <c r="R2054" t="str">
        <f>RIGHT(N2054,LEN(N2054)-SEARCH("/",N2054))</f>
        <v>hardware</v>
      </c>
      <c r="S2054" s="9">
        <f t="shared" si="130"/>
        <v>42374.875613425924</v>
      </c>
      <c r="T2054" s="9">
        <f t="shared" si="131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101</v>
      </c>
      <c r="P2055" s="14">
        <f t="shared" si="129"/>
        <v>41.74</v>
      </c>
      <c r="Q2055" t="str">
        <f>(LEFT(N2055,FIND("/",N2055)-1))</f>
        <v>technology</v>
      </c>
      <c r="R2055" t="str">
        <f>RIGHT(N2055,LEN(N2055)-SEARCH("/",N2055))</f>
        <v>hardware</v>
      </c>
      <c r="S2055" s="9">
        <f t="shared" si="130"/>
        <v>42303.409155092588</v>
      </c>
      <c r="T2055" s="9">
        <f t="shared" si="131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113.6</v>
      </c>
      <c r="P2056" s="14">
        <f t="shared" si="129"/>
        <v>64.02</v>
      </c>
      <c r="Q2056" t="str">
        <f>(LEFT(N2056,FIND("/",N2056)-1))</f>
        <v>technology</v>
      </c>
      <c r="R2056" t="str">
        <f>RIGHT(N2056,LEN(N2056)-SEARCH("/",N2056))</f>
        <v>hardware</v>
      </c>
      <c r="S2056" s="9">
        <f t="shared" si="130"/>
        <v>41731.312615740739</v>
      </c>
      <c r="T2056" s="9">
        <f t="shared" si="131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167.4</v>
      </c>
      <c r="P2057" s="14">
        <f t="shared" si="129"/>
        <v>99.46</v>
      </c>
      <c r="Q2057" t="str">
        <f>(LEFT(N2057,FIND("/",N2057)-1))</f>
        <v>technology</v>
      </c>
      <c r="R2057" t="str">
        <f>RIGHT(N2057,LEN(N2057)-SEARCH("/",N2057))</f>
        <v>hardware</v>
      </c>
      <c r="S2057" s="9">
        <f t="shared" si="130"/>
        <v>41946.465775462959</v>
      </c>
      <c r="T2057" s="9">
        <f t="shared" si="131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153.5</v>
      </c>
      <c r="P2058" s="14">
        <f t="shared" si="129"/>
        <v>138.49</v>
      </c>
      <c r="Q2058" t="str">
        <f>(LEFT(N2058,FIND("/",N2058)-1))</f>
        <v>technology</v>
      </c>
      <c r="R2058" t="str">
        <f>RIGHT(N2058,LEN(N2058)-SEARCH("/",N2058))</f>
        <v>hardware</v>
      </c>
      <c r="S2058" s="9">
        <f t="shared" si="130"/>
        <v>41351.552569444444</v>
      </c>
      <c r="T2058" s="9">
        <f t="shared" si="131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202.2</v>
      </c>
      <c r="P2059" s="14">
        <f t="shared" si="129"/>
        <v>45.55</v>
      </c>
      <c r="Q2059" t="str">
        <f>(LEFT(N2059,FIND("/",N2059)-1))</f>
        <v>technology</v>
      </c>
      <c r="R2059" t="str">
        <f>RIGHT(N2059,LEN(N2059)-SEARCH("/",N2059))</f>
        <v>hardware</v>
      </c>
      <c r="S2059" s="9">
        <f t="shared" si="130"/>
        <v>42396.286249999997</v>
      </c>
      <c r="T2059" s="9">
        <f t="shared" si="131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168.3</v>
      </c>
      <c r="P2060" s="14">
        <f t="shared" si="129"/>
        <v>10.51</v>
      </c>
      <c r="Q2060" t="str">
        <f>(LEFT(N2060,FIND("/",N2060)-1))</f>
        <v>technology</v>
      </c>
      <c r="R2060" t="str">
        <f>RIGHT(N2060,LEN(N2060)-SEARCH("/",N2060))</f>
        <v>hardware</v>
      </c>
      <c r="S2060" s="9">
        <f t="shared" si="130"/>
        <v>42026.16238425926</v>
      </c>
      <c r="T2060" s="9">
        <f t="shared" si="131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143.5</v>
      </c>
      <c r="P2061" s="14">
        <f t="shared" si="129"/>
        <v>114.77</v>
      </c>
      <c r="Q2061" t="str">
        <f>(LEFT(N2061,FIND("/",N2061)-1))</f>
        <v>technology</v>
      </c>
      <c r="R2061" t="str">
        <f>RIGHT(N2061,LEN(N2061)-SEARCH("/",N2061))</f>
        <v>hardware</v>
      </c>
      <c r="S2061" s="9">
        <f t="shared" si="130"/>
        <v>42361.394143518519</v>
      </c>
      <c r="T2061" s="9">
        <f t="shared" si="131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196.4</v>
      </c>
      <c r="P2062" s="14">
        <f t="shared" si="129"/>
        <v>36</v>
      </c>
      <c r="Q2062" t="str">
        <f>(LEFT(N2062,FIND("/",N2062)-1))</f>
        <v>technology</v>
      </c>
      <c r="R2062" t="str">
        <f>RIGHT(N2062,LEN(N2062)-SEARCH("/",N2062))</f>
        <v>hardware</v>
      </c>
      <c r="S2062" s="9">
        <f t="shared" si="130"/>
        <v>41783.434606481482</v>
      </c>
      <c r="T2062" s="9">
        <f t="shared" si="131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107.9</v>
      </c>
      <c r="P2063" s="14">
        <f t="shared" si="129"/>
        <v>154.16999999999999</v>
      </c>
      <c r="Q2063" t="str">
        <f>(LEFT(N2063,FIND("/",N2063)-1))</f>
        <v>technology</v>
      </c>
      <c r="R2063" t="str">
        <f>RIGHT(N2063,LEN(N2063)-SEARCH("/",N2063))</f>
        <v>hardware</v>
      </c>
      <c r="S2063" s="9">
        <f t="shared" si="130"/>
        <v>42705.556180555555</v>
      </c>
      <c r="T2063" s="9">
        <f t="shared" si="131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115</v>
      </c>
      <c r="P2064" s="14">
        <f t="shared" si="129"/>
        <v>566.39</v>
      </c>
      <c r="Q2064" t="str">
        <f>(LEFT(N2064,FIND("/",N2064)-1))</f>
        <v>technology</v>
      </c>
      <c r="R2064" t="str">
        <f>RIGHT(N2064,LEN(N2064)-SEARCH("/",N2064))</f>
        <v>hardware</v>
      </c>
      <c r="S2064" s="9">
        <f t="shared" si="130"/>
        <v>42423.174745370365</v>
      </c>
      <c r="T2064" s="9">
        <f t="shared" si="131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148.1</v>
      </c>
      <c r="P2065" s="14">
        <f t="shared" si="129"/>
        <v>120.86</v>
      </c>
      <c r="Q2065" t="str">
        <f>(LEFT(N2065,FIND("/",N2065)-1))</f>
        <v>technology</v>
      </c>
      <c r="R2065" t="str">
        <f>RIGHT(N2065,LEN(N2065)-SEARCH("/",N2065))</f>
        <v>hardware</v>
      </c>
      <c r="S2065" s="9">
        <f t="shared" si="130"/>
        <v>42472.524317129624</v>
      </c>
      <c r="T2065" s="9">
        <f t="shared" si="131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191.2</v>
      </c>
      <c r="P2066" s="14">
        <f t="shared" si="129"/>
        <v>86.16</v>
      </c>
      <c r="Q2066" t="str">
        <f>(LEFT(N2066,FIND("/",N2066)-1))</f>
        <v>technology</v>
      </c>
      <c r="R2066" t="str">
        <f>RIGHT(N2066,LEN(N2066)-SEARCH("/",N2066))</f>
        <v>hardware</v>
      </c>
      <c r="S2066" s="9">
        <f t="shared" si="130"/>
        <v>41389.1565162037</v>
      </c>
      <c r="T2066" s="9">
        <f t="shared" si="131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199.2</v>
      </c>
      <c r="P2067" s="14">
        <f t="shared" si="129"/>
        <v>51.21</v>
      </c>
      <c r="Q2067" t="str">
        <f>(LEFT(N2067,FIND("/",N2067)-1))</f>
        <v>technology</v>
      </c>
      <c r="R2067" t="str">
        <f>RIGHT(N2067,LEN(N2067)-SEARCH("/",N2067))</f>
        <v>hardware</v>
      </c>
      <c r="S2067" s="9">
        <f t="shared" si="130"/>
        <v>41603.125335648147</v>
      </c>
      <c r="T2067" s="9">
        <f t="shared" si="131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218.6</v>
      </c>
      <c r="P2068" s="14">
        <f t="shared" si="129"/>
        <v>67.260000000000005</v>
      </c>
      <c r="Q2068" t="str">
        <f>(LEFT(N2068,FIND("/",N2068)-1))</f>
        <v>technology</v>
      </c>
      <c r="R2068" t="str">
        <f>RIGHT(N2068,LEN(N2068)-SEARCH("/",N2068))</f>
        <v>hardware</v>
      </c>
      <c r="S2068" s="9">
        <f t="shared" si="130"/>
        <v>41844.563460648147</v>
      </c>
      <c r="T2068" s="9">
        <f t="shared" si="131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126.9</v>
      </c>
      <c r="P2069" s="14">
        <f t="shared" si="129"/>
        <v>62.8</v>
      </c>
      <c r="Q2069" t="str">
        <f>(LEFT(N2069,FIND("/",N2069)-1))</f>
        <v>technology</v>
      </c>
      <c r="R2069" t="str">
        <f>RIGHT(N2069,LEN(N2069)-SEARCH("/",N2069))</f>
        <v>hardware</v>
      </c>
      <c r="S2069" s="9">
        <f t="shared" si="130"/>
        <v>42115.645555555551</v>
      </c>
      <c r="T2069" s="9">
        <f t="shared" si="131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105.2</v>
      </c>
      <c r="P2070" s="14">
        <f t="shared" si="129"/>
        <v>346.13</v>
      </c>
      <c r="Q2070" t="str">
        <f>(LEFT(N2070,FIND("/",N2070)-1))</f>
        <v>technology</v>
      </c>
      <c r="R2070" t="str">
        <f>RIGHT(N2070,LEN(N2070)-SEARCH("/",N2070))</f>
        <v>hardware</v>
      </c>
      <c r="S2070" s="9">
        <f t="shared" si="130"/>
        <v>42633.633275462962</v>
      </c>
      <c r="T2070" s="9">
        <f t="shared" si="131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128.4</v>
      </c>
      <c r="P2071" s="14">
        <f t="shared" si="129"/>
        <v>244.12</v>
      </c>
      <c r="Q2071" t="str">
        <f>(LEFT(N2071,FIND("/",N2071)-1))</f>
        <v>technology</v>
      </c>
      <c r="R2071" t="str">
        <f>RIGHT(N2071,LEN(N2071)-SEARCH("/",N2071))</f>
        <v>hardware</v>
      </c>
      <c r="S2071" s="9">
        <f t="shared" si="130"/>
        <v>42340.763784722221</v>
      </c>
      <c r="T2071" s="9">
        <f t="shared" si="131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317.3</v>
      </c>
      <c r="P2072" s="14">
        <f t="shared" si="129"/>
        <v>259.25</v>
      </c>
      <c r="Q2072" t="str">
        <f>(LEFT(N2072,FIND("/",N2072)-1))</f>
        <v>technology</v>
      </c>
      <c r="R2072" t="str">
        <f>RIGHT(N2072,LEN(N2072)-SEARCH("/",N2072))</f>
        <v>hardware</v>
      </c>
      <c r="S2072" s="9">
        <f t="shared" si="130"/>
        <v>42519.448182870365</v>
      </c>
      <c r="T2072" s="9">
        <f t="shared" si="131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280.7</v>
      </c>
      <c r="P2073" s="14">
        <f t="shared" si="129"/>
        <v>201.96</v>
      </c>
      <c r="Q2073" t="str">
        <f>(LEFT(N2073,FIND("/",N2073)-1))</f>
        <v>technology</v>
      </c>
      <c r="R2073" t="str">
        <f>RIGHT(N2073,LEN(N2073)-SEARCH("/",N2073))</f>
        <v>hardware</v>
      </c>
      <c r="S2073" s="9">
        <f t="shared" si="130"/>
        <v>42600.070416666662</v>
      </c>
      <c r="T2073" s="9">
        <f t="shared" si="131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110.7</v>
      </c>
      <c r="P2074" s="14">
        <f t="shared" si="129"/>
        <v>226.21</v>
      </c>
      <c r="Q2074" t="str">
        <f>(LEFT(N2074,FIND("/",N2074)-1))</f>
        <v>technology</v>
      </c>
      <c r="R2074" t="str">
        <f>RIGHT(N2074,LEN(N2074)-SEARCH("/",N2074))</f>
        <v>hardware</v>
      </c>
      <c r="S2074" s="9">
        <f t="shared" si="130"/>
        <v>42467.373055555552</v>
      </c>
      <c r="T2074" s="9">
        <f t="shared" si="131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152.6</v>
      </c>
      <c r="P2075" s="14">
        <f t="shared" si="129"/>
        <v>324.69</v>
      </c>
      <c r="Q2075" t="str">
        <f>(LEFT(N2075,FIND("/",N2075)-1))</f>
        <v>technology</v>
      </c>
      <c r="R2075" t="str">
        <f>RIGHT(N2075,LEN(N2075)-SEARCH("/",N2075))</f>
        <v>hardware</v>
      </c>
      <c r="S2075" s="9">
        <f t="shared" si="130"/>
        <v>42087.459699074076</v>
      </c>
      <c r="T2075" s="9">
        <f t="shared" si="131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102.5</v>
      </c>
      <c r="P2076" s="14">
        <f t="shared" si="129"/>
        <v>205</v>
      </c>
      <c r="Q2076" t="str">
        <f>(LEFT(N2076,FIND("/",N2076)-1))</f>
        <v>technology</v>
      </c>
      <c r="R2076" t="str">
        <f>RIGHT(N2076,LEN(N2076)-SEARCH("/",N2076))</f>
        <v>hardware</v>
      </c>
      <c r="S2076" s="9">
        <f t="shared" si="130"/>
        <v>42466.617847222216</v>
      </c>
      <c r="T2076" s="9">
        <f t="shared" si="131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1678.4</v>
      </c>
      <c r="P2077" s="14">
        <f t="shared" si="129"/>
        <v>20.47</v>
      </c>
      <c r="Q2077" t="str">
        <f>(LEFT(N2077,FIND("/",N2077)-1))</f>
        <v>technology</v>
      </c>
      <c r="R2077" t="str">
        <f>RIGHT(N2077,LEN(N2077)-SEARCH("/",N2077))</f>
        <v>hardware</v>
      </c>
      <c r="S2077" s="9">
        <f t="shared" si="130"/>
        <v>41450.473240740735</v>
      </c>
      <c r="T2077" s="9">
        <f t="shared" si="131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543.29999999999995</v>
      </c>
      <c r="P2078" s="14">
        <f t="shared" si="129"/>
        <v>116.35</v>
      </c>
      <c r="Q2078" t="str">
        <f>(LEFT(N2078,FIND("/",N2078)-1))</f>
        <v>technology</v>
      </c>
      <c r="R2078" t="str">
        <f>RIGHT(N2078,LEN(N2078)-SEARCH("/",N2078))</f>
        <v>hardware</v>
      </c>
      <c r="S2078" s="9">
        <f t="shared" si="130"/>
        <v>41803.672326388885</v>
      </c>
      <c r="T2078" s="9">
        <f t="shared" si="131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115.5</v>
      </c>
      <c r="P2079" s="14">
        <f t="shared" si="129"/>
        <v>307.2</v>
      </c>
      <c r="Q2079" t="str">
        <f>(LEFT(N2079,FIND("/",N2079)-1))</f>
        <v>technology</v>
      </c>
      <c r="R2079" t="str">
        <f>RIGHT(N2079,LEN(N2079)-SEARCH("/",N2079))</f>
        <v>hardware</v>
      </c>
      <c r="S2079" s="9">
        <f t="shared" si="130"/>
        <v>42102.83421296296</v>
      </c>
      <c r="T2079" s="9">
        <f t="shared" si="131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131.19999999999999</v>
      </c>
      <c r="P2080" s="14">
        <f t="shared" si="129"/>
        <v>546.69000000000005</v>
      </c>
      <c r="Q2080" t="str">
        <f>(LEFT(N2080,FIND("/",N2080)-1))</f>
        <v>technology</v>
      </c>
      <c r="R2080" t="str">
        <f>RIGHT(N2080,LEN(N2080)-SEARCH("/",N2080))</f>
        <v>hardware</v>
      </c>
      <c r="S2080" s="9">
        <f t="shared" si="130"/>
        <v>42692.563159722216</v>
      </c>
      <c r="T2080" s="9">
        <f t="shared" si="131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288.2</v>
      </c>
      <c r="P2081" s="14">
        <f t="shared" si="129"/>
        <v>47.47</v>
      </c>
      <c r="Q2081" t="str">
        <f>(LEFT(N2081,FIND("/",N2081)-1))</f>
        <v>technology</v>
      </c>
      <c r="R2081" t="str">
        <f>RIGHT(N2081,LEN(N2081)-SEARCH("/",N2081))</f>
        <v>hardware</v>
      </c>
      <c r="S2081" s="9">
        <f t="shared" si="130"/>
        <v>42150.502233796295</v>
      </c>
      <c r="T2081" s="9">
        <f t="shared" si="131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507.8</v>
      </c>
      <c r="P2082" s="14">
        <f t="shared" si="129"/>
        <v>101.56</v>
      </c>
      <c r="Q2082" t="str">
        <f>(LEFT(N2082,FIND("/",N2082)-1))</f>
        <v>technology</v>
      </c>
      <c r="R2082" t="str">
        <f>RIGHT(N2082,LEN(N2082)-SEARCH("/",N2082))</f>
        <v>hardware</v>
      </c>
      <c r="S2082" s="9">
        <f t="shared" si="130"/>
        <v>42289.748842592591</v>
      </c>
      <c r="T2082" s="9">
        <f t="shared" si="131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114.6</v>
      </c>
      <c r="P2083" s="14">
        <f t="shared" si="129"/>
        <v>72.91</v>
      </c>
      <c r="Q2083" t="str">
        <f>(LEFT(N2083,FIND("/",N2083)-1))</f>
        <v>music</v>
      </c>
      <c r="R2083" t="str">
        <f>RIGHT(N2083,LEN(N2083)-SEARCH("/",N2083))</f>
        <v>indie rock</v>
      </c>
      <c r="S2083" s="9">
        <f t="shared" si="130"/>
        <v>41003.948553240734</v>
      </c>
      <c r="T2083" s="9">
        <f t="shared" si="131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110.7</v>
      </c>
      <c r="P2084" s="14">
        <f t="shared" si="129"/>
        <v>43.71</v>
      </c>
      <c r="Q2084" t="str">
        <f>(LEFT(N2084,FIND("/",N2084)-1))</f>
        <v>music</v>
      </c>
      <c r="R2084" t="str">
        <f>RIGHT(N2084,LEN(N2084)-SEARCH("/",N2084))</f>
        <v>indie rock</v>
      </c>
      <c r="S2084" s="9">
        <f t="shared" si="130"/>
        <v>40810.911990740737</v>
      </c>
      <c r="T2084" s="9">
        <f t="shared" si="131"/>
        <v>40870.953657407408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113.3</v>
      </c>
      <c r="P2085" s="14">
        <f t="shared" si="129"/>
        <v>34</v>
      </c>
      <c r="Q2085" t="str">
        <f>(LEFT(N2085,FIND("/",N2085)-1))</f>
        <v>music</v>
      </c>
      <c r="R2085" t="str">
        <f>RIGHT(N2085,LEN(N2085)-SEARCH("/",N2085))</f>
        <v>indie rock</v>
      </c>
      <c r="S2085" s="9">
        <f t="shared" si="130"/>
        <v>41034.513831018514</v>
      </c>
      <c r="T2085" s="9">
        <f t="shared" si="131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108.3</v>
      </c>
      <c r="P2086" s="14">
        <f t="shared" si="129"/>
        <v>70.650000000000006</v>
      </c>
      <c r="Q2086" t="str">
        <f>(LEFT(N2086,FIND("/",N2086)-1))</f>
        <v>music</v>
      </c>
      <c r="R2086" t="str">
        <f>RIGHT(N2086,LEN(N2086)-SEARCH("/",N2086))</f>
        <v>indie rock</v>
      </c>
      <c r="S2086" s="9">
        <f t="shared" si="130"/>
        <v>41731.624791666662</v>
      </c>
      <c r="T2086" s="9">
        <f t="shared" si="131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123.5</v>
      </c>
      <c r="P2087" s="14">
        <f t="shared" si="129"/>
        <v>89.3</v>
      </c>
      <c r="Q2087" t="str">
        <f>(LEFT(N2087,FIND("/",N2087)-1))</f>
        <v>music</v>
      </c>
      <c r="R2087" t="str">
        <f>RIGHT(N2087,LEN(N2087)-SEARCH("/",N2087))</f>
        <v>indie rock</v>
      </c>
      <c r="S2087" s="9">
        <f t="shared" si="130"/>
        <v>41075.627164351848</v>
      </c>
      <c r="T2087" s="9">
        <f t="shared" si="131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100.7</v>
      </c>
      <c r="P2088" s="14">
        <f t="shared" si="129"/>
        <v>115.09</v>
      </c>
      <c r="Q2088" t="str">
        <f>(LEFT(N2088,FIND("/",N2088)-1))</f>
        <v>music</v>
      </c>
      <c r="R2088" t="str">
        <f>RIGHT(N2088,LEN(N2088)-SEARCH("/",N2088))</f>
        <v>indie rock</v>
      </c>
      <c r="S2088" s="9">
        <f t="shared" si="130"/>
        <v>40860.462175925924</v>
      </c>
      <c r="T2088" s="9">
        <f t="shared" si="131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103.5</v>
      </c>
      <c r="P2089" s="14">
        <f t="shared" si="129"/>
        <v>62.12</v>
      </c>
      <c r="Q2089" t="str">
        <f>(LEFT(N2089,FIND("/",N2089)-1))</f>
        <v>music</v>
      </c>
      <c r="R2089" t="str">
        <f>RIGHT(N2089,LEN(N2089)-SEARCH("/",N2089))</f>
        <v>indie rock</v>
      </c>
      <c r="S2089" s="9">
        <f t="shared" si="130"/>
        <v>40763.996041666665</v>
      </c>
      <c r="T2089" s="9">
        <f t="shared" si="131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115.5</v>
      </c>
      <c r="P2090" s="14">
        <f t="shared" si="129"/>
        <v>46.2</v>
      </c>
      <c r="Q2090" t="str">
        <f>(LEFT(N2090,FIND("/",N2090)-1))</f>
        <v>music</v>
      </c>
      <c r="R2090" t="str">
        <f>RIGHT(N2090,LEN(N2090)-SEARCH("/",N2090))</f>
        <v>indie rock</v>
      </c>
      <c r="S2090" s="9">
        <f t="shared" si="130"/>
        <v>40395.506388888891</v>
      </c>
      <c r="T2090" s="9">
        <f t="shared" si="131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120.4</v>
      </c>
      <c r="P2091" s="14">
        <f t="shared" si="129"/>
        <v>48.55</v>
      </c>
      <c r="Q2091" t="str">
        <f>(LEFT(N2091,FIND("/",N2091)-1))</f>
        <v>music</v>
      </c>
      <c r="R2091" t="str">
        <f>RIGHT(N2091,LEN(N2091)-SEARCH("/",N2091))</f>
        <v>indie rock</v>
      </c>
      <c r="S2091" s="9">
        <f t="shared" si="130"/>
        <v>41452.867986111109</v>
      </c>
      <c r="T2091" s="9">
        <f t="shared" si="131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115</v>
      </c>
      <c r="P2092" s="14">
        <f t="shared" si="129"/>
        <v>57.52</v>
      </c>
      <c r="Q2092" t="str">
        <f>(LEFT(N2092,FIND("/",N2092)-1))</f>
        <v>music</v>
      </c>
      <c r="R2092" t="str">
        <f>RIGHT(N2092,LEN(N2092)-SEARCH("/",N2092))</f>
        <v>indie rock</v>
      </c>
      <c r="S2092" s="9">
        <f t="shared" si="130"/>
        <v>41299.173090277771</v>
      </c>
      <c r="T2092" s="9">
        <f t="shared" si="131"/>
        <v>41329.173090277771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120.5</v>
      </c>
      <c r="P2093" s="14">
        <f t="shared" si="129"/>
        <v>88.15</v>
      </c>
      <c r="Q2093" t="str">
        <f>(LEFT(N2093,FIND("/",N2093)-1))</f>
        <v>music</v>
      </c>
      <c r="R2093" t="str">
        <f>RIGHT(N2093,LEN(N2093)-SEARCH("/",N2093))</f>
        <v>indie rock</v>
      </c>
      <c r="S2093" s="9">
        <f t="shared" si="130"/>
        <v>40555.114328703705</v>
      </c>
      <c r="T2093" s="9">
        <f t="shared" si="131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101.3</v>
      </c>
      <c r="P2094" s="14">
        <f t="shared" si="129"/>
        <v>110.49</v>
      </c>
      <c r="Q2094" t="str">
        <f>(LEFT(N2094,FIND("/",N2094)-1))</f>
        <v>music</v>
      </c>
      <c r="R2094" t="str">
        <f>RIGHT(N2094,LEN(N2094)-SEARCH("/",N2094))</f>
        <v>indie rock</v>
      </c>
      <c r="S2094" s="9">
        <f t="shared" si="130"/>
        <v>40763.499212962961</v>
      </c>
      <c r="T2094" s="9">
        <f t="shared" si="131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102.5</v>
      </c>
      <c r="P2095" s="14">
        <f t="shared" si="129"/>
        <v>66.83</v>
      </c>
      <c r="Q2095" t="str">
        <f>(LEFT(N2095,FIND("/",N2095)-1))</f>
        <v>music</v>
      </c>
      <c r="R2095" t="str">
        <f>RIGHT(N2095,LEN(N2095)-SEARCH("/",N2095))</f>
        <v>indie rock</v>
      </c>
      <c r="S2095" s="9">
        <f t="shared" si="130"/>
        <v>41205.646203703705</v>
      </c>
      <c r="T2095" s="9">
        <f t="shared" si="131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120.5</v>
      </c>
      <c r="P2096" s="14">
        <f t="shared" si="129"/>
        <v>58.6</v>
      </c>
      <c r="Q2096" t="str">
        <f>(LEFT(N2096,FIND("/",N2096)-1))</f>
        <v>music</v>
      </c>
      <c r="R2096" t="str">
        <f>RIGHT(N2096,LEN(N2096)-SEARCH("/",N2096))</f>
        <v>indie rock</v>
      </c>
      <c r="S2096" s="9">
        <f t="shared" si="130"/>
        <v>40938.811689814815</v>
      </c>
      <c r="T2096" s="9">
        <f t="shared" si="131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100</v>
      </c>
      <c r="P2097" s="14">
        <f t="shared" si="129"/>
        <v>113.64</v>
      </c>
      <c r="Q2097" t="str">
        <f>(LEFT(N2097,FIND("/",N2097)-1))</f>
        <v>music</v>
      </c>
      <c r="R2097" t="str">
        <f>RIGHT(N2097,LEN(N2097)-SEARCH("/",N2097))</f>
        <v>indie rock</v>
      </c>
      <c r="S2097" s="9">
        <f t="shared" si="130"/>
        <v>40758.525150462963</v>
      </c>
      <c r="T2097" s="9">
        <f t="shared" si="131"/>
        <v>40818.525150462963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101.7</v>
      </c>
      <c r="P2098" s="14">
        <f t="shared" si="129"/>
        <v>43.57</v>
      </c>
      <c r="Q2098" t="str">
        <f>(LEFT(N2098,FIND("/",N2098)-1))</f>
        <v>music</v>
      </c>
      <c r="R2098" t="str">
        <f>RIGHT(N2098,LEN(N2098)-SEARCH("/",N2098))</f>
        <v>indie rock</v>
      </c>
      <c r="S2098" s="9">
        <f t="shared" si="130"/>
        <v>41192.550173611111</v>
      </c>
      <c r="T2098" s="9">
        <f t="shared" si="131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100</v>
      </c>
      <c r="P2099" s="14">
        <f t="shared" si="129"/>
        <v>78.95</v>
      </c>
      <c r="Q2099" t="str">
        <f>(LEFT(N2099,FIND("/",N2099)-1))</f>
        <v>music</v>
      </c>
      <c r="R2099" t="str">
        <f>RIGHT(N2099,LEN(N2099)-SEARCH("/",N2099))</f>
        <v>indie rock</v>
      </c>
      <c r="S2099" s="9">
        <f t="shared" si="130"/>
        <v>40818.376562500001</v>
      </c>
      <c r="T2099" s="9">
        <f t="shared" si="131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100.3</v>
      </c>
      <c r="P2100" s="14">
        <f t="shared" si="129"/>
        <v>188.13</v>
      </c>
      <c r="Q2100" t="str">
        <f>(LEFT(N2100,FIND("/",N2100)-1))</f>
        <v>music</v>
      </c>
      <c r="R2100" t="str">
        <f>RIGHT(N2100,LEN(N2100)-SEARCH("/",N2100))</f>
        <v>indie rock</v>
      </c>
      <c r="S2100" s="9">
        <f t="shared" si="130"/>
        <v>40945.905497685184</v>
      </c>
      <c r="T2100" s="9">
        <f t="shared" si="131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132.4</v>
      </c>
      <c r="P2101" s="14">
        <f t="shared" si="129"/>
        <v>63.03</v>
      </c>
      <c r="Q2101" t="str">
        <f>(LEFT(N2101,FIND("/",N2101)-1))</f>
        <v>music</v>
      </c>
      <c r="R2101" t="str">
        <f>RIGHT(N2101,LEN(N2101)-SEARCH("/",N2101))</f>
        <v>indie rock</v>
      </c>
      <c r="S2101" s="9">
        <f t="shared" si="130"/>
        <v>42173.53800925926</v>
      </c>
      <c r="T2101" s="9">
        <f t="shared" si="131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136.69999999999999</v>
      </c>
      <c r="P2102" s="14">
        <f t="shared" si="129"/>
        <v>30.37</v>
      </c>
      <c r="Q2102" t="str">
        <f>(LEFT(N2102,FIND("/",N2102)-1))</f>
        <v>music</v>
      </c>
      <c r="R2102" t="str">
        <f>RIGHT(N2102,LEN(N2102)-SEARCH("/",N2102))</f>
        <v>indie rock</v>
      </c>
      <c r="S2102" s="9">
        <f t="shared" si="130"/>
        <v>41074.62663194444</v>
      </c>
      <c r="T2102" s="9">
        <f t="shared" si="131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113.3</v>
      </c>
      <c r="P2103" s="14">
        <f t="shared" si="129"/>
        <v>51.48</v>
      </c>
      <c r="Q2103" t="str">
        <f>(LEFT(N2103,FIND("/",N2103)-1))</f>
        <v>music</v>
      </c>
      <c r="R2103" t="str">
        <f>RIGHT(N2103,LEN(N2103)-SEARCH("/",N2103))</f>
        <v>indie rock</v>
      </c>
      <c r="S2103" s="9">
        <f t="shared" si="130"/>
        <v>40891.941134259258</v>
      </c>
      <c r="T2103" s="9">
        <f t="shared" si="131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136</v>
      </c>
      <c r="P2104" s="14">
        <f t="shared" si="129"/>
        <v>35.79</v>
      </c>
      <c r="Q2104" t="str">
        <f>(LEFT(N2104,FIND("/",N2104)-1))</f>
        <v>music</v>
      </c>
      <c r="R2104" t="str">
        <f>RIGHT(N2104,LEN(N2104)-SEARCH("/",N2104))</f>
        <v>indie rock</v>
      </c>
      <c r="S2104" s="9">
        <f t="shared" si="130"/>
        <v>40638.660277777773</v>
      </c>
      <c r="T2104" s="9">
        <f t="shared" si="131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146.1</v>
      </c>
      <c r="P2105" s="14">
        <f t="shared" si="129"/>
        <v>98.82</v>
      </c>
      <c r="Q2105" t="str">
        <f>(LEFT(N2105,FIND("/",N2105)-1))</f>
        <v>music</v>
      </c>
      <c r="R2105" t="str">
        <f>RIGHT(N2105,LEN(N2105)-SEARCH("/",N2105))</f>
        <v>indie rock</v>
      </c>
      <c r="S2105" s="9">
        <f t="shared" si="130"/>
        <v>41192.546608796292</v>
      </c>
      <c r="T2105" s="9">
        <f t="shared" si="131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129.5</v>
      </c>
      <c r="P2106" s="14">
        <f t="shared" si="129"/>
        <v>28</v>
      </c>
      <c r="Q2106" t="str">
        <f>(LEFT(N2106,FIND("/",N2106)-1))</f>
        <v>music</v>
      </c>
      <c r="R2106" t="str">
        <f>RIGHT(N2106,LEN(N2106)-SEARCH("/",N2106))</f>
        <v>indie rock</v>
      </c>
      <c r="S2106" s="9">
        <f t="shared" si="130"/>
        <v>41393.86613425926</v>
      </c>
      <c r="T2106" s="9">
        <f t="shared" si="131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254</v>
      </c>
      <c r="P2107" s="14">
        <f t="shared" si="129"/>
        <v>51.31</v>
      </c>
      <c r="Q2107" t="str">
        <f>(LEFT(N2107,FIND("/",N2107)-1))</f>
        <v>music</v>
      </c>
      <c r="R2107" t="str">
        <f>RIGHT(N2107,LEN(N2107)-SEARCH("/",N2107))</f>
        <v>indie rock</v>
      </c>
      <c r="S2107" s="9">
        <f t="shared" si="130"/>
        <v>41951.580474537033</v>
      </c>
      <c r="T2107" s="9">
        <f t="shared" si="131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107</v>
      </c>
      <c r="P2108" s="14">
        <f t="shared" si="129"/>
        <v>53.52</v>
      </c>
      <c r="Q2108" t="str">
        <f>(LEFT(N2108,FIND("/",N2108)-1))</f>
        <v>music</v>
      </c>
      <c r="R2108" t="str">
        <f>RIGHT(N2108,LEN(N2108)-SEARCH("/",N2108))</f>
        <v>indie rock</v>
      </c>
      <c r="S2108" s="9">
        <f t="shared" si="130"/>
        <v>41270.006643518514</v>
      </c>
      <c r="T2108" s="9">
        <f t="shared" si="131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107.7</v>
      </c>
      <c r="P2109" s="14">
        <f t="shared" si="129"/>
        <v>37.15</v>
      </c>
      <c r="Q2109" t="str">
        <f>(LEFT(N2109,FIND("/",N2109)-1))</f>
        <v>music</v>
      </c>
      <c r="R2109" t="str">
        <f>RIGHT(N2109,LEN(N2109)-SEARCH("/",N2109))</f>
        <v>indie rock</v>
      </c>
      <c r="S2109" s="9">
        <f t="shared" si="130"/>
        <v>41934.502233796295</v>
      </c>
      <c r="T2109" s="9">
        <f t="shared" si="131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107.3</v>
      </c>
      <c r="P2110" s="14">
        <f t="shared" si="129"/>
        <v>89.9</v>
      </c>
      <c r="Q2110" t="str">
        <f>(LEFT(N2110,FIND("/",N2110)-1))</f>
        <v>music</v>
      </c>
      <c r="R2110" t="str">
        <f>RIGHT(N2110,LEN(N2110)-SEARCH("/",N2110))</f>
        <v>indie rock</v>
      </c>
      <c r="S2110" s="9">
        <f t="shared" si="130"/>
        <v>41134.967361111107</v>
      </c>
      <c r="T2110" s="9">
        <f t="shared" si="131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106.5</v>
      </c>
      <c r="P2111" s="14">
        <f t="shared" si="129"/>
        <v>106.53</v>
      </c>
      <c r="Q2111" t="str">
        <f>(LEFT(N2111,FIND("/",N2111)-1))</f>
        <v>music</v>
      </c>
      <c r="R2111" t="str">
        <f>RIGHT(N2111,LEN(N2111)-SEARCH("/",N2111))</f>
        <v>indie rock</v>
      </c>
      <c r="S2111" s="9">
        <f t="shared" si="130"/>
        <v>42160.500196759262</v>
      </c>
      <c r="T2111" s="9">
        <f t="shared" si="131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100.4</v>
      </c>
      <c r="P2112" s="14">
        <f t="shared" si="129"/>
        <v>52.82</v>
      </c>
      <c r="Q2112" t="str">
        <f>(LEFT(N2112,FIND("/",N2112)-1))</f>
        <v>music</v>
      </c>
      <c r="R2112" t="str">
        <f>RIGHT(N2112,LEN(N2112)-SEARCH("/",N2112))</f>
        <v>indie rock</v>
      </c>
      <c r="S2112" s="9">
        <f t="shared" si="130"/>
        <v>41759.462604166663</v>
      </c>
      <c r="T2112" s="9">
        <f t="shared" si="131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106.5</v>
      </c>
      <c r="P2113" s="14">
        <f t="shared" si="129"/>
        <v>54.62</v>
      </c>
      <c r="Q2113" t="str">
        <f>(LEFT(N2113,FIND("/",N2113)-1))</f>
        <v>music</v>
      </c>
      <c r="R2113" t="str">
        <f>RIGHT(N2113,LEN(N2113)-SEARCH("/",N2113))</f>
        <v>indie rock</v>
      </c>
      <c r="S2113" s="9">
        <f t="shared" si="130"/>
        <v>40702.988715277774</v>
      </c>
      <c r="T2113" s="9">
        <f t="shared" si="131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100</v>
      </c>
      <c r="P2114" s="14">
        <f t="shared" si="129"/>
        <v>27.27</v>
      </c>
      <c r="Q2114" t="str">
        <f>(LEFT(N2114,FIND("/",N2114)-1))</f>
        <v>music</v>
      </c>
      <c r="R2114" t="str">
        <f>RIGHT(N2114,LEN(N2114)-SEARCH("/",N2114))</f>
        <v>indie rock</v>
      </c>
      <c r="S2114" s="9">
        <f t="shared" si="130"/>
        <v>41365.719826388886</v>
      </c>
      <c r="T2114" s="9">
        <f t="shared" si="131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ROUND((E2115/D2115)*100, 1)</f>
        <v>104.9</v>
      </c>
      <c r="P2115" s="14">
        <f t="shared" ref="P2115:P2178" si="133">ROUND(E2115/L2115, 2)</f>
        <v>68.599999999999994</v>
      </c>
      <c r="Q2115" t="str">
        <f>(LEFT(N2115,FIND("/",N2115)-1))</f>
        <v>music</v>
      </c>
      <c r="R2115" t="str">
        <f>RIGHT(N2115,LEN(N2115)-SEARCH("/",N2115))</f>
        <v>indie rock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104.7</v>
      </c>
      <c r="P2116" s="14">
        <f t="shared" si="133"/>
        <v>35.61</v>
      </c>
      <c r="Q2116" t="str">
        <f>(LEFT(N2116,FIND("/",N2116)-1))</f>
        <v>music</v>
      </c>
      <c r="R2116" t="str">
        <f>RIGHT(N2116,LEN(N2116)-SEARCH("/",N2116))</f>
        <v>indie rock</v>
      </c>
      <c r="S2116" s="9">
        <f t="shared" si="134"/>
        <v>40458.607291666667</v>
      </c>
      <c r="T2116" s="9">
        <f t="shared" si="135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225.7</v>
      </c>
      <c r="P2117" s="14">
        <f t="shared" si="133"/>
        <v>94.03</v>
      </c>
      <c r="Q2117" t="str">
        <f>(LEFT(N2117,FIND("/",N2117)-1))</f>
        <v>music</v>
      </c>
      <c r="R2117" t="str">
        <f>RIGHT(N2117,LEN(N2117)-SEARCH("/",N2117))</f>
        <v>indie rock</v>
      </c>
      <c r="S2117" s="9">
        <f t="shared" si="134"/>
        <v>40563.872696759259</v>
      </c>
      <c r="T2117" s="9">
        <f t="shared" si="135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100.9</v>
      </c>
      <c r="P2118" s="14">
        <f t="shared" si="133"/>
        <v>526.46</v>
      </c>
      <c r="Q2118" t="str">
        <f>(LEFT(N2118,FIND("/",N2118)-1))</f>
        <v>music</v>
      </c>
      <c r="R2118" t="str">
        <f>RIGHT(N2118,LEN(N2118)-SEARCH("/",N2118))</f>
        <v>indie rock</v>
      </c>
      <c r="S2118" s="9">
        <f t="shared" si="134"/>
        <v>41136.569479166668</v>
      </c>
      <c r="T2118" s="9">
        <f t="shared" si="135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147.80000000000001</v>
      </c>
      <c r="P2119" s="14">
        <f t="shared" si="133"/>
        <v>50.66</v>
      </c>
      <c r="Q2119" t="str">
        <f>(LEFT(N2119,FIND("/",N2119)-1))</f>
        <v>music</v>
      </c>
      <c r="R2119" t="str">
        <f>RIGHT(N2119,LEN(N2119)-SEARCH("/",N2119))</f>
        <v>indie rock</v>
      </c>
      <c r="S2119" s="9">
        <f t="shared" si="134"/>
        <v>42289.851261574069</v>
      </c>
      <c r="T2119" s="9">
        <f t="shared" si="135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134.6</v>
      </c>
      <c r="P2120" s="14">
        <f t="shared" si="133"/>
        <v>79.180000000000007</v>
      </c>
      <c r="Q2120" t="str">
        <f>(LEFT(N2120,FIND("/",N2120)-1))</f>
        <v>music</v>
      </c>
      <c r="R2120" t="str">
        <f>RIGHT(N2120,LEN(N2120)-SEARCH("/",N2120))</f>
        <v>indie rock</v>
      </c>
      <c r="S2120" s="9">
        <f t="shared" si="134"/>
        <v>40718.631203703699</v>
      </c>
      <c r="T2120" s="9">
        <f t="shared" si="135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100.8</v>
      </c>
      <c r="P2121" s="14">
        <f t="shared" si="133"/>
        <v>91.59</v>
      </c>
      <c r="Q2121" t="str">
        <f>(LEFT(N2121,FIND("/",N2121)-1))</f>
        <v>music</v>
      </c>
      <c r="R2121" t="str">
        <f>RIGHT(N2121,LEN(N2121)-SEARCH("/",N2121))</f>
        <v>indie rock</v>
      </c>
      <c r="S2121" s="9">
        <f t="shared" si="134"/>
        <v>41106.921817129631</v>
      </c>
      <c r="T2121" s="9">
        <f t="shared" si="135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100.9</v>
      </c>
      <c r="P2122" s="14">
        <f t="shared" si="133"/>
        <v>116.96</v>
      </c>
      <c r="Q2122" t="str">
        <f>(LEFT(N2122,FIND("/",N2122)-1))</f>
        <v>music</v>
      </c>
      <c r="R2122" t="str">
        <f>RIGHT(N2122,LEN(N2122)-SEARCH("/",N2122))</f>
        <v>indie rock</v>
      </c>
      <c r="S2122" s="9">
        <f t="shared" si="134"/>
        <v>41591.756203703699</v>
      </c>
      <c r="T2122" s="9">
        <f t="shared" si="135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0.6</v>
      </c>
      <c r="P2123" s="14">
        <f t="shared" si="133"/>
        <v>28.4</v>
      </c>
      <c r="Q2123" t="str">
        <f>(LEFT(N2123,FIND("/",N2123)-1))</f>
        <v>games</v>
      </c>
      <c r="R2123" t="str">
        <f>RIGHT(N2123,LEN(N2123)-SEARCH("/",N2123))</f>
        <v>video games</v>
      </c>
      <c r="S2123" s="9">
        <f t="shared" si="134"/>
        <v>42716.534120370365</v>
      </c>
      <c r="T2123" s="9">
        <f t="shared" si="135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0.4</v>
      </c>
      <c r="P2124" s="14">
        <f t="shared" si="133"/>
        <v>103.33</v>
      </c>
      <c r="Q2124" t="str">
        <f>(LEFT(N2124,FIND("/",N2124)-1))</f>
        <v>games</v>
      </c>
      <c r="R2124" t="str">
        <f>RIGHT(N2124,LEN(N2124)-SEARCH("/",N2124))</f>
        <v>video games</v>
      </c>
      <c r="S2124" s="9">
        <f t="shared" si="134"/>
        <v>42712.092233796291</v>
      </c>
      <c r="T2124" s="9">
        <f t="shared" si="135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10</v>
      </c>
      <c r="P2125" s="14">
        <f t="shared" si="133"/>
        <v>10</v>
      </c>
      <c r="Q2125" t="str">
        <f>(LEFT(N2125,FIND("/",N2125)-1))</f>
        <v>games</v>
      </c>
      <c r="R2125" t="str">
        <f>RIGHT(N2125,LEN(N2125)-SEARCH("/",N2125))</f>
        <v>video games</v>
      </c>
      <c r="S2125" s="9">
        <f t="shared" si="134"/>
        <v>40198.216516203705</v>
      </c>
      <c r="T2125" s="9">
        <f t="shared" si="135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10.5</v>
      </c>
      <c r="P2126" s="14">
        <f t="shared" si="133"/>
        <v>23</v>
      </c>
      <c r="Q2126" t="str">
        <f>(LEFT(N2126,FIND("/",N2126)-1))</f>
        <v>games</v>
      </c>
      <c r="R2126" t="str">
        <f>RIGHT(N2126,LEN(N2126)-SEARCH("/",N2126))</f>
        <v>video games</v>
      </c>
      <c r="S2126" s="9">
        <f t="shared" si="134"/>
        <v>40463.819849537038</v>
      </c>
      <c r="T2126" s="9">
        <f t="shared" si="135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</v>
      </c>
      <c r="P2127" s="14">
        <f t="shared" si="133"/>
        <v>31.56</v>
      </c>
      <c r="Q2127" t="str">
        <f>(LEFT(N2127,FIND("/",N2127)-1))</f>
        <v>games</v>
      </c>
      <c r="R2127" t="str">
        <f>RIGHT(N2127,LEN(N2127)-SEARCH("/",N2127))</f>
        <v>video games</v>
      </c>
      <c r="S2127" s="9">
        <f t="shared" si="134"/>
        <v>42190.815196759257</v>
      </c>
      <c r="T2127" s="9">
        <f t="shared" si="135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0.1</v>
      </c>
      <c r="P2128" s="14">
        <f t="shared" si="133"/>
        <v>5</v>
      </c>
      <c r="Q2128" t="str">
        <f>(LEFT(N2128,FIND("/",N2128)-1))</f>
        <v>games</v>
      </c>
      <c r="R2128" t="str">
        <f>RIGHT(N2128,LEN(N2128)-SEARCH("/",N2128))</f>
        <v>video games</v>
      </c>
      <c r="S2128" s="9">
        <f t="shared" si="134"/>
        <v>41951.76489583333</v>
      </c>
      <c r="T2128" s="9">
        <f t="shared" si="135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28.8</v>
      </c>
      <c r="P2129" s="14">
        <f t="shared" si="133"/>
        <v>34.22</v>
      </c>
      <c r="Q2129" t="str">
        <f>(LEFT(N2129,FIND("/",N2129)-1))</f>
        <v>games</v>
      </c>
      <c r="R2129" t="str">
        <f>RIGHT(N2129,LEN(N2129)-SEARCH("/",N2129))</f>
        <v>video games</v>
      </c>
      <c r="S2129" s="9">
        <f t="shared" si="134"/>
        <v>42045.297025462962</v>
      </c>
      <c r="T2129" s="9">
        <f t="shared" si="135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0.2</v>
      </c>
      <c r="P2130" s="14">
        <f t="shared" si="133"/>
        <v>25</v>
      </c>
      <c r="Q2130" t="str">
        <f>(LEFT(N2130,FIND("/",N2130)-1))</f>
        <v>games</v>
      </c>
      <c r="R2130" t="str">
        <f>RIGHT(N2130,LEN(N2130)-SEARCH("/",N2130))</f>
        <v>video games</v>
      </c>
      <c r="S2130" s="9">
        <f t="shared" si="134"/>
        <v>41843.564456018517</v>
      </c>
      <c r="T2130" s="9">
        <f t="shared" si="135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11.8</v>
      </c>
      <c r="P2131" s="14">
        <f t="shared" si="133"/>
        <v>19.670000000000002</v>
      </c>
      <c r="Q2131" t="str">
        <f>(LEFT(N2131,FIND("/",N2131)-1))</f>
        <v>games</v>
      </c>
      <c r="R2131" t="str">
        <f>RIGHT(N2131,LEN(N2131)-SEARCH("/",N2131))</f>
        <v>video games</v>
      </c>
      <c r="S2131" s="9">
        <f t="shared" si="134"/>
        <v>42408.815972222219</v>
      </c>
      <c r="T2131" s="9">
        <f t="shared" si="135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0.2</v>
      </c>
      <c r="P2132" s="14">
        <f t="shared" si="133"/>
        <v>21.25</v>
      </c>
      <c r="Q2132" t="str">
        <f>(LEFT(N2132,FIND("/",N2132)-1))</f>
        <v>games</v>
      </c>
      <c r="R2132" t="str">
        <f>RIGHT(N2132,LEN(N2132)-SEARCH("/",N2132))</f>
        <v>video games</v>
      </c>
      <c r="S2132" s="9">
        <f t="shared" si="134"/>
        <v>41831.87804398148</v>
      </c>
      <c r="T2132" s="9">
        <f t="shared" si="135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5</v>
      </c>
      <c r="P2133" s="14">
        <f t="shared" si="133"/>
        <v>8.33</v>
      </c>
      <c r="Q2133" t="str">
        <f>(LEFT(N2133,FIND("/",N2133)-1))</f>
        <v>games</v>
      </c>
      <c r="R2133" t="str">
        <f>RIGHT(N2133,LEN(N2133)-SEARCH("/",N2133))</f>
        <v>video games</v>
      </c>
      <c r="S2133" s="9">
        <f t="shared" si="134"/>
        <v>42166.998738425922</v>
      </c>
      <c r="T2133" s="9">
        <f t="shared" si="135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</v>
      </c>
      <c r="P2134" s="14">
        <f t="shared" si="133"/>
        <v>21.34</v>
      </c>
      <c r="Q2134" t="str">
        <f>(LEFT(N2134,FIND("/",N2134)-1))</f>
        <v>games</v>
      </c>
      <c r="R2134" t="str">
        <f>RIGHT(N2134,LEN(N2134)-SEARCH("/",N2134))</f>
        <v>video games</v>
      </c>
      <c r="S2134" s="9">
        <f t="shared" si="134"/>
        <v>41643.27884259259</v>
      </c>
      <c r="T2134" s="9">
        <f t="shared" si="135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</v>
      </c>
      <c r="P2135" s="14">
        <f t="shared" si="133"/>
        <v>5.33</v>
      </c>
      <c r="Q2135" t="str">
        <f>(LEFT(N2135,FIND("/",N2135)-1))</f>
        <v>games</v>
      </c>
      <c r="R2135" t="str">
        <f>RIGHT(N2135,LEN(N2135)-SEARCH("/",N2135))</f>
        <v>video games</v>
      </c>
      <c r="S2135" s="9">
        <f t="shared" si="134"/>
        <v>40618.888877314814</v>
      </c>
      <c r="T2135" s="9">
        <f t="shared" si="135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</v>
      </c>
      <c r="P2136" s="14">
        <f t="shared" si="133"/>
        <v>34.67</v>
      </c>
      <c r="Q2136" t="str">
        <f>(LEFT(N2136,FIND("/",N2136)-1))</f>
        <v>games</v>
      </c>
      <c r="R2136" t="str">
        <f>RIGHT(N2136,LEN(N2136)-SEARCH("/",N2136))</f>
        <v>video games</v>
      </c>
      <c r="S2136" s="9">
        <f t="shared" si="134"/>
        <v>41361.678136574068</v>
      </c>
      <c r="T2136" s="9">
        <f t="shared" si="135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9.6</v>
      </c>
      <c r="P2137" s="14">
        <f t="shared" si="133"/>
        <v>21.73</v>
      </c>
      <c r="Q2137" t="str">
        <f>(LEFT(N2137,FIND("/",N2137)-1))</f>
        <v>games</v>
      </c>
      <c r="R2137" t="str">
        <f>RIGHT(N2137,LEN(N2137)-SEARCH("/",N2137))</f>
        <v>video games</v>
      </c>
      <c r="S2137" s="9">
        <f t="shared" si="134"/>
        <v>41156.755011574074</v>
      </c>
      <c r="T2137" s="9">
        <f t="shared" si="135"/>
        <v>41186.755011574074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0.1</v>
      </c>
      <c r="P2138" s="14">
        <f t="shared" si="133"/>
        <v>11.92</v>
      </c>
      <c r="Q2138" t="str">
        <f>(LEFT(N2138,FIND("/",N2138)-1))</f>
        <v>games</v>
      </c>
      <c r="R2138" t="str">
        <f>RIGHT(N2138,LEN(N2138)-SEARCH("/",N2138))</f>
        <v>video games</v>
      </c>
      <c r="S2138" s="9">
        <f t="shared" si="134"/>
        <v>41536.300763888888</v>
      </c>
      <c r="T2138" s="9">
        <f t="shared" si="135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28.4</v>
      </c>
      <c r="P2139" s="14">
        <f t="shared" si="133"/>
        <v>26.6</v>
      </c>
      <c r="Q2139" t="str">
        <f>(LEFT(N2139,FIND("/",N2139)-1))</f>
        <v>games</v>
      </c>
      <c r="R2139" t="str">
        <f>RIGHT(N2139,LEN(N2139)-SEARCH("/",N2139))</f>
        <v>video games</v>
      </c>
      <c r="S2139" s="9">
        <f t="shared" si="134"/>
        <v>41948.562835648147</v>
      </c>
      <c r="T2139" s="9">
        <f t="shared" si="135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12.8</v>
      </c>
      <c r="P2140" s="14">
        <f t="shared" si="133"/>
        <v>10.67</v>
      </c>
      <c r="Q2140" t="str">
        <f>(LEFT(N2140,FIND("/",N2140)-1))</f>
        <v>games</v>
      </c>
      <c r="R2140" t="str">
        <f>RIGHT(N2140,LEN(N2140)-SEARCH("/",N2140))</f>
        <v>video games</v>
      </c>
      <c r="S2140" s="9">
        <f t="shared" si="134"/>
        <v>41556.804849537039</v>
      </c>
      <c r="T2140" s="9">
        <f t="shared" si="135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</v>
      </c>
      <c r="P2141" s="14">
        <f t="shared" si="133"/>
        <v>29.04</v>
      </c>
      <c r="Q2141" t="str">
        <f>(LEFT(N2141,FIND("/",N2141)-1))</f>
        <v>games</v>
      </c>
      <c r="R2141" t="str">
        <f>RIGHT(N2141,LEN(N2141)-SEARCH("/",N2141))</f>
        <v>video games</v>
      </c>
      <c r="S2141" s="9">
        <f t="shared" si="134"/>
        <v>42647.541759259257</v>
      </c>
      <c r="T2141" s="9">
        <f t="shared" si="135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0.1</v>
      </c>
      <c r="P2142" s="14">
        <f t="shared" si="133"/>
        <v>50.91</v>
      </c>
      <c r="Q2142" t="str">
        <f>(LEFT(N2142,FIND("/",N2142)-1))</f>
        <v>games</v>
      </c>
      <c r="R2142" t="str">
        <f>RIGHT(N2142,LEN(N2142)-SEARCH("/",N2142))</f>
        <v>video games</v>
      </c>
      <c r="S2142" s="9">
        <f t="shared" si="134"/>
        <v>41255.625277777777</v>
      </c>
      <c r="T2142" s="9">
        <f t="shared" si="135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14" t="e">
        <f t="shared" si="133"/>
        <v>#DIV/0!</v>
      </c>
      <c r="Q2143" t="str">
        <f>(LEFT(N2143,FIND("/",N2143)-1))</f>
        <v>games</v>
      </c>
      <c r="R2143" t="str">
        <f>RIGHT(N2143,LEN(N2143)-SEARCH("/",N2143))</f>
        <v>video games</v>
      </c>
      <c r="S2143" s="9">
        <f t="shared" si="134"/>
        <v>41927.027303240735</v>
      </c>
      <c r="T2143" s="9">
        <f t="shared" si="135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</v>
      </c>
      <c r="P2144" s="14">
        <f t="shared" si="133"/>
        <v>50.08</v>
      </c>
      <c r="Q2144" t="str">
        <f>(LEFT(N2144,FIND("/",N2144)-1))</f>
        <v>games</v>
      </c>
      <c r="R2144" t="str">
        <f>RIGHT(N2144,LEN(N2144)-SEARCH("/",N2144))</f>
        <v>video games</v>
      </c>
      <c r="S2144" s="9">
        <f t="shared" si="134"/>
        <v>42340.493171296293</v>
      </c>
      <c r="T2144" s="9">
        <f t="shared" si="135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11.3</v>
      </c>
      <c r="P2145" s="14">
        <f t="shared" si="133"/>
        <v>45</v>
      </c>
      <c r="Q2145" t="str">
        <f>(LEFT(N2145,FIND("/",N2145)-1))</f>
        <v>games</v>
      </c>
      <c r="R2145" t="str">
        <f>RIGHT(N2145,LEN(N2145)-SEARCH("/",N2145))</f>
        <v>video games</v>
      </c>
      <c r="S2145" s="9">
        <f t="shared" si="134"/>
        <v>40332.678379629629</v>
      </c>
      <c r="T2145" s="9">
        <f t="shared" si="135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</v>
      </c>
      <c r="P2146" s="14">
        <f t="shared" si="133"/>
        <v>25.29</v>
      </c>
      <c r="Q2146" t="str">
        <f>(LEFT(N2146,FIND("/",N2146)-1))</f>
        <v>games</v>
      </c>
      <c r="R2146" t="str">
        <f>RIGHT(N2146,LEN(N2146)-SEARCH("/",N2146))</f>
        <v>video games</v>
      </c>
      <c r="S2146" s="9">
        <f t="shared" si="134"/>
        <v>41499.338425925926</v>
      </c>
      <c r="T2146" s="9">
        <f t="shared" si="135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30.4</v>
      </c>
      <c r="P2147" s="14">
        <f t="shared" si="133"/>
        <v>51.29</v>
      </c>
      <c r="Q2147" t="str">
        <f>(LEFT(N2147,FIND("/",N2147)-1))</f>
        <v>games</v>
      </c>
      <c r="R2147" t="str">
        <f>RIGHT(N2147,LEN(N2147)-SEARCH("/",N2147))</f>
        <v>video games</v>
      </c>
      <c r="S2147" s="9">
        <f t="shared" si="134"/>
        <v>41575.029097222221</v>
      </c>
      <c r="T2147" s="9">
        <f t="shared" si="135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</v>
      </c>
      <c r="P2148" s="14">
        <f t="shared" si="133"/>
        <v>1</v>
      </c>
      <c r="Q2148" t="str">
        <f>(LEFT(N2148,FIND("/",N2148)-1))</f>
        <v>games</v>
      </c>
      <c r="R2148" t="str">
        <f>RIGHT(N2148,LEN(N2148)-SEARCH("/",N2148))</f>
        <v>video games</v>
      </c>
      <c r="S2148" s="9">
        <f t="shared" si="134"/>
        <v>42397.471180555549</v>
      </c>
      <c r="T2148" s="9">
        <f t="shared" si="135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0.7</v>
      </c>
      <c r="P2149" s="14">
        <f t="shared" si="133"/>
        <v>49.38</v>
      </c>
      <c r="Q2149" t="str">
        <f>(LEFT(N2149,FIND("/",N2149)-1))</f>
        <v>games</v>
      </c>
      <c r="R2149" t="str">
        <f>RIGHT(N2149,LEN(N2149)-SEARCH("/",N2149))</f>
        <v>video games</v>
      </c>
      <c r="S2149" s="9">
        <f t="shared" si="134"/>
        <v>41927.087361111109</v>
      </c>
      <c r="T2149" s="9">
        <f t="shared" si="135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2</v>
      </c>
      <c r="P2150" s="14">
        <f t="shared" si="133"/>
        <v>1</v>
      </c>
      <c r="Q2150" t="str">
        <f>(LEFT(N2150,FIND("/",N2150)-1))</f>
        <v>games</v>
      </c>
      <c r="R2150" t="str">
        <f>RIGHT(N2150,LEN(N2150)-SEARCH("/",N2150))</f>
        <v>video games</v>
      </c>
      <c r="S2150" s="9">
        <f t="shared" si="134"/>
        <v>42066.525254629632</v>
      </c>
      <c r="T2150" s="9">
        <f t="shared" si="135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14" t="e">
        <f t="shared" si="133"/>
        <v>#DIV/0!</v>
      </c>
      <c r="Q2151" t="str">
        <f>(LEFT(N2151,FIND("/",N2151)-1))</f>
        <v>games</v>
      </c>
      <c r="R2151" t="str">
        <f>RIGHT(N2151,LEN(N2151)-SEARCH("/",N2151))</f>
        <v>video games</v>
      </c>
      <c r="S2151" s="9">
        <f t="shared" si="134"/>
        <v>40354.816620370366</v>
      </c>
      <c r="T2151" s="9">
        <f t="shared" si="135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0.8</v>
      </c>
      <c r="P2152" s="14">
        <f t="shared" si="133"/>
        <v>101.25</v>
      </c>
      <c r="Q2152" t="str">
        <f>(LEFT(N2152,FIND("/",N2152)-1))</f>
        <v>games</v>
      </c>
      <c r="R2152" t="str">
        <f>RIGHT(N2152,LEN(N2152)-SEARCH("/",N2152))</f>
        <v>video games</v>
      </c>
      <c r="S2152" s="9">
        <f t="shared" si="134"/>
        <v>42534.076377314814</v>
      </c>
      <c r="T2152" s="9">
        <f t="shared" si="135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0.3</v>
      </c>
      <c r="P2153" s="14">
        <f t="shared" si="133"/>
        <v>19.670000000000002</v>
      </c>
      <c r="Q2153" t="str">
        <f>(LEFT(N2153,FIND("/",N2153)-1))</f>
        <v>games</v>
      </c>
      <c r="R2153" t="str">
        <f>RIGHT(N2153,LEN(N2153)-SEARCH("/",N2153))</f>
        <v>video games</v>
      </c>
      <c r="S2153" s="9">
        <f t="shared" si="134"/>
        <v>42520.639050925922</v>
      </c>
      <c r="T2153" s="9">
        <f t="shared" si="135"/>
        <v>42550.639050925922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0.2</v>
      </c>
      <c r="P2154" s="14">
        <f t="shared" si="133"/>
        <v>12.5</v>
      </c>
      <c r="Q2154" t="str">
        <f>(LEFT(N2154,FIND("/",N2154)-1))</f>
        <v>games</v>
      </c>
      <c r="R2154" t="str">
        <f>RIGHT(N2154,LEN(N2154)-SEARCH("/",N2154))</f>
        <v>video games</v>
      </c>
      <c r="S2154" s="9">
        <f t="shared" si="134"/>
        <v>41683.62394675926</v>
      </c>
      <c r="T2154" s="9">
        <f t="shared" si="135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0</v>
      </c>
      <c r="P2155" s="14">
        <f t="shared" si="133"/>
        <v>8.5</v>
      </c>
      <c r="Q2155" t="str">
        <f>(LEFT(N2155,FIND("/",N2155)-1))</f>
        <v>games</v>
      </c>
      <c r="R2155" t="str">
        <f>RIGHT(N2155,LEN(N2155)-SEARCH("/",N2155))</f>
        <v>video games</v>
      </c>
      <c r="S2155" s="9">
        <f t="shared" si="134"/>
        <v>41974.702754629623</v>
      </c>
      <c r="T2155" s="9">
        <f t="shared" si="135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0.8</v>
      </c>
      <c r="P2156" s="14">
        <f t="shared" si="133"/>
        <v>1</v>
      </c>
      <c r="Q2156" t="str">
        <f>(LEFT(N2156,FIND("/",N2156)-1))</f>
        <v>games</v>
      </c>
      <c r="R2156" t="str">
        <f>RIGHT(N2156,LEN(N2156)-SEARCH("/",N2156))</f>
        <v>video games</v>
      </c>
      <c r="S2156" s="9">
        <f t="shared" si="134"/>
        <v>41647.42392361111</v>
      </c>
      <c r="T2156" s="9">
        <f t="shared" si="135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2.2999999999999998</v>
      </c>
      <c r="P2157" s="14">
        <f t="shared" si="133"/>
        <v>23</v>
      </c>
      <c r="Q2157" t="str">
        <f>(LEFT(N2157,FIND("/",N2157)-1))</f>
        <v>games</v>
      </c>
      <c r="R2157" t="str">
        <f>RIGHT(N2157,LEN(N2157)-SEARCH("/",N2157))</f>
        <v>video games</v>
      </c>
      <c r="S2157" s="9">
        <f t="shared" si="134"/>
        <v>42430.539178240739</v>
      </c>
      <c r="T2157" s="9">
        <f t="shared" si="135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2.7</v>
      </c>
      <c r="P2158" s="14">
        <f t="shared" si="133"/>
        <v>17.989999999999998</v>
      </c>
      <c r="Q2158" t="str">
        <f>(LEFT(N2158,FIND("/",N2158)-1))</f>
        <v>games</v>
      </c>
      <c r="R2158" t="str">
        <f>RIGHT(N2158,LEN(N2158)-SEARCH("/",N2158))</f>
        <v>video games</v>
      </c>
      <c r="S2158" s="9">
        <f t="shared" si="134"/>
        <v>41488.645902777775</v>
      </c>
      <c r="T2158" s="9">
        <f t="shared" si="135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28.2</v>
      </c>
      <c r="P2159" s="14">
        <f t="shared" si="133"/>
        <v>370.95</v>
      </c>
      <c r="Q2159" t="str">
        <f>(LEFT(N2159,FIND("/",N2159)-1))</f>
        <v>games</v>
      </c>
      <c r="R2159" t="str">
        <f>RIGHT(N2159,LEN(N2159)-SEARCH("/",N2159))</f>
        <v>video games</v>
      </c>
      <c r="S2159" s="9">
        <f t="shared" si="134"/>
        <v>42694.772951388884</v>
      </c>
      <c r="T2159" s="9">
        <f t="shared" si="135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6.6</v>
      </c>
      <c r="P2160" s="14">
        <f t="shared" si="133"/>
        <v>63.57</v>
      </c>
      <c r="Q2160" t="str">
        <f>(LEFT(N2160,FIND("/",N2160)-1))</f>
        <v>games</v>
      </c>
      <c r="R2160" t="str">
        <f>RIGHT(N2160,LEN(N2160)-SEARCH("/",N2160))</f>
        <v>video games</v>
      </c>
      <c r="S2160" s="9">
        <f t="shared" si="134"/>
        <v>41264.645532407405</v>
      </c>
      <c r="T2160" s="9">
        <f t="shared" si="135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0.7</v>
      </c>
      <c r="P2161" s="14">
        <f t="shared" si="133"/>
        <v>13</v>
      </c>
      <c r="Q2161" t="str">
        <f>(LEFT(N2161,FIND("/",N2161)-1))</f>
        <v>games</v>
      </c>
      <c r="R2161" t="str">
        <f>RIGHT(N2161,LEN(N2161)-SEARCH("/",N2161))</f>
        <v>video games</v>
      </c>
      <c r="S2161" s="9">
        <f t="shared" si="134"/>
        <v>40710.522847222222</v>
      </c>
      <c r="T2161" s="9">
        <f t="shared" si="135"/>
        <v>40740.522847222222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0.9</v>
      </c>
      <c r="P2162" s="14">
        <f t="shared" si="133"/>
        <v>5.31</v>
      </c>
      <c r="Q2162" t="str">
        <f>(LEFT(N2162,FIND("/",N2162)-1))</f>
        <v>games</v>
      </c>
      <c r="R2162" t="str">
        <f>RIGHT(N2162,LEN(N2162)-SEARCH("/",N2162))</f>
        <v>video games</v>
      </c>
      <c r="S2162" s="9">
        <f t="shared" si="134"/>
        <v>41018.503530092588</v>
      </c>
      <c r="T2162" s="9">
        <f t="shared" si="135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115.8</v>
      </c>
      <c r="P2163" s="14">
        <f t="shared" si="133"/>
        <v>35.619999999999997</v>
      </c>
      <c r="Q2163" t="str">
        <f>(LEFT(N2163,FIND("/",N2163)-1))</f>
        <v>music</v>
      </c>
      <c r="R2163" t="str">
        <f>RIGHT(N2163,LEN(N2163)-SEARCH("/",N2163))</f>
        <v>rock</v>
      </c>
      <c r="S2163" s="9">
        <f t="shared" si="134"/>
        <v>42240.644201388888</v>
      </c>
      <c r="T2163" s="9">
        <f t="shared" si="135"/>
        <v>42270.644201388888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112.3</v>
      </c>
      <c r="P2164" s="14">
        <f t="shared" si="133"/>
        <v>87.1</v>
      </c>
      <c r="Q2164" t="str">
        <f>(LEFT(N2164,FIND("/",N2164)-1))</f>
        <v>music</v>
      </c>
      <c r="R2164" t="str">
        <f>RIGHT(N2164,LEN(N2164)-SEARCH("/",N2164))</f>
        <v>rock</v>
      </c>
      <c r="S2164" s="9">
        <f t="shared" si="134"/>
        <v>41813.557766203703</v>
      </c>
      <c r="T2164" s="9">
        <f t="shared" si="135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132.19999999999999</v>
      </c>
      <c r="P2165" s="14">
        <f t="shared" si="133"/>
        <v>75.11</v>
      </c>
      <c r="Q2165" t="str">
        <f>(LEFT(N2165,FIND("/",N2165)-1))</f>
        <v>music</v>
      </c>
      <c r="R2165" t="str">
        <f>RIGHT(N2165,LEN(N2165)-SEARCH("/",N2165))</f>
        <v>rock</v>
      </c>
      <c r="S2165" s="9">
        <f t="shared" si="134"/>
        <v>42111.691203703704</v>
      </c>
      <c r="T2165" s="9">
        <f t="shared" si="135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102.6</v>
      </c>
      <c r="P2166" s="14">
        <f t="shared" si="133"/>
        <v>68.010000000000005</v>
      </c>
      <c r="Q2166" t="str">
        <f>(LEFT(N2166,FIND("/",N2166)-1))</f>
        <v>music</v>
      </c>
      <c r="R2166" t="str">
        <f>RIGHT(N2166,LEN(N2166)-SEARCH("/",N2166))</f>
        <v>rock</v>
      </c>
      <c r="S2166" s="9">
        <f t="shared" si="134"/>
        <v>42515.509421296294</v>
      </c>
      <c r="T2166" s="9">
        <f t="shared" si="135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138.6</v>
      </c>
      <c r="P2167" s="14">
        <f t="shared" si="133"/>
        <v>29.62</v>
      </c>
      <c r="Q2167" t="str">
        <f>(LEFT(N2167,FIND("/",N2167)-1))</f>
        <v>music</v>
      </c>
      <c r="R2167" t="str">
        <f>RIGHT(N2167,LEN(N2167)-SEARCH("/",N2167))</f>
        <v>rock</v>
      </c>
      <c r="S2167" s="9">
        <f t="shared" si="134"/>
        <v>42438.458738425928</v>
      </c>
      <c r="T2167" s="9">
        <f t="shared" si="135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146.6</v>
      </c>
      <c r="P2168" s="14">
        <f t="shared" si="133"/>
        <v>91.63</v>
      </c>
      <c r="Q2168" t="str">
        <f>(LEFT(N2168,FIND("/",N2168)-1))</f>
        <v>music</v>
      </c>
      <c r="R2168" t="str">
        <f>RIGHT(N2168,LEN(N2168)-SEARCH("/",N2168))</f>
        <v>rock</v>
      </c>
      <c r="S2168" s="9">
        <f t="shared" si="134"/>
        <v>41933.629837962959</v>
      </c>
      <c r="T2168" s="9">
        <f t="shared" si="135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120</v>
      </c>
      <c r="P2169" s="14">
        <f t="shared" si="133"/>
        <v>22.5</v>
      </c>
      <c r="Q2169" t="str">
        <f>(LEFT(N2169,FIND("/",N2169)-1))</f>
        <v>music</v>
      </c>
      <c r="R2169" t="str">
        <f>RIGHT(N2169,LEN(N2169)-SEARCH("/",N2169))</f>
        <v>rock</v>
      </c>
      <c r="S2169" s="9">
        <f t="shared" si="134"/>
        <v>41152.858067129629</v>
      </c>
      <c r="T2169" s="9">
        <f t="shared" si="135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121.6</v>
      </c>
      <c r="P2170" s="14">
        <f t="shared" si="133"/>
        <v>64.37</v>
      </c>
      <c r="Q2170" t="str">
        <f>(LEFT(N2170,FIND("/",N2170)-1))</f>
        <v>music</v>
      </c>
      <c r="R2170" t="str">
        <f>RIGHT(N2170,LEN(N2170)-SEARCH("/",N2170))</f>
        <v>rock</v>
      </c>
      <c r="S2170" s="9">
        <f t="shared" si="134"/>
        <v>42745.391909722217</v>
      </c>
      <c r="T2170" s="9">
        <f t="shared" si="135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100</v>
      </c>
      <c r="P2171" s="14">
        <f t="shared" si="133"/>
        <v>21.86</v>
      </c>
      <c r="Q2171" t="str">
        <f>(LEFT(N2171,FIND("/",N2171)-1))</f>
        <v>music</v>
      </c>
      <c r="R2171" t="str">
        <f>RIGHT(N2171,LEN(N2171)-SEARCH("/",N2171))</f>
        <v>rock</v>
      </c>
      <c r="S2171" s="9">
        <f t="shared" si="134"/>
        <v>42793.492488425924</v>
      </c>
      <c r="T2171" s="9">
        <f t="shared" si="135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180.9</v>
      </c>
      <c r="P2172" s="14">
        <f t="shared" si="133"/>
        <v>33.32</v>
      </c>
      <c r="Q2172" t="str">
        <f>(LEFT(N2172,FIND("/",N2172)-1))</f>
        <v>music</v>
      </c>
      <c r="R2172" t="str">
        <f>RIGHT(N2172,LEN(N2172)-SEARCH("/",N2172))</f>
        <v>rock</v>
      </c>
      <c r="S2172" s="9">
        <f t="shared" si="134"/>
        <v>42198.541921296295</v>
      </c>
      <c r="T2172" s="9">
        <f t="shared" si="135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106.1</v>
      </c>
      <c r="P2173" s="14">
        <f t="shared" si="133"/>
        <v>90.28</v>
      </c>
      <c r="Q2173" t="str">
        <f>(LEFT(N2173,FIND("/",N2173)-1))</f>
        <v>music</v>
      </c>
      <c r="R2173" t="str">
        <f>RIGHT(N2173,LEN(N2173)-SEARCH("/",N2173))</f>
        <v>rock</v>
      </c>
      <c r="S2173" s="9">
        <f t="shared" si="134"/>
        <v>42141.748784722215</v>
      </c>
      <c r="T2173" s="9">
        <f t="shared" si="135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100</v>
      </c>
      <c r="P2174" s="14">
        <f t="shared" si="133"/>
        <v>76.92</v>
      </c>
      <c r="Q2174" t="str">
        <f>(LEFT(N2174,FIND("/",N2174)-1))</f>
        <v>music</v>
      </c>
      <c r="R2174" t="str">
        <f>RIGHT(N2174,LEN(N2174)-SEARCH("/",N2174))</f>
        <v>rock</v>
      </c>
      <c r="S2174" s="9">
        <f t="shared" si="134"/>
        <v>42082.371759259258</v>
      </c>
      <c r="T2174" s="9">
        <f t="shared" si="135"/>
        <v>42112.371759259258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126.9</v>
      </c>
      <c r="P2175" s="14">
        <f t="shared" si="133"/>
        <v>59.23</v>
      </c>
      <c r="Q2175" t="str">
        <f>(LEFT(N2175,FIND("/",N2175)-1))</f>
        <v>music</v>
      </c>
      <c r="R2175" t="str">
        <f>RIGHT(N2175,LEN(N2175)-SEARCH("/",N2175))</f>
        <v>rock</v>
      </c>
      <c r="S2175" s="9">
        <f t="shared" si="134"/>
        <v>41495.484293981477</v>
      </c>
      <c r="T2175" s="9">
        <f t="shared" si="135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103</v>
      </c>
      <c r="P2176" s="14">
        <f t="shared" si="133"/>
        <v>65.38</v>
      </c>
      <c r="Q2176" t="str">
        <f>(LEFT(N2176,FIND("/",N2176)-1))</f>
        <v>music</v>
      </c>
      <c r="R2176" t="str">
        <f>RIGHT(N2176,LEN(N2176)-SEARCH("/",N2176))</f>
        <v>rock</v>
      </c>
      <c r="S2176" s="9">
        <f t="shared" si="134"/>
        <v>42465.334571759253</v>
      </c>
      <c r="T2176" s="9">
        <f t="shared" si="135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250</v>
      </c>
      <c r="P2177" s="14">
        <f t="shared" si="133"/>
        <v>67.31</v>
      </c>
      <c r="Q2177" t="str">
        <f>(LEFT(N2177,FIND("/",N2177)-1))</f>
        <v>music</v>
      </c>
      <c r="R2177" t="str">
        <f>RIGHT(N2177,LEN(N2177)-SEARCH("/",N2177))</f>
        <v>rock</v>
      </c>
      <c r="S2177" s="9">
        <f t="shared" si="134"/>
        <v>42564.800763888888</v>
      </c>
      <c r="T2177" s="9">
        <f t="shared" si="135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126</v>
      </c>
      <c r="P2178" s="14">
        <f t="shared" si="133"/>
        <v>88.75</v>
      </c>
      <c r="Q2178" t="str">
        <f>(LEFT(N2178,FIND("/",N2178)-1))</f>
        <v>music</v>
      </c>
      <c r="R2178" t="str">
        <f>RIGHT(N2178,LEN(N2178)-SEARCH("/",N2178))</f>
        <v>rock</v>
      </c>
      <c r="S2178" s="9">
        <f t="shared" si="134"/>
        <v>42096.424872685187</v>
      </c>
      <c r="T2178" s="9">
        <f t="shared" si="135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ROUND((E2179/D2179)*100, 1)</f>
        <v>100.1</v>
      </c>
      <c r="P2179" s="14">
        <f t="shared" ref="P2179:P2242" si="137">ROUND(E2179/L2179, 2)</f>
        <v>65.87</v>
      </c>
      <c r="Q2179" t="str">
        <f>(LEFT(N2179,FIND("/",N2179)-1))</f>
        <v>music</v>
      </c>
      <c r="R2179" t="str">
        <f>RIGHT(N2179,LEN(N2179)-SEARCH("/",N2179))</f>
        <v>rock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138.6</v>
      </c>
      <c r="P2180" s="14">
        <f t="shared" si="137"/>
        <v>40.35</v>
      </c>
      <c r="Q2180" t="str">
        <f>(LEFT(N2180,FIND("/",N2180)-1))</f>
        <v>music</v>
      </c>
      <c r="R2180" t="str">
        <f>RIGHT(N2180,LEN(N2180)-SEARCH("/",N2180))</f>
        <v>rock</v>
      </c>
      <c r="S2180" s="9">
        <f t="shared" si="138"/>
        <v>42723.428206018514</v>
      </c>
      <c r="T2180" s="9">
        <f t="shared" si="139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161.4</v>
      </c>
      <c r="P2181" s="14">
        <f t="shared" si="137"/>
        <v>76.86</v>
      </c>
      <c r="Q2181" t="str">
        <f>(LEFT(N2181,FIND("/",N2181)-1))</f>
        <v>music</v>
      </c>
      <c r="R2181" t="str">
        <f>RIGHT(N2181,LEN(N2181)-SEARCH("/",N2181))</f>
        <v>rock</v>
      </c>
      <c r="S2181" s="9">
        <f t="shared" si="138"/>
        <v>42074.962870370371</v>
      </c>
      <c r="T2181" s="9">
        <f t="shared" si="139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107.2</v>
      </c>
      <c r="P2182" s="14">
        <f t="shared" si="137"/>
        <v>68.709999999999994</v>
      </c>
      <c r="Q2182" t="str">
        <f>(LEFT(N2182,FIND("/",N2182)-1))</f>
        <v>music</v>
      </c>
      <c r="R2182" t="str">
        <f>RIGHT(N2182,LEN(N2182)-SEARCH("/",N2182))</f>
        <v>rock</v>
      </c>
      <c r="S2182" s="9">
        <f t="shared" si="138"/>
        <v>42279.461435185185</v>
      </c>
      <c r="T2182" s="9">
        <f t="shared" si="139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153.1</v>
      </c>
      <c r="P2183" s="14">
        <f t="shared" si="137"/>
        <v>57.77</v>
      </c>
      <c r="Q2183" t="str">
        <f>(LEFT(N2183,FIND("/",N2183)-1))</f>
        <v>games</v>
      </c>
      <c r="R2183" t="str">
        <f>RIGHT(N2183,LEN(N2183)-SEARCH("/",N2183))</f>
        <v>tabletop games</v>
      </c>
      <c r="S2183" s="9">
        <f t="shared" si="138"/>
        <v>42772.796909722216</v>
      </c>
      <c r="T2183" s="9">
        <f t="shared" si="139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524.20000000000005</v>
      </c>
      <c r="P2184" s="14">
        <f t="shared" si="137"/>
        <v>44.17</v>
      </c>
      <c r="Q2184" t="str">
        <f>(LEFT(N2184,FIND("/",N2184)-1))</f>
        <v>games</v>
      </c>
      <c r="R2184" t="str">
        <f>RIGHT(N2184,LEN(N2184)-SEARCH("/",N2184))</f>
        <v>tabletop games</v>
      </c>
      <c r="S2184" s="9">
        <f t="shared" si="138"/>
        <v>41879.692418981482</v>
      </c>
      <c r="T2184" s="9">
        <f t="shared" si="139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489.3</v>
      </c>
      <c r="P2185" s="14">
        <f t="shared" si="137"/>
        <v>31.57</v>
      </c>
      <c r="Q2185" t="str">
        <f>(LEFT(N2185,FIND("/",N2185)-1))</f>
        <v>games</v>
      </c>
      <c r="R2185" t="str">
        <f>RIGHT(N2185,LEN(N2185)-SEARCH("/",N2185))</f>
        <v>tabletop games</v>
      </c>
      <c r="S2185" s="9">
        <f t="shared" si="138"/>
        <v>42745.157141203701</v>
      </c>
      <c r="T2185" s="9">
        <f t="shared" si="139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284.7</v>
      </c>
      <c r="P2186" s="14">
        <f t="shared" si="137"/>
        <v>107.05</v>
      </c>
      <c r="Q2186" t="str">
        <f>(LEFT(N2186,FIND("/",N2186)-1))</f>
        <v>games</v>
      </c>
      <c r="R2186" t="str">
        <f>RIGHT(N2186,LEN(N2186)-SEARCH("/",N2186))</f>
        <v>tabletop games</v>
      </c>
      <c r="S2186" s="9">
        <f t="shared" si="138"/>
        <v>42380.481956018521</v>
      </c>
      <c r="T2186" s="9">
        <f t="shared" si="139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1857</v>
      </c>
      <c r="P2187" s="14">
        <f t="shared" si="137"/>
        <v>149.03</v>
      </c>
      <c r="Q2187" t="str">
        <f>(LEFT(N2187,FIND("/",N2187)-1))</f>
        <v>games</v>
      </c>
      <c r="R2187" t="str">
        <f>RIGHT(N2187,LEN(N2187)-SEARCH("/",N2187))</f>
        <v>tabletop games</v>
      </c>
      <c r="S2187" s="9">
        <f t="shared" si="138"/>
        <v>41319.141655092586</v>
      </c>
      <c r="T2187" s="9">
        <f t="shared" si="139"/>
        <v>41359.141655092586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109.7</v>
      </c>
      <c r="P2188" s="14">
        <f t="shared" si="137"/>
        <v>55.96</v>
      </c>
      <c r="Q2188" t="str">
        <f>(LEFT(N2188,FIND("/",N2188)-1))</f>
        <v>games</v>
      </c>
      <c r="R2188" t="str">
        <f>RIGHT(N2188,LEN(N2188)-SEARCH("/",N2188))</f>
        <v>tabletop games</v>
      </c>
      <c r="S2188" s="9">
        <f t="shared" si="138"/>
        <v>42583.406747685185</v>
      </c>
      <c r="T2188" s="9">
        <f t="shared" si="139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1014.6</v>
      </c>
      <c r="P2189" s="14">
        <f t="shared" si="137"/>
        <v>56.97</v>
      </c>
      <c r="Q2189" t="str">
        <f>(LEFT(N2189,FIND("/",N2189)-1))</f>
        <v>games</v>
      </c>
      <c r="R2189" t="str">
        <f>RIGHT(N2189,LEN(N2189)-SEARCH("/",N2189))</f>
        <v>tabletop games</v>
      </c>
      <c r="S2189" s="9">
        <f t="shared" si="138"/>
        <v>42068.000763888886</v>
      </c>
      <c r="T2189" s="9">
        <f t="shared" si="139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412.2</v>
      </c>
      <c r="P2190" s="14">
        <f t="shared" si="137"/>
        <v>44.06</v>
      </c>
      <c r="Q2190" t="str">
        <f>(LEFT(N2190,FIND("/",N2190)-1))</f>
        <v>games</v>
      </c>
      <c r="R2190" t="str">
        <f>RIGHT(N2190,LEN(N2190)-SEARCH("/",N2190))</f>
        <v>tabletop games</v>
      </c>
      <c r="S2190" s="9">
        <f t="shared" si="138"/>
        <v>42633.377789351849</v>
      </c>
      <c r="T2190" s="9">
        <f t="shared" si="139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503.3</v>
      </c>
      <c r="P2191" s="14">
        <f t="shared" si="137"/>
        <v>68.63</v>
      </c>
      <c r="Q2191" t="str">
        <f>(LEFT(N2191,FIND("/",N2191)-1))</f>
        <v>games</v>
      </c>
      <c r="R2191" t="str">
        <f>RIGHT(N2191,LEN(N2191)-SEARCH("/",N2191))</f>
        <v>tabletop games</v>
      </c>
      <c r="S2191" s="9">
        <f t="shared" si="138"/>
        <v>42467.579861111109</v>
      </c>
      <c r="T2191" s="9">
        <f t="shared" si="139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184.6</v>
      </c>
      <c r="P2192" s="14">
        <f t="shared" si="137"/>
        <v>65.319999999999993</v>
      </c>
      <c r="Q2192" t="str">
        <f>(LEFT(N2192,FIND("/",N2192)-1))</f>
        <v>games</v>
      </c>
      <c r="R2192" t="str">
        <f>RIGHT(N2192,LEN(N2192)-SEARCH("/",N2192))</f>
        <v>tabletop games</v>
      </c>
      <c r="S2192" s="9">
        <f t="shared" si="138"/>
        <v>42417.416712962957</v>
      </c>
      <c r="T2192" s="9">
        <f t="shared" si="139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119.7</v>
      </c>
      <c r="P2193" s="14">
        <f t="shared" si="137"/>
        <v>35.92</v>
      </c>
      <c r="Q2193" t="str">
        <f>(LEFT(N2193,FIND("/",N2193)-1))</f>
        <v>games</v>
      </c>
      <c r="R2193" t="str">
        <f>RIGHT(N2193,LEN(N2193)-SEARCH("/",N2193))</f>
        <v>tabletop games</v>
      </c>
      <c r="S2193" s="9">
        <f t="shared" si="138"/>
        <v>42768.6253125</v>
      </c>
      <c r="T2193" s="9">
        <f t="shared" si="139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1081.2</v>
      </c>
      <c r="P2194" s="14">
        <f t="shared" si="137"/>
        <v>40.07</v>
      </c>
      <c r="Q2194" t="str">
        <f>(LEFT(N2194,FIND("/",N2194)-1))</f>
        <v>games</v>
      </c>
      <c r="R2194" t="str">
        <f>RIGHT(N2194,LEN(N2194)-SEARCH("/",N2194))</f>
        <v>tabletop games</v>
      </c>
      <c r="S2194" s="9">
        <f t="shared" si="138"/>
        <v>42691.642870370364</v>
      </c>
      <c r="T2194" s="9">
        <f t="shared" si="139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452.4</v>
      </c>
      <c r="P2195" s="14">
        <f t="shared" si="137"/>
        <v>75.650000000000006</v>
      </c>
      <c r="Q2195" t="str">
        <f>(LEFT(N2195,FIND("/",N2195)-1))</f>
        <v>games</v>
      </c>
      <c r="R2195" t="str">
        <f>RIGHT(N2195,LEN(N2195)-SEARCH("/",N2195))</f>
        <v>tabletop games</v>
      </c>
      <c r="S2195" s="9">
        <f t="shared" si="138"/>
        <v>42664.197592592587</v>
      </c>
      <c r="T2195" s="9">
        <f t="shared" si="139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537.4</v>
      </c>
      <c r="P2196" s="14">
        <f t="shared" si="137"/>
        <v>61.2</v>
      </c>
      <c r="Q2196" t="str">
        <f>(LEFT(N2196,FIND("/",N2196)-1))</f>
        <v>games</v>
      </c>
      <c r="R2196" t="str">
        <f>RIGHT(N2196,LEN(N2196)-SEARCH("/",N2196))</f>
        <v>tabletop games</v>
      </c>
      <c r="S2196" s="9">
        <f t="shared" si="138"/>
        <v>42425.54965277778</v>
      </c>
      <c r="T2196" s="9">
        <f t="shared" si="139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120.3</v>
      </c>
      <c r="P2197" s="14">
        <f t="shared" si="137"/>
        <v>48.13</v>
      </c>
      <c r="Q2197" t="str">
        <f>(LEFT(N2197,FIND("/",N2197)-1))</f>
        <v>games</v>
      </c>
      <c r="R2197" t="str">
        <f>RIGHT(N2197,LEN(N2197)-SEARCH("/",N2197))</f>
        <v>tabletop games</v>
      </c>
      <c r="S2197" s="9">
        <f t="shared" si="138"/>
        <v>42197.563657407409</v>
      </c>
      <c r="T2197" s="9">
        <f t="shared" si="139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113.8</v>
      </c>
      <c r="P2198" s="14">
        <f t="shared" si="137"/>
        <v>68.11</v>
      </c>
      <c r="Q2198" t="str">
        <f>(LEFT(N2198,FIND("/",N2198)-1))</f>
        <v>games</v>
      </c>
      <c r="R2198" t="str">
        <f>RIGHT(N2198,LEN(N2198)-SEARCH("/",N2198))</f>
        <v>tabletop games</v>
      </c>
      <c r="S2198" s="9">
        <f t="shared" si="138"/>
        <v>42675.278958333329</v>
      </c>
      <c r="T2198" s="9">
        <f t="shared" si="139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951</v>
      </c>
      <c r="P2199" s="14">
        <f t="shared" si="137"/>
        <v>65.89</v>
      </c>
      <c r="Q2199" t="str">
        <f>(LEFT(N2199,FIND("/",N2199)-1))</f>
        <v>games</v>
      </c>
      <c r="R2199" t="str">
        <f>RIGHT(N2199,LEN(N2199)-SEARCH("/",N2199))</f>
        <v>tabletop games</v>
      </c>
      <c r="S2199" s="9">
        <f t="shared" si="138"/>
        <v>42033.37568287037</v>
      </c>
      <c r="T2199" s="9">
        <f t="shared" si="139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132.9</v>
      </c>
      <c r="P2200" s="14">
        <f t="shared" si="137"/>
        <v>81.650000000000006</v>
      </c>
      <c r="Q2200" t="str">
        <f>(LEFT(N2200,FIND("/",N2200)-1))</f>
        <v>games</v>
      </c>
      <c r="R2200" t="str">
        <f>RIGHT(N2200,LEN(N2200)-SEARCH("/",N2200))</f>
        <v>tabletop games</v>
      </c>
      <c r="S2200" s="9">
        <f t="shared" si="138"/>
        <v>42292.305555555555</v>
      </c>
      <c r="T2200" s="9">
        <f t="shared" si="139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147</v>
      </c>
      <c r="P2201" s="14">
        <f t="shared" si="137"/>
        <v>52.7</v>
      </c>
      <c r="Q2201" t="str">
        <f>(LEFT(N2201,FIND("/",N2201)-1))</f>
        <v>games</v>
      </c>
      <c r="R2201" t="str">
        <f>RIGHT(N2201,LEN(N2201)-SEARCH("/",N2201))</f>
        <v>tabletop games</v>
      </c>
      <c r="S2201" s="9">
        <f t="shared" si="138"/>
        <v>42262.208310185182</v>
      </c>
      <c r="T2201" s="9">
        <f t="shared" si="139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542.20000000000005</v>
      </c>
      <c r="P2202" s="14">
        <f t="shared" si="137"/>
        <v>41.23</v>
      </c>
      <c r="Q2202" t="str">
        <f>(LEFT(N2202,FIND("/",N2202)-1))</f>
        <v>games</v>
      </c>
      <c r="R2202" t="str">
        <f>RIGHT(N2202,LEN(N2202)-SEARCH("/",N2202))</f>
        <v>tabletop games</v>
      </c>
      <c r="S2202" s="9">
        <f t="shared" si="138"/>
        <v>42163.417453703696</v>
      </c>
      <c r="T2202" s="9">
        <f t="shared" si="139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382.7</v>
      </c>
      <c r="P2203" s="14">
        <f t="shared" si="137"/>
        <v>15.04</v>
      </c>
      <c r="Q2203" t="str">
        <f>(LEFT(N2203,FIND("/",N2203)-1))</f>
        <v>music</v>
      </c>
      <c r="R2203" t="str">
        <f>RIGHT(N2203,LEN(N2203)-SEARCH("/",N2203))</f>
        <v>electronic music</v>
      </c>
      <c r="S2203" s="9">
        <f t="shared" si="138"/>
        <v>41276.638483796291</v>
      </c>
      <c r="T2203" s="9">
        <f t="shared" si="139"/>
        <v>41290.638483796291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704.2</v>
      </c>
      <c r="P2204" s="14">
        <f t="shared" si="137"/>
        <v>39.07</v>
      </c>
      <c r="Q2204" t="str">
        <f>(LEFT(N2204,FIND("/",N2204)-1))</f>
        <v>music</v>
      </c>
      <c r="R2204" t="str">
        <f>RIGHT(N2204,LEN(N2204)-SEARCH("/",N2204))</f>
        <v>electronic music</v>
      </c>
      <c r="S2204" s="9">
        <f t="shared" si="138"/>
        <v>41184.640833333331</v>
      </c>
      <c r="T2204" s="9">
        <f t="shared" si="139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109.6</v>
      </c>
      <c r="P2205" s="14">
        <f t="shared" si="137"/>
        <v>43.82</v>
      </c>
      <c r="Q2205" t="str">
        <f>(LEFT(N2205,FIND("/",N2205)-1))</f>
        <v>music</v>
      </c>
      <c r="R2205" t="str">
        <f>RIGHT(N2205,LEN(N2205)-SEARCH("/",N2205))</f>
        <v>electronic music</v>
      </c>
      <c r="S2205" s="9">
        <f t="shared" si="138"/>
        <v>42241.651412037034</v>
      </c>
      <c r="T2205" s="9">
        <f t="shared" si="139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132.9</v>
      </c>
      <c r="P2206" s="14">
        <f t="shared" si="137"/>
        <v>27.3</v>
      </c>
      <c r="Q2206" t="str">
        <f>(LEFT(N2206,FIND("/",N2206)-1))</f>
        <v>music</v>
      </c>
      <c r="R2206" t="str">
        <f>RIGHT(N2206,LEN(N2206)-SEARCH("/",N2206))</f>
        <v>electronic music</v>
      </c>
      <c r="S2206" s="9">
        <f t="shared" si="138"/>
        <v>41312.103229166663</v>
      </c>
      <c r="T2206" s="9">
        <f t="shared" si="139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152</v>
      </c>
      <c r="P2207" s="14">
        <f t="shared" si="137"/>
        <v>42.22</v>
      </c>
      <c r="Q2207" t="str">
        <f>(LEFT(N2207,FIND("/",N2207)-1))</f>
        <v>music</v>
      </c>
      <c r="R2207" t="str">
        <f>RIGHT(N2207,LEN(N2207)-SEARCH("/",N2207))</f>
        <v>electronic music</v>
      </c>
      <c r="S2207" s="9">
        <f t="shared" si="138"/>
        <v>41031.613298611112</v>
      </c>
      <c r="T2207" s="9">
        <f t="shared" si="139"/>
        <v>41061.613298611112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102.7</v>
      </c>
      <c r="P2208" s="14">
        <f t="shared" si="137"/>
        <v>33.24</v>
      </c>
      <c r="Q2208" t="str">
        <f>(LEFT(N2208,FIND("/",N2208)-1))</f>
        <v>music</v>
      </c>
      <c r="R2208" t="str">
        <f>RIGHT(N2208,LEN(N2208)-SEARCH("/",N2208))</f>
        <v>electronic music</v>
      </c>
      <c r="S2208" s="9">
        <f t="shared" si="138"/>
        <v>40997.048888888887</v>
      </c>
      <c r="T2208" s="9">
        <f t="shared" si="139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100</v>
      </c>
      <c r="P2209" s="14">
        <f t="shared" si="137"/>
        <v>285.70999999999998</v>
      </c>
      <c r="Q2209" t="str">
        <f>(LEFT(N2209,FIND("/",N2209)-1))</f>
        <v>music</v>
      </c>
      <c r="R2209" t="str">
        <f>RIGHT(N2209,LEN(N2209)-SEARCH("/",N2209))</f>
        <v>electronic music</v>
      </c>
      <c r="S2209" s="9">
        <f t="shared" si="138"/>
        <v>41563.985798611109</v>
      </c>
      <c r="T2209" s="9">
        <f t="shared" si="139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101.6</v>
      </c>
      <c r="P2210" s="14">
        <f t="shared" si="137"/>
        <v>42.33</v>
      </c>
      <c r="Q2210" t="str">
        <f>(LEFT(N2210,FIND("/",N2210)-1))</f>
        <v>music</v>
      </c>
      <c r="R2210" t="str">
        <f>RIGHT(N2210,LEN(N2210)-SEARCH("/",N2210))</f>
        <v>electronic music</v>
      </c>
      <c r="S2210" s="9">
        <f t="shared" si="138"/>
        <v>40946.673912037033</v>
      </c>
      <c r="T2210" s="9">
        <f t="shared" si="139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150.80000000000001</v>
      </c>
      <c r="P2211" s="14">
        <f t="shared" si="137"/>
        <v>50.27</v>
      </c>
      <c r="Q2211" t="str">
        <f>(LEFT(N2211,FIND("/",N2211)-1))</f>
        <v>music</v>
      </c>
      <c r="R2211" t="str">
        <f>RIGHT(N2211,LEN(N2211)-SEARCH("/",N2211))</f>
        <v>electronic music</v>
      </c>
      <c r="S2211" s="9">
        <f t="shared" si="138"/>
        <v>41732.27134259259</v>
      </c>
      <c r="T2211" s="9">
        <f t="shared" si="139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111.4</v>
      </c>
      <c r="P2212" s="14">
        <f t="shared" si="137"/>
        <v>61.9</v>
      </c>
      <c r="Q2212" t="str">
        <f>(LEFT(N2212,FIND("/",N2212)-1))</f>
        <v>music</v>
      </c>
      <c r="R2212" t="str">
        <f>RIGHT(N2212,LEN(N2212)-SEARCH("/",N2212))</f>
        <v>electronic music</v>
      </c>
      <c r="S2212" s="9">
        <f t="shared" si="138"/>
        <v>40955.857754629629</v>
      </c>
      <c r="T2212" s="9">
        <f t="shared" si="139"/>
        <v>41013.525000000001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195.6</v>
      </c>
      <c r="P2213" s="14">
        <f t="shared" si="137"/>
        <v>40.75</v>
      </c>
      <c r="Q2213" t="str">
        <f>(LEFT(N2213,FIND("/",N2213)-1))</f>
        <v>music</v>
      </c>
      <c r="R2213" t="str">
        <f>RIGHT(N2213,LEN(N2213)-SEARCH("/",N2213))</f>
        <v>electronic music</v>
      </c>
      <c r="S2213" s="9">
        <f t="shared" si="138"/>
        <v>41716.576678240737</v>
      </c>
      <c r="T2213" s="9">
        <f t="shared" si="139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114.4</v>
      </c>
      <c r="P2214" s="14">
        <f t="shared" si="137"/>
        <v>55.8</v>
      </c>
      <c r="Q2214" t="str">
        <f>(LEFT(N2214,FIND("/",N2214)-1))</f>
        <v>music</v>
      </c>
      <c r="R2214" t="str">
        <f>RIGHT(N2214,LEN(N2214)-SEARCH("/",N2214))</f>
        <v>electronic music</v>
      </c>
      <c r="S2214" s="9">
        <f t="shared" si="138"/>
        <v>41548.539085648146</v>
      </c>
      <c r="T2214" s="9">
        <f t="shared" si="139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200</v>
      </c>
      <c r="P2215" s="14">
        <f t="shared" si="137"/>
        <v>10</v>
      </c>
      <c r="Q2215" t="str">
        <f>(LEFT(N2215,FIND("/",N2215)-1))</f>
        <v>music</v>
      </c>
      <c r="R2215" t="str">
        <f>RIGHT(N2215,LEN(N2215)-SEARCH("/",N2215))</f>
        <v>electronic music</v>
      </c>
      <c r="S2215" s="9">
        <f t="shared" si="138"/>
        <v>42109.617812499993</v>
      </c>
      <c r="T2215" s="9">
        <f t="shared" si="139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292.5</v>
      </c>
      <c r="P2216" s="14">
        <f t="shared" si="137"/>
        <v>73.13</v>
      </c>
      <c r="Q2216" t="str">
        <f>(LEFT(N2216,FIND("/",N2216)-1))</f>
        <v>music</v>
      </c>
      <c r="R2216" t="str">
        <f>RIGHT(N2216,LEN(N2216)-SEARCH("/",N2216))</f>
        <v>electronic music</v>
      </c>
      <c r="S2216" s="9">
        <f t="shared" si="138"/>
        <v>41646.58388888889</v>
      </c>
      <c r="T2216" s="9">
        <f t="shared" si="139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156.4</v>
      </c>
      <c r="P2217" s="14">
        <f t="shared" si="137"/>
        <v>26.06</v>
      </c>
      <c r="Q2217" t="str">
        <f>(LEFT(N2217,FIND("/",N2217)-1))</f>
        <v>music</v>
      </c>
      <c r="R2217" t="str">
        <f>RIGHT(N2217,LEN(N2217)-SEARCH("/",N2217))</f>
        <v>electronic music</v>
      </c>
      <c r="S2217" s="9">
        <f t="shared" si="138"/>
        <v>40958.508935185186</v>
      </c>
      <c r="T2217" s="9">
        <f t="shared" si="139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105.7</v>
      </c>
      <c r="P2218" s="14">
        <f t="shared" si="137"/>
        <v>22.64</v>
      </c>
      <c r="Q2218" t="str">
        <f>(LEFT(N2218,FIND("/",N2218)-1))</f>
        <v>music</v>
      </c>
      <c r="R2218" t="str">
        <f>RIGHT(N2218,LEN(N2218)-SEARCH("/",N2218))</f>
        <v>electronic music</v>
      </c>
      <c r="S2218" s="9">
        <f t="shared" si="138"/>
        <v>42194.543344907404</v>
      </c>
      <c r="T2218" s="9">
        <f t="shared" si="139"/>
        <v>42208.543344907404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101.2</v>
      </c>
      <c r="P2219" s="14">
        <f t="shared" si="137"/>
        <v>47.22</v>
      </c>
      <c r="Q2219" t="str">
        <f>(LEFT(N2219,FIND("/",N2219)-1))</f>
        <v>music</v>
      </c>
      <c r="R2219" t="str">
        <f>RIGHT(N2219,LEN(N2219)-SEARCH("/",N2219))</f>
        <v>electronic music</v>
      </c>
      <c r="S2219" s="9">
        <f t="shared" si="138"/>
        <v>42299.568437499998</v>
      </c>
      <c r="T2219" s="9">
        <f t="shared" si="139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122.8</v>
      </c>
      <c r="P2220" s="14">
        <f t="shared" si="137"/>
        <v>32.32</v>
      </c>
      <c r="Q2220" t="str">
        <f>(LEFT(N2220,FIND("/",N2220)-1))</f>
        <v>music</v>
      </c>
      <c r="R2220" t="str">
        <f>RIGHT(N2220,LEN(N2220)-SEARCH("/",N2220))</f>
        <v>electronic music</v>
      </c>
      <c r="S2220" s="9">
        <f t="shared" si="138"/>
        <v>41127.603969907403</v>
      </c>
      <c r="T2220" s="9">
        <f t="shared" si="139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101.5</v>
      </c>
      <c r="P2221" s="14">
        <f t="shared" si="137"/>
        <v>53.42</v>
      </c>
      <c r="Q2221" t="str">
        <f>(LEFT(N2221,FIND("/",N2221)-1))</f>
        <v>music</v>
      </c>
      <c r="R2221" t="str">
        <f>RIGHT(N2221,LEN(N2221)-SEARCH("/",N2221))</f>
        <v>electronic music</v>
      </c>
      <c r="S2221" s="9">
        <f t="shared" si="138"/>
        <v>42205.510555555556</v>
      </c>
      <c r="T2221" s="9">
        <f t="shared" si="139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101.1</v>
      </c>
      <c r="P2222" s="14">
        <f t="shared" si="137"/>
        <v>51.3</v>
      </c>
      <c r="Q2222" t="str">
        <f>(LEFT(N2222,FIND("/",N2222)-1))</f>
        <v>music</v>
      </c>
      <c r="R2222" t="str">
        <f>RIGHT(N2222,LEN(N2222)-SEARCH("/",N2222))</f>
        <v>electronic music</v>
      </c>
      <c r="S2222" s="9">
        <f t="shared" si="138"/>
        <v>41451.852268518516</v>
      </c>
      <c r="T2222" s="9">
        <f t="shared" si="139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108.1</v>
      </c>
      <c r="P2223" s="14">
        <f t="shared" si="137"/>
        <v>37.200000000000003</v>
      </c>
      <c r="Q2223" t="str">
        <f>(LEFT(N2223,FIND("/",N2223)-1))</f>
        <v>games</v>
      </c>
      <c r="R2223" t="str">
        <f>RIGHT(N2223,LEN(N2223)-SEARCH("/",N2223))</f>
        <v>tabletop games</v>
      </c>
      <c r="S2223" s="9">
        <f t="shared" si="138"/>
        <v>42452.458437499998</v>
      </c>
      <c r="T2223" s="9">
        <f t="shared" si="139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162.6</v>
      </c>
      <c r="P2224" s="14">
        <f t="shared" si="137"/>
        <v>27.1</v>
      </c>
      <c r="Q2224" t="str">
        <f>(LEFT(N2224,FIND("/",N2224)-1))</f>
        <v>games</v>
      </c>
      <c r="R2224" t="str">
        <f>RIGHT(N2224,LEN(N2224)-SEARCH("/",N2224))</f>
        <v>tabletop games</v>
      </c>
      <c r="S2224" s="9">
        <f t="shared" si="138"/>
        <v>40906.579247685186</v>
      </c>
      <c r="T2224" s="9">
        <f t="shared" si="139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105.8</v>
      </c>
      <c r="P2225" s="14">
        <f t="shared" si="137"/>
        <v>206.31</v>
      </c>
      <c r="Q2225" t="str">
        <f>(LEFT(N2225,FIND("/",N2225)-1))</f>
        <v>games</v>
      </c>
      <c r="R2225" t="str">
        <f>RIGHT(N2225,LEN(N2225)-SEARCH("/",N2225))</f>
        <v>tabletop games</v>
      </c>
      <c r="S2225" s="9">
        <f t="shared" si="138"/>
        <v>42152.432500000003</v>
      </c>
      <c r="T2225" s="9">
        <f t="shared" si="139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243.2</v>
      </c>
      <c r="P2226" s="14">
        <f t="shared" si="137"/>
        <v>82.15</v>
      </c>
      <c r="Q2226" t="str">
        <f>(LEFT(N2226,FIND("/",N2226)-1))</f>
        <v>games</v>
      </c>
      <c r="R2226" t="str">
        <f>RIGHT(N2226,LEN(N2226)-SEARCH("/",N2226))</f>
        <v>tabletop games</v>
      </c>
      <c r="S2226" s="9">
        <f t="shared" si="138"/>
        <v>42644.459201388883</v>
      </c>
      <c r="T2226" s="9">
        <f t="shared" si="139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944.8</v>
      </c>
      <c r="P2227" s="14">
        <f t="shared" si="137"/>
        <v>164.8</v>
      </c>
      <c r="Q2227" t="str">
        <f>(LEFT(N2227,FIND("/",N2227)-1))</f>
        <v>games</v>
      </c>
      <c r="R2227" t="str">
        <f>RIGHT(N2227,LEN(N2227)-SEARCH("/",N2227))</f>
        <v>tabletop games</v>
      </c>
      <c r="S2227" s="9">
        <f t="shared" si="138"/>
        <v>41873.583506944444</v>
      </c>
      <c r="T2227" s="9">
        <f t="shared" si="139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108.5</v>
      </c>
      <c r="P2228" s="14">
        <f t="shared" si="137"/>
        <v>60.82</v>
      </c>
      <c r="Q2228" t="str">
        <f>(LEFT(N2228,FIND("/",N2228)-1))</f>
        <v>games</v>
      </c>
      <c r="R2228" t="str">
        <f>RIGHT(N2228,LEN(N2228)-SEARCH("/",N2228))</f>
        <v>tabletop games</v>
      </c>
      <c r="S2228" s="9">
        <f t="shared" si="138"/>
        <v>42381.590532407405</v>
      </c>
      <c r="T2228" s="9">
        <f t="shared" si="139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157.4</v>
      </c>
      <c r="P2229" s="14">
        <f t="shared" si="137"/>
        <v>67.97</v>
      </c>
      <c r="Q2229" t="str">
        <f>(LEFT(N2229,FIND("/",N2229)-1))</f>
        <v>games</v>
      </c>
      <c r="R2229" t="str">
        <f>RIGHT(N2229,LEN(N2229)-SEARCH("/",N2229))</f>
        <v>tabletop games</v>
      </c>
      <c r="S2229" s="9">
        <f t="shared" si="138"/>
        <v>41561.599016203698</v>
      </c>
      <c r="T2229" s="9">
        <f t="shared" si="139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1174.5</v>
      </c>
      <c r="P2230" s="14">
        <f t="shared" si="137"/>
        <v>81.56</v>
      </c>
      <c r="Q2230" t="str">
        <f>(LEFT(N2230,FIND("/",N2230)-1))</f>
        <v>games</v>
      </c>
      <c r="R2230" t="str">
        <f>RIGHT(N2230,LEN(N2230)-SEARCH("/",N2230))</f>
        <v>tabletop games</v>
      </c>
      <c r="S2230" s="9">
        <f t="shared" si="138"/>
        <v>42202.069861111107</v>
      </c>
      <c r="T2230" s="9">
        <f t="shared" si="139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171</v>
      </c>
      <c r="P2231" s="14">
        <f t="shared" si="137"/>
        <v>25.43</v>
      </c>
      <c r="Q2231" t="str">
        <f>(LEFT(N2231,FIND("/",N2231)-1))</f>
        <v>games</v>
      </c>
      <c r="R2231" t="str">
        <f>RIGHT(N2231,LEN(N2231)-SEARCH("/",N2231))</f>
        <v>tabletop games</v>
      </c>
      <c r="S2231" s="9">
        <f t="shared" si="138"/>
        <v>41484.455914351849</v>
      </c>
      <c r="T2231" s="9">
        <f t="shared" si="139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126</v>
      </c>
      <c r="P2232" s="14">
        <f t="shared" si="137"/>
        <v>21.5</v>
      </c>
      <c r="Q2232" t="str">
        <f>(LEFT(N2232,FIND("/",N2232)-1))</f>
        <v>games</v>
      </c>
      <c r="R2232" t="str">
        <f>RIGHT(N2232,LEN(N2232)-SEARCH("/",N2232))</f>
        <v>tabletop games</v>
      </c>
      <c r="S2232" s="9">
        <f t="shared" si="138"/>
        <v>41724.672766203701</v>
      </c>
      <c r="T2232" s="9">
        <f t="shared" si="139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1212.0999999999999</v>
      </c>
      <c r="P2233" s="14">
        <f t="shared" si="137"/>
        <v>27.23</v>
      </c>
      <c r="Q2233" t="str">
        <f>(LEFT(N2233,FIND("/",N2233)-1))</f>
        <v>games</v>
      </c>
      <c r="R2233" t="str">
        <f>RIGHT(N2233,LEN(N2233)-SEARCH("/",N2233))</f>
        <v>tabletop games</v>
      </c>
      <c r="S2233" s="9">
        <f t="shared" si="138"/>
        <v>41423.702557870369</v>
      </c>
      <c r="T2233" s="9">
        <f t="shared" si="139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495.8</v>
      </c>
      <c r="P2234" s="14">
        <f t="shared" si="137"/>
        <v>25.09</v>
      </c>
      <c r="Q2234" t="str">
        <f>(LEFT(N2234,FIND("/",N2234)-1))</f>
        <v>games</v>
      </c>
      <c r="R2234" t="str">
        <f>RIGHT(N2234,LEN(N2234)-SEARCH("/",N2234))</f>
        <v>tabletop games</v>
      </c>
      <c r="S2234" s="9">
        <f t="shared" si="138"/>
        <v>41806.585740740738</v>
      </c>
      <c r="T2234" s="9">
        <f t="shared" si="139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332</v>
      </c>
      <c r="P2235" s="14">
        <f t="shared" si="137"/>
        <v>21.23</v>
      </c>
      <c r="Q2235" t="str">
        <f>(LEFT(N2235,FIND("/",N2235)-1))</f>
        <v>games</v>
      </c>
      <c r="R2235" t="str">
        <f>RIGHT(N2235,LEN(N2235)-SEARCH("/",N2235))</f>
        <v>tabletop games</v>
      </c>
      <c r="S2235" s="9">
        <f t="shared" si="138"/>
        <v>42331.170590277776</v>
      </c>
      <c r="T2235" s="9">
        <f t="shared" si="139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1165</v>
      </c>
      <c r="P2236" s="14">
        <f t="shared" si="137"/>
        <v>41.61</v>
      </c>
      <c r="Q2236" t="str">
        <f>(LEFT(N2236,FIND("/",N2236)-1))</f>
        <v>games</v>
      </c>
      <c r="R2236" t="str">
        <f>RIGHT(N2236,LEN(N2236)-SEARCH("/",N2236))</f>
        <v>tabletop games</v>
      </c>
      <c r="S2236" s="9">
        <f t="shared" si="138"/>
        <v>42710.616284722222</v>
      </c>
      <c r="T2236" s="9">
        <f t="shared" si="139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153.30000000000001</v>
      </c>
      <c r="P2237" s="14">
        <f t="shared" si="137"/>
        <v>135.59</v>
      </c>
      <c r="Q2237" t="str">
        <f>(LEFT(N2237,FIND("/",N2237)-1))</f>
        <v>games</v>
      </c>
      <c r="R2237" t="str">
        <f>RIGHT(N2237,LEN(N2237)-SEARCH("/",N2237))</f>
        <v>tabletop games</v>
      </c>
      <c r="S2237" s="9">
        <f t="shared" si="138"/>
        <v>42061.813784722217</v>
      </c>
      <c r="T2237" s="9">
        <f t="shared" si="139"/>
        <v>42091.772118055553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537.1</v>
      </c>
      <c r="P2238" s="14">
        <f t="shared" si="137"/>
        <v>22.12</v>
      </c>
      <c r="Q2238" t="str">
        <f>(LEFT(N2238,FIND("/",N2238)-1))</f>
        <v>games</v>
      </c>
      <c r="R2238" t="str">
        <f>RIGHT(N2238,LEN(N2238)-SEARCH("/",N2238))</f>
        <v>tabletop games</v>
      </c>
      <c r="S2238" s="9">
        <f t="shared" si="138"/>
        <v>42371.408831018511</v>
      </c>
      <c r="T2238" s="9">
        <f t="shared" si="139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352.9</v>
      </c>
      <c r="P2239" s="14">
        <f t="shared" si="137"/>
        <v>64.63</v>
      </c>
      <c r="Q2239" t="str">
        <f>(LEFT(N2239,FIND("/",N2239)-1))</f>
        <v>games</v>
      </c>
      <c r="R2239" t="str">
        <f>RIGHT(N2239,LEN(N2239)-SEARCH("/",N2239))</f>
        <v>tabletop games</v>
      </c>
      <c r="S2239" s="9">
        <f t="shared" si="138"/>
        <v>41914.794942129629</v>
      </c>
      <c r="T2239" s="9">
        <f t="shared" si="139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137.4</v>
      </c>
      <c r="P2240" s="14">
        <f t="shared" si="137"/>
        <v>69.569999999999993</v>
      </c>
      <c r="Q2240" t="str">
        <f>(LEFT(N2240,FIND("/",N2240)-1))</f>
        <v>games</v>
      </c>
      <c r="R2240" t="str">
        <f>RIGHT(N2240,LEN(N2240)-SEARCH("/",N2240))</f>
        <v>tabletop games</v>
      </c>
      <c r="S2240" s="9">
        <f t="shared" si="138"/>
        <v>42774.41337962963</v>
      </c>
      <c r="T2240" s="9">
        <f t="shared" si="139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128</v>
      </c>
      <c r="P2241" s="14">
        <f t="shared" si="137"/>
        <v>75.13</v>
      </c>
      <c r="Q2241" t="str">
        <f>(LEFT(N2241,FIND("/",N2241)-1))</f>
        <v>games</v>
      </c>
      <c r="R2241" t="str">
        <f>RIGHT(N2241,LEN(N2241)-SEARCH("/",N2241))</f>
        <v>tabletop games</v>
      </c>
      <c r="S2241" s="9">
        <f t="shared" si="138"/>
        <v>41572.750162037039</v>
      </c>
      <c r="T2241" s="9">
        <f t="shared" si="139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270.7</v>
      </c>
      <c r="P2242" s="14">
        <f t="shared" si="137"/>
        <v>140.97999999999999</v>
      </c>
      <c r="Q2242" t="str">
        <f>(LEFT(N2242,FIND("/",N2242)-1))</f>
        <v>games</v>
      </c>
      <c r="R2242" t="str">
        <f>RIGHT(N2242,LEN(N2242)-SEARCH("/",N2242))</f>
        <v>tabletop games</v>
      </c>
      <c r="S2242" s="9">
        <f t="shared" si="138"/>
        <v>42452.617407407401</v>
      </c>
      <c r="T2242" s="9">
        <f t="shared" si="139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ROUND((E2243/D2243)*100, 1)</f>
        <v>806.4</v>
      </c>
      <c r="P2243" s="14">
        <f t="shared" ref="P2243:P2306" si="141">ROUND(E2243/L2243, 2)</f>
        <v>49.47</v>
      </c>
      <c r="Q2243" t="str">
        <f>(LEFT(N2243,FIND("/",N2243)-1))</f>
        <v>games</v>
      </c>
      <c r="R2243" t="str">
        <f>RIGHT(N2243,LEN(N2243)-SEARCH("/",N2243))</f>
        <v>tabletop games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1360.1</v>
      </c>
      <c r="P2244" s="14">
        <f t="shared" si="141"/>
        <v>53.87</v>
      </c>
      <c r="Q2244" t="str">
        <f>(LEFT(N2244,FIND("/",N2244)-1))</f>
        <v>games</v>
      </c>
      <c r="R2244" t="str">
        <f>RIGHT(N2244,LEN(N2244)-SEARCH("/",N2244))</f>
        <v>tabletop games</v>
      </c>
      <c r="S2244" s="9">
        <f t="shared" si="142"/>
        <v>41569.367280092592</v>
      </c>
      <c r="T2244" s="9">
        <f t="shared" si="143"/>
        <v>41604.918055555558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930250</v>
      </c>
      <c r="P2245" s="14">
        <f t="shared" si="141"/>
        <v>4.57</v>
      </c>
      <c r="Q2245" t="str">
        <f>(LEFT(N2245,FIND("/",N2245)-1))</f>
        <v>games</v>
      </c>
      <c r="R2245" t="str">
        <f>RIGHT(N2245,LEN(N2245)-SEARCH("/",N2245))</f>
        <v>tabletop games</v>
      </c>
      <c r="S2245" s="9">
        <f t="shared" si="142"/>
        <v>42800.542708333327</v>
      </c>
      <c r="T2245" s="9">
        <f t="shared" si="143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377</v>
      </c>
      <c r="P2246" s="14">
        <f t="shared" si="141"/>
        <v>65</v>
      </c>
      <c r="Q2246" t="str">
        <f>(LEFT(N2246,FIND("/",N2246)-1))</f>
        <v>games</v>
      </c>
      <c r="R2246" t="str">
        <f>RIGHT(N2246,LEN(N2246)-SEARCH("/",N2246))</f>
        <v>tabletop games</v>
      </c>
      <c r="S2246" s="9">
        <f t="shared" si="142"/>
        <v>42647.610486111109</v>
      </c>
      <c r="T2246" s="9">
        <f t="shared" si="143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2647</v>
      </c>
      <c r="P2247" s="14">
        <f t="shared" si="141"/>
        <v>53.48</v>
      </c>
      <c r="Q2247" t="str">
        <f>(LEFT(N2247,FIND("/",N2247)-1))</f>
        <v>games</v>
      </c>
      <c r="R2247" t="str">
        <f>RIGHT(N2247,LEN(N2247)-SEARCH("/",N2247))</f>
        <v>tabletop games</v>
      </c>
      <c r="S2247" s="9">
        <f t="shared" si="142"/>
        <v>41660.500196759254</v>
      </c>
      <c r="T2247" s="9">
        <f t="shared" si="143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100.1</v>
      </c>
      <c r="P2248" s="14">
        <f t="shared" si="141"/>
        <v>43.91</v>
      </c>
      <c r="Q2248" t="str">
        <f>(LEFT(N2248,FIND("/",N2248)-1))</f>
        <v>games</v>
      </c>
      <c r="R2248" t="str">
        <f>RIGHT(N2248,LEN(N2248)-SEARCH("/",N2248))</f>
        <v>tabletop games</v>
      </c>
      <c r="S2248" s="9">
        <f t="shared" si="142"/>
        <v>42221.583449074074</v>
      </c>
      <c r="T2248" s="9">
        <f t="shared" si="143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104.5</v>
      </c>
      <c r="P2249" s="14">
        <f t="shared" si="141"/>
        <v>50.85</v>
      </c>
      <c r="Q2249" t="str">
        <f>(LEFT(N2249,FIND("/",N2249)-1))</f>
        <v>games</v>
      </c>
      <c r="R2249" t="str">
        <f>RIGHT(N2249,LEN(N2249)-SEARCH("/",N2249))</f>
        <v>tabletop games</v>
      </c>
      <c r="S2249" s="9">
        <f t="shared" si="142"/>
        <v>42200.457928240743</v>
      </c>
      <c r="T2249" s="9">
        <f t="shared" si="143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107.2</v>
      </c>
      <c r="P2250" s="14">
        <f t="shared" si="141"/>
        <v>58.63</v>
      </c>
      <c r="Q2250" t="str">
        <f>(LEFT(N2250,FIND("/",N2250)-1))</f>
        <v>games</v>
      </c>
      <c r="R2250" t="str">
        <f>RIGHT(N2250,LEN(N2250)-SEARCH("/",N2250))</f>
        <v>tabletop games</v>
      </c>
      <c r="S2250" s="9">
        <f t="shared" si="142"/>
        <v>42688.667569444442</v>
      </c>
      <c r="T2250" s="9">
        <f t="shared" si="143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168.8</v>
      </c>
      <c r="P2251" s="14">
        <f t="shared" si="141"/>
        <v>32.82</v>
      </c>
      <c r="Q2251" t="str">
        <f>(LEFT(N2251,FIND("/",N2251)-1))</f>
        <v>games</v>
      </c>
      <c r="R2251" t="str">
        <f>RIGHT(N2251,LEN(N2251)-SEARCH("/",N2251))</f>
        <v>tabletop games</v>
      </c>
      <c r="S2251" s="9">
        <f t="shared" si="142"/>
        <v>41336.49496527778</v>
      </c>
      <c r="T2251" s="9">
        <f t="shared" si="143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975.1</v>
      </c>
      <c r="P2252" s="14">
        <f t="shared" si="141"/>
        <v>426.93</v>
      </c>
      <c r="Q2252" t="str">
        <f>(LEFT(N2252,FIND("/",N2252)-1))</f>
        <v>games</v>
      </c>
      <c r="R2252" t="str">
        <f>RIGHT(N2252,LEN(N2252)-SEARCH("/",N2252))</f>
        <v>tabletop games</v>
      </c>
      <c r="S2252" s="9">
        <f t="shared" si="142"/>
        <v>42676.7971412037</v>
      </c>
      <c r="T2252" s="9">
        <f t="shared" si="143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134.4</v>
      </c>
      <c r="P2253" s="14">
        <f t="shared" si="141"/>
        <v>23.81</v>
      </c>
      <c r="Q2253" t="str">
        <f>(LEFT(N2253,FIND("/",N2253)-1))</f>
        <v>games</v>
      </c>
      <c r="R2253" t="str">
        <f>RIGHT(N2253,LEN(N2253)-SEARCH("/",N2253))</f>
        <v>tabletop games</v>
      </c>
      <c r="S2253" s="9">
        <f t="shared" si="142"/>
        <v>41846.137465277774</v>
      </c>
      <c r="T2253" s="9">
        <f t="shared" si="143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272.3</v>
      </c>
      <c r="P2254" s="14">
        <f t="shared" si="141"/>
        <v>98.41</v>
      </c>
      <c r="Q2254" t="str">
        <f>(LEFT(N2254,FIND("/",N2254)-1))</f>
        <v>games</v>
      </c>
      <c r="R2254" t="str">
        <f>RIGHT(N2254,LEN(N2254)-SEARCH("/",N2254))</f>
        <v>tabletop games</v>
      </c>
      <c r="S2254" s="9">
        <f t="shared" si="142"/>
        <v>42573.119652777772</v>
      </c>
      <c r="T2254" s="9">
        <f t="shared" si="143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112.7</v>
      </c>
      <c r="P2255" s="14">
        <f t="shared" si="141"/>
        <v>107.32</v>
      </c>
      <c r="Q2255" t="str">
        <f>(LEFT(N2255,FIND("/",N2255)-1))</f>
        <v>games</v>
      </c>
      <c r="R2255" t="str">
        <f>RIGHT(N2255,LEN(N2255)-SEARCH("/",N2255))</f>
        <v>tabletop games</v>
      </c>
      <c r="S2255" s="9">
        <f t="shared" si="142"/>
        <v>42296.422997685186</v>
      </c>
      <c r="T2255" s="9">
        <f t="shared" si="143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459.8</v>
      </c>
      <c r="P2256" s="14">
        <f t="shared" si="141"/>
        <v>11.67</v>
      </c>
      <c r="Q2256" t="str">
        <f>(LEFT(N2256,FIND("/",N2256)-1))</f>
        <v>games</v>
      </c>
      <c r="R2256" t="str">
        <f>RIGHT(N2256,LEN(N2256)-SEARCH("/",N2256))</f>
        <v>tabletop games</v>
      </c>
      <c r="S2256" s="9">
        <f t="shared" si="142"/>
        <v>42752.439444444441</v>
      </c>
      <c r="T2256" s="9">
        <f t="shared" si="143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286.7</v>
      </c>
      <c r="P2257" s="14">
        <f t="shared" si="141"/>
        <v>41.78</v>
      </c>
      <c r="Q2257" t="str">
        <f>(LEFT(N2257,FIND("/",N2257)-1))</f>
        <v>games</v>
      </c>
      <c r="R2257" t="str">
        <f>RIGHT(N2257,LEN(N2257)-SEARCH("/",N2257))</f>
        <v>tabletop games</v>
      </c>
      <c r="S2257" s="9">
        <f t="shared" si="142"/>
        <v>42467.743645833332</v>
      </c>
      <c r="T2257" s="9">
        <f t="shared" si="143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222.7</v>
      </c>
      <c r="P2258" s="14">
        <f t="shared" si="141"/>
        <v>21.38</v>
      </c>
      <c r="Q2258" t="str">
        <f>(LEFT(N2258,FIND("/",N2258)-1))</f>
        <v>games</v>
      </c>
      <c r="R2258" t="str">
        <f>RIGHT(N2258,LEN(N2258)-SEARCH("/",N2258))</f>
        <v>tabletop games</v>
      </c>
      <c r="S2258" s="9">
        <f t="shared" si="142"/>
        <v>42682.243587962956</v>
      </c>
      <c r="T2258" s="9">
        <f t="shared" si="143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636.1</v>
      </c>
      <c r="P2259" s="14">
        <f t="shared" si="141"/>
        <v>94.1</v>
      </c>
      <c r="Q2259" t="str">
        <f>(LEFT(N2259,FIND("/",N2259)-1))</f>
        <v>games</v>
      </c>
      <c r="R2259" t="str">
        <f>RIGHT(N2259,LEN(N2259)-SEARCH("/",N2259))</f>
        <v>tabletop games</v>
      </c>
      <c r="S2259" s="9">
        <f t="shared" si="142"/>
        <v>42505.728344907409</v>
      </c>
      <c r="T2259" s="9">
        <f t="shared" si="143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146.5</v>
      </c>
      <c r="P2260" s="14">
        <f t="shared" si="141"/>
        <v>15.72</v>
      </c>
      <c r="Q2260" t="str">
        <f>(LEFT(N2260,FIND("/",N2260)-1))</f>
        <v>games</v>
      </c>
      <c r="R2260" t="str">
        <f>RIGHT(N2260,LEN(N2260)-SEARCH("/",N2260))</f>
        <v>tabletop games</v>
      </c>
      <c r="S2260" s="9">
        <f t="shared" si="142"/>
        <v>42136.542673611104</v>
      </c>
      <c r="T2260" s="9">
        <f t="shared" si="143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1867.1</v>
      </c>
      <c r="P2261" s="14">
        <f t="shared" si="141"/>
        <v>90.64</v>
      </c>
      <c r="Q2261" t="str">
        <f>(LEFT(N2261,FIND("/",N2261)-1))</f>
        <v>games</v>
      </c>
      <c r="R2261" t="str">
        <f>RIGHT(N2261,LEN(N2261)-SEARCH("/",N2261))</f>
        <v>tabletop games</v>
      </c>
      <c r="S2261" s="9">
        <f t="shared" si="142"/>
        <v>42702.59648148148</v>
      </c>
      <c r="T2261" s="9">
        <f t="shared" si="143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326.89999999999998</v>
      </c>
      <c r="P2262" s="14">
        <f t="shared" si="141"/>
        <v>97.3</v>
      </c>
      <c r="Q2262" t="str">
        <f>(LEFT(N2262,FIND("/",N2262)-1))</f>
        <v>games</v>
      </c>
      <c r="R2262" t="str">
        <f>RIGHT(N2262,LEN(N2262)-SEARCH("/",N2262))</f>
        <v>tabletop games</v>
      </c>
      <c r="S2262" s="9">
        <f t="shared" si="142"/>
        <v>41694.808449074073</v>
      </c>
      <c r="T2262" s="9">
        <f t="shared" si="143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779.5</v>
      </c>
      <c r="P2263" s="14">
        <f t="shared" si="141"/>
        <v>37.119999999999997</v>
      </c>
      <c r="Q2263" t="str">
        <f>(LEFT(N2263,FIND("/",N2263)-1))</f>
        <v>games</v>
      </c>
      <c r="R2263" t="str">
        <f>RIGHT(N2263,LEN(N2263)-SEARCH("/",N2263))</f>
        <v>tabletop games</v>
      </c>
      <c r="S2263" s="9">
        <f t="shared" si="142"/>
        <v>42759.516435185178</v>
      </c>
      <c r="T2263" s="9">
        <f t="shared" si="143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154.19999999999999</v>
      </c>
      <c r="P2264" s="14">
        <f t="shared" si="141"/>
        <v>28.1</v>
      </c>
      <c r="Q2264" t="str">
        <f>(LEFT(N2264,FIND("/",N2264)-1))</f>
        <v>games</v>
      </c>
      <c r="R2264" t="str">
        <f>RIGHT(N2264,LEN(N2264)-SEARCH("/",N2264))</f>
        <v>tabletop games</v>
      </c>
      <c r="S2264" s="9">
        <f t="shared" si="142"/>
        <v>41926.376828703702</v>
      </c>
      <c r="T2264" s="9">
        <f t="shared" si="143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115.5</v>
      </c>
      <c r="P2265" s="14">
        <f t="shared" si="141"/>
        <v>144.43</v>
      </c>
      <c r="Q2265" t="str">
        <f>(LEFT(N2265,FIND("/",N2265)-1))</f>
        <v>games</v>
      </c>
      <c r="R2265" t="str">
        <f>RIGHT(N2265,LEN(N2265)-SEARCH("/",N2265))</f>
        <v>tabletop games</v>
      </c>
      <c r="S2265" s="9">
        <f t="shared" si="142"/>
        <v>42014.623993055553</v>
      </c>
      <c r="T2265" s="9">
        <f t="shared" si="143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180</v>
      </c>
      <c r="P2266" s="14">
        <f t="shared" si="141"/>
        <v>24.27</v>
      </c>
      <c r="Q2266" t="str">
        <f>(LEFT(N2266,FIND("/",N2266)-1))</f>
        <v>games</v>
      </c>
      <c r="R2266" t="str">
        <f>RIGHT(N2266,LEN(N2266)-SEARCH("/",N2266))</f>
        <v>tabletop games</v>
      </c>
      <c r="S2266" s="9">
        <f t="shared" si="142"/>
        <v>42496.374004629623</v>
      </c>
      <c r="T2266" s="9">
        <f t="shared" si="143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298.5</v>
      </c>
      <c r="P2267" s="14">
        <f t="shared" si="141"/>
        <v>35.119999999999997</v>
      </c>
      <c r="Q2267" t="str">
        <f>(LEFT(N2267,FIND("/",N2267)-1))</f>
        <v>games</v>
      </c>
      <c r="R2267" t="str">
        <f>RIGHT(N2267,LEN(N2267)-SEARCH("/",N2267))</f>
        <v>tabletop games</v>
      </c>
      <c r="S2267" s="9">
        <f t="shared" si="142"/>
        <v>42689.644756944443</v>
      </c>
      <c r="T2267" s="9">
        <f t="shared" si="143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320.3</v>
      </c>
      <c r="P2268" s="14">
        <f t="shared" si="141"/>
        <v>24.76</v>
      </c>
      <c r="Q2268" t="str">
        <f>(LEFT(N2268,FIND("/",N2268)-1))</f>
        <v>games</v>
      </c>
      <c r="R2268" t="str">
        <f>RIGHT(N2268,LEN(N2268)-SEARCH("/",N2268))</f>
        <v>tabletop games</v>
      </c>
      <c r="S2268" s="9">
        <f t="shared" si="142"/>
        <v>42469.666574074072</v>
      </c>
      <c r="T2268" s="9">
        <f t="shared" si="143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380.5</v>
      </c>
      <c r="P2269" s="14">
        <f t="shared" si="141"/>
        <v>188.38</v>
      </c>
      <c r="Q2269" t="str">
        <f>(LEFT(N2269,FIND("/",N2269)-1))</f>
        <v>games</v>
      </c>
      <c r="R2269" t="str">
        <f>RIGHT(N2269,LEN(N2269)-SEARCH("/",N2269))</f>
        <v>tabletop games</v>
      </c>
      <c r="S2269" s="9">
        <f t="shared" si="142"/>
        <v>41968.621493055551</v>
      </c>
      <c r="T2269" s="9">
        <f t="shared" si="143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102.6</v>
      </c>
      <c r="P2270" s="14">
        <f t="shared" si="141"/>
        <v>148.08000000000001</v>
      </c>
      <c r="Q2270" t="str">
        <f>(LEFT(N2270,FIND("/",N2270)-1))</f>
        <v>games</v>
      </c>
      <c r="R2270" t="str">
        <f>RIGHT(N2270,LEN(N2270)-SEARCH("/",N2270))</f>
        <v>tabletop games</v>
      </c>
      <c r="S2270" s="9">
        <f t="shared" si="142"/>
        <v>42775.874016203707</v>
      </c>
      <c r="T2270" s="9">
        <f t="shared" si="143"/>
        <v>42805.874016203707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1801.6</v>
      </c>
      <c r="P2271" s="14">
        <f t="shared" si="141"/>
        <v>49.93</v>
      </c>
      <c r="Q2271" t="str">
        <f>(LEFT(N2271,FIND("/",N2271)-1))</f>
        <v>games</v>
      </c>
      <c r="R2271" t="str">
        <f>RIGHT(N2271,LEN(N2271)-SEARCH("/",N2271))</f>
        <v>tabletop games</v>
      </c>
      <c r="S2271" s="9">
        <f t="shared" si="142"/>
        <v>42776.496099537035</v>
      </c>
      <c r="T2271" s="9">
        <f t="shared" si="143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720.2</v>
      </c>
      <c r="P2272" s="14">
        <f t="shared" si="141"/>
        <v>107.82</v>
      </c>
      <c r="Q2272" t="str">
        <f>(LEFT(N2272,FIND("/",N2272)-1))</f>
        <v>games</v>
      </c>
      <c r="R2272" t="str">
        <f>RIGHT(N2272,LEN(N2272)-SEARCH("/",N2272))</f>
        <v>tabletop games</v>
      </c>
      <c r="S2272" s="9">
        <f t="shared" si="142"/>
        <v>42725.661030092589</v>
      </c>
      <c r="T2272" s="9">
        <f t="shared" si="143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283.10000000000002</v>
      </c>
      <c r="P2273" s="14">
        <f t="shared" si="141"/>
        <v>42.63</v>
      </c>
      <c r="Q2273" t="str">
        <f>(LEFT(N2273,FIND("/",N2273)-1))</f>
        <v>games</v>
      </c>
      <c r="R2273" t="str">
        <f>RIGHT(N2273,LEN(N2273)-SEARCH("/",N2273))</f>
        <v>tabletop games</v>
      </c>
      <c r="S2273" s="9">
        <f t="shared" si="142"/>
        <v>42683.791712962957</v>
      </c>
      <c r="T2273" s="9">
        <f t="shared" si="143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1356.6</v>
      </c>
      <c r="P2274" s="14">
        <f t="shared" si="141"/>
        <v>14.37</v>
      </c>
      <c r="Q2274" t="str">
        <f>(LEFT(N2274,FIND("/",N2274)-1))</f>
        <v>games</v>
      </c>
      <c r="R2274" t="str">
        <f>RIGHT(N2274,LEN(N2274)-SEARCH("/",N2274))</f>
        <v>tabletop games</v>
      </c>
      <c r="S2274" s="9">
        <f t="shared" si="142"/>
        <v>42315.491157407407</v>
      </c>
      <c r="T2274" s="9">
        <f t="shared" si="143"/>
        <v>42345.491157407407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220.4</v>
      </c>
      <c r="P2275" s="14">
        <f t="shared" si="141"/>
        <v>37.479999999999997</v>
      </c>
      <c r="Q2275" t="str">
        <f>(LEFT(N2275,FIND("/",N2275)-1))</f>
        <v>games</v>
      </c>
      <c r="R2275" t="str">
        <f>RIGHT(N2275,LEN(N2275)-SEARCH("/",N2275))</f>
        <v>tabletop games</v>
      </c>
      <c r="S2275" s="9">
        <f t="shared" si="142"/>
        <v>42781.340763888882</v>
      </c>
      <c r="T2275" s="9">
        <f t="shared" si="143"/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119.6</v>
      </c>
      <c r="P2276" s="14">
        <f t="shared" si="141"/>
        <v>30.2</v>
      </c>
      <c r="Q2276" t="str">
        <f>(LEFT(N2276,FIND("/",N2276)-1))</f>
        <v>games</v>
      </c>
      <c r="R2276" t="str">
        <f>RIGHT(N2276,LEN(N2276)-SEARCH("/",N2276))</f>
        <v>tabletop games</v>
      </c>
      <c r="S2276" s="9">
        <f t="shared" si="142"/>
        <v>41663.292326388888</v>
      </c>
      <c r="T2276" s="9">
        <f t="shared" si="143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407.8</v>
      </c>
      <c r="P2277" s="14">
        <f t="shared" si="141"/>
        <v>33.549999999999997</v>
      </c>
      <c r="Q2277" t="str">
        <f>(LEFT(N2277,FIND("/",N2277)-1))</f>
        <v>games</v>
      </c>
      <c r="R2277" t="str">
        <f>RIGHT(N2277,LEN(N2277)-SEARCH("/",N2277))</f>
        <v>tabletop games</v>
      </c>
      <c r="S2277" s="9">
        <f t="shared" si="142"/>
        <v>41965.408321759256</v>
      </c>
      <c r="T2277" s="9">
        <f t="shared" si="143"/>
        <v>41995.408321759256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105.8</v>
      </c>
      <c r="P2278" s="14">
        <f t="shared" si="141"/>
        <v>64.75</v>
      </c>
      <c r="Q2278" t="str">
        <f>(LEFT(N2278,FIND("/",N2278)-1))</f>
        <v>games</v>
      </c>
      <c r="R2278" t="str">
        <f>RIGHT(N2278,LEN(N2278)-SEARCH("/",N2278))</f>
        <v>tabletop games</v>
      </c>
      <c r="S2278" s="9">
        <f t="shared" si="142"/>
        <v>41614.443159722221</v>
      </c>
      <c r="T2278" s="9">
        <f t="shared" si="143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141.1</v>
      </c>
      <c r="P2279" s="14">
        <f t="shared" si="141"/>
        <v>57.93</v>
      </c>
      <c r="Q2279" t="str">
        <f>(LEFT(N2279,FIND("/",N2279)-1))</f>
        <v>games</v>
      </c>
      <c r="R2279" t="str">
        <f>RIGHT(N2279,LEN(N2279)-SEARCH("/",N2279))</f>
        <v>tabletop games</v>
      </c>
      <c r="S2279" s="9">
        <f t="shared" si="142"/>
        <v>40936.470173611109</v>
      </c>
      <c r="T2279" s="9">
        <f t="shared" si="143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270.7</v>
      </c>
      <c r="P2280" s="14">
        <f t="shared" si="141"/>
        <v>53.08</v>
      </c>
      <c r="Q2280" t="str">
        <f>(LEFT(N2280,FIND("/",N2280)-1))</f>
        <v>games</v>
      </c>
      <c r="R2280" t="str">
        <f>RIGHT(N2280,LEN(N2280)-SEARCH("/",N2280))</f>
        <v>tabletop games</v>
      </c>
      <c r="S2280" s="9">
        <f t="shared" si="142"/>
        <v>42338.500775462962</v>
      </c>
      <c r="T2280" s="9">
        <f t="shared" si="143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153.80000000000001</v>
      </c>
      <c r="P2281" s="14">
        <f t="shared" si="141"/>
        <v>48.06</v>
      </c>
      <c r="Q2281" t="str">
        <f>(LEFT(N2281,FIND("/",N2281)-1))</f>
        <v>games</v>
      </c>
      <c r="R2281" t="str">
        <f>RIGHT(N2281,LEN(N2281)-SEARCH("/",N2281))</f>
        <v>tabletop games</v>
      </c>
      <c r="S2281" s="9">
        <f t="shared" si="142"/>
        <v>42020.598368055558</v>
      </c>
      <c r="T2281" s="9">
        <f t="shared" si="143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403.6</v>
      </c>
      <c r="P2282" s="14">
        <f t="shared" si="141"/>
        <v>82.4</v>
      </c>
      <c r="Q2282" t="str">
        <f>(LEFT(N2282,FIND("/",N2282)-1))</f>
        <v>games</v>
      </c>
      <c r="R2282" t="str">
        <f>RIGHT(N2282,LEN(N2282)-SEARCH("/",N2282))</f>
        <v>tabletop games</v>
      </c>
      <c r="S2282" s="9">
        <f t="shared" si="142"/>
        <v>42234.416562499995</v>
      </c>
      <c r="T2282" s="9">
        <f t="shared" si="143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185</v>
      </c>
      <c r="P2283" s="14">
        <f t="shared" si="141"/>
        <v>50.45</v>
      </c>
      <c r="Q2283" t="str">
        <f>(LEFT(N2283,FIND("/",N2283)-1))</f>
        <v>music</v>
      </c>
      <c r="R2283" t="str">
        <f>RIGHT(N2283,LEN(N2283)-SEARCH("/",N2283))</f>
        <v>rock</v>
      </c>
      <c r="S2283" s="9">
        <f t="shared" si="142"/>
        <v>40687.077511574069</v>
      </c>
      <c r="T2283" s="9">
        <f t="shared" si="143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185.3</v>
      </c>
      <c r="P2284" s="14">
        <f t="shared" si="141"/>
        <v>115.83</v>
      </c>
      <c r="Q2284" t="str">
        <f>(LEFT(N2284,FIND("/",N2284)-1))</f>
        <v>music</v>
      </c>
      <c r="R2284" t="str">
        <f>RIGHT(N2284,LEN(N2284)-SEARCH("/",N2284))</f>
        <v>rock</v>
      </c>
      <c r="S2284" s="9">
        <f t="shared" si="142"/>
        <v>42322.966273148144</v>
      </c>
      <c r="T2284" s="9">
        <f t="shared" si="143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100.9</v>
      </c>
      <c r="P2285" s="14">
        <f t="shared" si="141"/>
        <v>63.03</v>
      </c>
      <c r="Q2285" t="str">
        <f>(LEFT(N2285,FIND("/",N2285)-1))</f>
        <v>music</v>
      </c>
      <c r="R2285" t="str">
        <f>RIGHT(N2285,LEN(N2285)-SEARCH("/",N2285))</f>
        <v>rock</v>
      </c>
      <c r="S2285" s="9">
        <f t="shared" si="142"/>
        <v>40977.916712962957</v>
      </c>
      <c r="T2285" s="9">
        <f t="shared" si="143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106.2</v>
      </c>
      <c r="P2286" s="14">
        <f t="shared" si="141"/>
        <v>108.02</v>
      </c>
      <c r="Q2286" t="str">
        <f>(LEFT(N2286,FIND("/",N2286)-1))</f>
        <v>music</v>
      </c>
      <c r="R2286" t="str">
        <f>RIGHT(N2286,LEN(N2286)-SEARCH("/",N2286))</f>
        <v>rock</v>
      </c>
      <c r="S2286" s="9">
        <f t="shared" si="142"/>
        <v>40585.588483796295</v>
      </c>
      <c r="T2286" s="9">
        <f t="shared" si="143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121.4</v>
      </c>
      <c r="P2287" s="14">
        <f t="shared" si="141"/>
        <v>46.09</v>
      </c>
      <c r="Q2287" t="str">
        <f>(LEFT(N2287,FIND("/",N2287)-1))</f>
        <v>music</v>
      </c>
      <c r="R2287" t="str">
        <f>RIGHT(N2287,LEN(N2287)-SEARCH("/",N2287))</f>
        <v>rock</v>
      </c>
      <c r="S2287" s="9">
        <f t="shared" si="142"/>
        <v>41058.977349537039</v>
      </c>
      <c r="T2287" s="9">
        <f t="shared" si="143"/>
        <v>41088.977349537039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100.1</v>
      </c>
      <c r="P2288" s="14">
        <f t="shared" si="141"/>
        <v>107.21</v>
      </c>
      <c r="Q2288" t="str">
        <f>(LEFT(N2288,FIND("/",N2288)-1))</f>
        <v>music</v>
      </c>
      <c r="R2288" t="str">
        <f>RIGHT(N2288,LEN(N2288)-SEARCH("/",N2288))</f>
        <v>rock</v>
      </c>
      <c r="S2288" s="9">
        <f t="shared" si="142"/>
        <v>41494.755254629628</v>
      </c>
      <c r="T2288" s="9">
        <f t="shared" si="143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120</v>
      </c>
      <c r="P2289" s="14">
        <f t="shared" si="141"/>
        <v>50.93</v>
      </c>
      <c r="Q2289" t="str">
        <f>(LEFT(N2289,FIND("/",N2289)-1))</f>
        <v>music</v>
      </c>
      <c r="R2289" t="str">
        <f>RIGHT(N2289,LEN(N2289)-SEARCH("/",N2289))</f>
        <v>rock</v>
      </c>
      <c r="S2289" s="9">
        <f t="shared" si="142"/>
        <v>41792.459027777775</v>
      </c>
      <c r="T2289" s="9">
        <f t="shared" si="143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100.1</v>
      </c>
      <c r="P2290" s="14">
        <f t="shared" si="141"/>
        <v>40.04</v>
      </c>
      <c r="Q2290" t="str">
        <f>(LEFT(N2290,FIND("/",N2290)-1))</f>
        <v>music</v>
      </c>
      <c r="R2290" t="str">
        <f>RIGHT(N2290,LEN(N2290)-SEARCH("/",N2290))</f>
        <v>rock</v>
      </c>
      <c r="S2290" s="9">
        <f t="shared" si="142"/>
        <v>41067.619085648148</v>
      </c>
      <c r="T2290" s="9">
        <f t="shared" si="143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107.4</v>
      </c>
      <c r="P2291" s="14">
        <f t="shared" si="141"/>
        <v>64.44</v>
      </c>
      <c r="Q2291" t="str">
        <f>(LEFT(N2291,FIND("/",N2291)-1))</f>
        <v>music</v>
      </c>
      <c r="R2291" t="str">
        <f>RIGHT(N2291,LEN(N2291)-SEARCH("/",N2291))</f>
        <v>rock</v>
      </c>
      <c r="S2291" s="9">
        <f t="shared" si="142"/>
        <v>41571.790046296293</v>
      </c>
      <c r="T2291" s="9">
        <f t="shared" si="143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104.1</v>
      </c>
      <c r="P2292" s="14">
        <f t="shared" si="141"/>
        <v>53.83</v>
      </c>
      <c r="Q2292" t="str">
        <f>(LEFT(N2292,FIND("/",N2292)-1))</f>
        <v>music</v>
      </c>
      <c r="R2292" t="str">
        <f>RIGHT(N2292,LEN(N2292)-SEARCH("/",N2292))</f>
        <v>rock</v>
      </c>
      <c r="S2292" s="9">
        <f t="shared" si="142"/>
        <v>40070.045486111107</v>
      </c>
      <c r="T2292" s="9">
        <f t="shared" si="143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172.8</v>
      </c>
      <c r="P2293" s="14">
        <f t="shared" si="141"/>
        <v>100.47</v>
      </c>
      <c r="Q2293" t="str">
        <f>(LEFT(N2293,FIND("/",N2293)-1))</f>
        <v>music</v>
      </c>
      <c r="R2293" t="str">
        <f>RIGHT(N2293,LEN(N2293)-SEARCH("/",N2293))</f>
        <v>rock</v>
      </c>
      <c r="S2293" s="9">
        <f t="shared" si="142"/>
        <v>40987.768726851849</v>
      </c>
      <c r="T2293" s="9">
        <f t="shared" si="143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107.3</v>
      </c>
      <c r="P2294" s="14">
        <f t="shared" si="141"/>
        <v>46.63</v>
      </c>
      <c r="Q2294" t="str">
        <f>(LEFT(N2294,FIND("/",N2294)-1))</f>
        <v>music</v>
      </c>
      <c r="R2294" t="str">
        <f>RIGHT(N2294,LEN(N2294)-SEARCH("/",N2294))</f>
        <v>rock</v>
      </c>
      <c r="S2294" s="9">
        <f t="shared" si="142"/>
        <v>40987.489305555551</v>
      </c>
      <c r="T2294" s="9">
        <f t="shared" si="143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108.2</v>
      </c>
      <c r="P2295" s="14">
        <f t="shared" si="141"/>
        <v>34.07</v>
      </c>
      <c r="Q2295" t="str">
        <f>(LEFT(N2295,FIND("/",N2295)-1))</f>
        <v>music</v>
      </c>
      <c r="R2295" t="str">
        <f>RIGHT(N2295,LEN(N2295)-SEARCH("/",N2295))</f>
        <v>rock</v>
      </c>
      <c r="S2295" s="9">
        <f t="shared" si="142"/>
        <v>41151.499988425923</v>
      </c>
      <c r="T2295" s="9">
        <f t="shared" si="143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146.1</v>
      </c>
      <c r="P2296" s="14">
        <f t="shared" si="141"/>
        <v>65.209999999999994</v>
      </c>
      <c r="Q2296" t="str">
        <f>(LEFT(N2296,FIND("/",N2296)-1))</f>
        <v>music</v>
      </c>
      <c r="R2296" t="str">
        <f>RIGHT(N2296,LEN(N2296)-SEARCH("/",N2296))</f>
        <v>rock</v>
      </c>
      <c r="S2296" s="9">
        <f t="shared" si="142"/>
        <v>41264.514814814815</v>
      </c>
      <c r="T2296" s="9">
        <f t="shared" si="143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125.3</v>
      </c>
      <c r="P2297" s="14">
        <f t="shared" si="141"/>
        <v>44.21</v>
      </c>
      <c r="Q2297" t="str">
        <f>(LEFT(N2297,FIND("/",N2297)-1))</f>
        <v>music</v>
      </c>
      <c r="R2297" t="str">
        <f>RIGHT(N2297,LEN(N2297)-SEARCH("/",N2297))</f>
        <v>rock</v>
      </c>
      <c r="S2297" s="9">
        <f t="shared" si="142"/>
        <v>41270.746018518512</v>
      </c>
      <c r="T2297" s="9">
        <f t="shared" si="143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149.1</v>
      </c>
      <c r="P2298" s="14">
        <f t="shared" si="141"/>
        <v>71.97</v>
      </c>
      <c r="Q2298" t="str">
        <f>(LEFT(N2298,FIND("/",N2298)-1))</f>
        <v>music</v>
      </c>
      <c r="R2298" t="str">
        <f>RIGHT(N2298,LEN(N2298)-SEARCH("/",N2298))</f>
        <v>rock</v>
      </c>
      <c r="S2298" s="9">
        <f t="shared" si="142"/>
        <v>40927.52344907407</v>
      </c>
      <c r="T2298" s="9">
        <f t="shared" si="143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100.6</v>
      </c>
      <c r="P2299" s="14">
        <f t="shared" si="141"/>
        <v>52.95</v>
      </c>
      <c r="Q2299" t="str">
        <f>(LEFT(N2299,FIND("/",N2299)-1))</f>
        <v>music</v>
      </c>
      <c r="R2299" t="str">
        <f>RIGHT(N2299,LEN(N2299)-SEARCH("/",N2299))</f>
        <v>rock</v>
      </c>
      <c r="S2299" s="9">
        <f t="shared" si="142"/>
        <v>40947.83390046296</v>
      </c>
      <c r="T2299" s="9">
        <f t="shared" si="143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105.1</v>
      </c>
      <c r="P2300" s="14">
        <f t="shared" si="141"/>
        <v>109.45</v>
      </c>
      <c r="Q2300" t="str">
        <f>(LEFT(N2300,FIND("/",N2300)-1))</f>
        <v>music</v>
      </c>
      <c r="R2300" t="str">
        <f>RIGHT(N2300,LEN(N2300)-SEARCH("/",N2300))</f>
        <v>rock</v>
      </c>
      <c r="S2300" s="9">
        <f t="shared" si="142"/>
        <v>41694.632326388884</v>
      </c>
      <c r="T2300" s="9">
        <f t="shared" si="143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350.2</v>
      </c>
      <c r="P2301" s="14">
        <f t="shared" si="141"/>
        <v>75.040000000000006</v>
      </c>
      <c r="Q2301" t="str">
        <f>(LEFT(N2301,FIND("/",N2301)-1))</f>
        <v>music</v>
      </c>
      <c r="R2301" t="str">
        <f>RIGHT(N2301,LEN(N2301)-SEARCH("/",N2301))</f>
        <v>rock</v>
      </c>
      <c r="S2301" s="9">
        <f t="shared" si="142"/>
        <v>40564.824178240735</v>
      </c>
      <c r="T2301" s="9">
        <f t="shared" si="143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101.3</v>
      </c>
      <c r="P2302" s="14">
        <f t="shared" si="141"/>
        <v>115.71</v>
      </c>
      <c r="Q2302" t="str">
        <f>(LEFT(N2302,FIND("/",N2302)-1))</f>
        <v>music</v>
      </c>
      <c r="R2302" t="str">
        <f>RIGHT(N2302,LEN(N2302)-SEARCH("/",N2302))</f>
        <v>rock</v>
      </c>
      <c r="S2302" s="9">
        <f t="shared" si="142"/>
        <v>41074.518703703703</v>
      </c>
      <c r="T2302" s="9">
        <f t="shared" si="143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133.6</v>
      </c>
      <c r="P2303" s="14">
        <f t="shared" si="141"/>
        <v>31.66</v>
      </c>
      <c r="Q2303" t="str">
        <f>(LEFT(N2303,FIND("/",N2303)-1))</f>
        <v>music</v>
      </c>
      <c r="R2303" t="str">
        <f>RIGHT(N2303,LEN(N2303)-SEARCH("/",N2303))</f>
        <v>indie rock</v>
      </c>
      <c r="S2303" s="9">
        <f t="shared" si="142"/>
        <v>41415.938611111109</v>
      </c>
      <c r="T2303" s="9">
        <f t="shared" si="143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170.7</v>
      </c>
      <c r="P2304" s="14">
        <f t="shared" si="141"/>
        <v>46.18</v>
      </c>
      <c r="Q2304" t="str">
        <f>(LEFT(N2304,FIND("/",N2304)-1))</f>
        <v>music</v>
      </c>
      <c r="R2304" t="str">
        <f>RIGHT(N2304,LEN(N2304)-SEARCH("/",N2304))</f>
        <v>indie rock</v>
      </c>
      <c r="S2304" s="9">
        <f t="shared" si="142"/>
        <v>41605.660115740735</v>
      </c>
      <c r="T2304" s="9">
        <f t="shared" si="143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109.4</v>
      </c>
      <c r="P2305" s="14">
        <f t="shared" si="141"/>
        <v>68.48</v>
      </c>
      <c r="Q2305" t="str">
        <f>(LEFT(N2305,FIND("/",N2305)-1))</f>
        <v>music</v>
      </c>
      <c r="R2305" t="str">
        <f>RIGHT(N2305,LEN(N2305)-SEARCH("/",N2305))</f>
        <v>indie rock</v>
      </c>
      <c r="S2305" s="9">
        <f t="shared" si="142"/>
        <v>40849.902731481481</v>
      </c>
      <c r="T2305" s="9">
        <f t="shared" si="143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100.7</v>
      </c>
      <c r="P2306" s="14">
        <f t="shared" si="141"/>
        <v>53.47</v>
      </c>
      <c r="Q2306" t="str">
        <f>(LEFT(N2306,FIND("/",N2306)-1))</f>
        <v>music</v>
      </c>
      <c r="R2306" t="str">
        <f>RIGHT(N2306,LEN(N2306)-SEARCH("/",N2306))</f>
        <v>indie rock</v>
      </c>
      <c r="S2306" s="9">
        <f t="shared" si="142"/>
        <v>40502.607534722221</v>
      </c>
      <c r="T2306" s="9">
        <f t="shared" si="143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ROUND((E2307/D2307)*100, 1)</f>
        <v>101.2</v>
      </c>
      <c r="P2307" s="14">
        <f t="shared" ref="P2307:P2370" si="145">ROUND(E2307/L2307, 2)</f>
        <v>109.11</v>
      </c>
      <c r="Q2307" t="str">
        <f>(LEFT(N2307,FIND("/",N2307)-1))</f>
        <v>music</v>
      </c>
      <c r="R2307" t="str">
        <f>RIGHT(N2307,LEN(N2307)-SEARCH("/",N2307))</f>
        <v>indie rock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106.8</v>
      </c>
      <c r="P2308" s="14">
        <f t="shared" si="145"/>
        <v>51.19</v>
      </c>
      <c r="Q2308" t="str">
        <f>(LEFT(N2308,FIND("/",N2308)-1))</f>
        <v>music</v>
      </c>
      <c r="R2308" t="str">
        <f>RIGHT(N2308,LEN(N2308)-SEARCH("/",N2308))</f>
        <v>indie rock</v>
      </c>
      <c r="S2308" s="9">
        <f t="shared" si="146"/>
        <v>40947.959826388884</v>
      </c>
      <c r="T2308" s="9">
        <f t="shared" si="147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106.7</v>
      </c>
      <c r="P2309" s="14">
        <f t="shared" si="145"/>
        <v>27.94</v>
      </c>
      <c r="Q2309" t="str">
        <f>(LEFT(N2309,FIND("/",N2309)-1))</f>
        <v>music</v>
      </c>
      <c r="R2309" t="str">
        <f>RIGHT(N2309,LEN(N2309)-SEARCH("/",N2309))</f>
        <v>indie rock</v>
      </c>
      <c r="S2309" s="9">
        <f t="shared" si="146"/>
        <v>41004.594131944446</v>
      </c>
      <c r="T2309" s="9">
        <f t="shared" si="147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101.3</v>
      </c>
      <c r="P2310" s="14">
        <f t="shared" si="145"/>
        <v>82.5</v>
      </c>
      <c r="Q2310" t="str">
        <f>(LEFT(N2310,FIND("/",N2310)-1))</f>
        <v>music</v>
      </c>
      <c r="R2310" t="str">
        <f>RIGHT(N2310,LEN(N2310)-SEARCH("/",N2310))</f>
        <v>indie rock</v>
      </c>
      <c r="S2310" s="9">
        <f t="shared" si="146"/>
        <v>41851.754583333335</v>
      </c>
      <c r="T2310" s="9">
        <f t="shared" si="147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106.7</v>
      </c>
      <c r="P2311" s="14">
        <f t="shared" si="145"/>
        <v>59.82</v>
      </c>
      <c r="Q2311" t="str">
        <f>(LEFT(N2311,FIND("/",N2311)-1))</f>
        <v>music</v>
      </c>
      <c r="R2311" t="str">
        <f>RIGHT(N2311,LEN(N2311)-SEARCH("/",N2311))</f>
        <v>indie rock</v>
      </c>
      <c r="S2311" s="9">
        <f t="shared" si="146"/>
        <v>41307.779363425921</v>
      </c>
      <c r="T2311" s="9">
        <f t="shared" si="147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428.8</v>
      </c>
      <c r="P2312" s="14">
        <f t="shared" si="145"/>
        <v>64.819999999999993</v>
      </c>
      <c r="Q2312" t="str">
        <f>(LEFT(N2312,FIND("/",N2312)-1))</f>
        <v>music</v>
      </c>
      <c r="R2312" t="str">
        <f>RIGHT(N2312,LEN(N2312)-SEARCH("/",N2312))</f>
        <v>indie rock</v>
      </c>
      <c r="S2312" s="9">
        <f t="shared" si="146"/>
        <v>41324.585821759254</v>
      </c>
      <c r="T2312" s="9">
        <f t="shared" si="147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104.1</v>
      </c>
      <c r="P2313" s="14">
        <f t="shared" si="145"/>
        <v>90.1</v>
      </c>
      <c r="Q2313" t="str">
        <f>(LEFT(N2313,FIND("/",N2313)-1))</f>
        <v>music</v>
      </c>
      <c r="R2313" t="str">
        <f>RIGHT(N2313,LEN(N2313)-SEARCH("/",N2313))</f>
        <v>indie rock</v>
      </c>
      <c r="S2313" s="9">
        <f t="shared" si="146"/>
        <v>41735.796168981477</v>
      </c>
      <c r="T2313" s="9">
        <f t="shared" si="147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107.9</v>
      </c>
      <c r="P2314" s="14">
        <f t="shared" si="145"/>
        <v>40.96</v>
      </c>
      <c r="Q2314" t="str">
        <f>(LEFT(N2314,FIND("/",N2314)-1))</f>
        <v>music</v>
      </c>
      <c r="R2314" t="str">
        <f>RIGHT(N2314,LEN(N2314)-SEARCH("/",N2314))</f>
        <v>indie rock</v>
      </c>
      <c r="S2314" s="9">
        <f t="shared" si="146"/>
        <v>41716.424513888887</v>
      </c>
      <c r="T2314" s="9">
        <f t="shared" si="147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175.8</v>
      </c>
      <c r="P2315" s="14">
        <f t="shared" si="145"/>
        <v>56</v>
      </c>
      <c r="Q2315" t="str">
        <f>(LEFT(N2315,FIND("/",N2315)-1))</f>
        <v>music</v>
      </c>
      <c r="R2315" t="str">
        <f>RIGHT(N2315,LEN(N2315)-SEARCH("/",N2315))</f>
        <v>indie rock</v>
      </c>
      <c r="S2315" s="9">
        <f t="shared" si="146"/>
        <v>41002.750300925924</v>
      </c>
      <c r="T2315" s="9">
        <f t="shared" si="147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157</v>
      </c>
      <c r="P2316" s="14">
        <f t="shared" si="145"/>
        <v>37.67</v>
      </c>
      <c r="Q2316" t="str">
        <f>(LEFT(N2316,FIND("/",N2316)-1))</f>
        <v>music</v>
      </c>
      <c r="R2316" t="str">
        <f>RIGHT(N2316,LEN(N2316)-SEARCH("/",N2316))</f>
        <v>indie rock</v>
      </c>
      <c r="S2316" s="9">
        <f t="shared" si="146"/>
        <v>41037.343252314815</v>
      </c>
      <c r="T2316" s="9">
        <f t="shared" si="147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102.6</v>
      </c>
      <c r="P2317" s="14">
        <f t="shared" si="145"/>
        <v>40.08</v>
      </c>
      <c r="Q2317" t="str">
        <f>(LEFT(N2317,FIND("/",N2317)-1))</f>
        <v>music</v>
      </c>
      <c r="R2317" t="str">
        <f>RIGHT(N2317,LEN(N2317)-SEARCH("/",N2317))</f>
        <v>indie rock</v>
      </c>
      <c r="S2317" s="9">
        <f t="shared" si="146"/>
        <v>41004.517858796295</v>
      </c>
      <c r="T2317" s="9">
        <f t="shared" si="147"/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104</v>
      </c>
      <c r="P2318" s="14">
        <f t="shared" si="145"/>
        <v>78.03</v>
      </c>
      <c r="Q2318" t="str">
        <f>(LEFT(N2318,FIND("/",N2318)-1))</f>
        <v>music</v>
      </c>
      <c r="R2318" t="str">
        <f>RIGHT(N2318,LEN(N2318)-SEARCH("/",N2318))</f>
        <v>indie rock</v>
      </c>
      <c r="S2318" s="9">
        <f t="shared" si="146"/>
        <v>40079.516782407409</v>
      </c>
      <c r="T2318" s="9">
        <f t="shared" si="147"/>
        <v>40156.558333333327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104</v>
      </c>
      <c r="P2319" s="14">
        <f t="shared" si="145"/>
        <v>18.91</v>
      </c>
      <c r="Q2319" t="str">
        <f>(LEFT(N2319,FIND("/",N2319)-1))</f>
        <v>music</v>
      </c>
      <c r="R2319" t="str">
        <f>RIGHT(N2319,LEN(N2319)-SEARCH("/",N2319))</f>
        <v>indie rock</v>
      </c>
      <c r="S2319" s="9">
        <f t="shared" si="146"/>
        <v>40192.33390046296</v>
      </c>
      <c r="T2319" s="9">
        <f t="shared" si="147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121.1</v>
      </c>
      <c r="P2320" s="14">
        <f t="shared" si="145"/>
        <v>37.130000000000003</v>
      </c>
      <c r="Q2320" t="str">
        <f>(LEFT(N2320,FIND("/",N2320)-1))</f>
        <v>music</v>
      </c>
      <c r="R2320" t="str">
        <f>RIGHT(N2320,LEN(N2320)-SEARCH("/",N2320))</f>
        <v>indie rock</v>
      </c>
      <c r="S2320" s="9">
        <f t="shared" si="146"/>
        <v>40050.435347222221</v>
      </c>
      <c r="T2320" s="9">
        <f t="shared" si="147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107.7</v>
      </c>
      <c r="P2321" s="14">
        <f t="shared" si="145"/>
        <v>41.96</v>
      </c>
      <c r="Q2321" t="str">
        <f>(LEFT(N2321,FIND("/",N2321)-1))</f>
        <v>music</v>
      </c>
      <c r="R2321" t="str">
        <f>RIGHT(N2321,LEN(N2321)-SEARCH("/",N2321))</f>
        <v>indie rock</v>
      </c>
      <c r="S2321" s="9">
        <f t="shared" si="146"/>
        <v>41592.873668981476</v>
      </c>
      <c r="T2321" s="9">
        <f t="shared" si="147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108.7</v>
      </c>
      <c r="P2322" s="14">
        <f t="shared" si="145"/>
        <v>61.04</v>
      </c>
      <c r="Q2322" t="str">
        <f>(LEFT(N2322,FIND("/",N2322)-1))</f>
        <v>music</v>
      </c>
      <c r="R2322" t="str">
        <f>RIGHT(N2322,LEN(N2322)-SEARCH("/",N2322))</f>
        <v>indie rock</v>
      </c>
      <c r="S2322" s="9">
        <f t="shared" si="146"/>
        <v>41696.608796296292</v>
      </c>
      <c r="T2322" s="9">
        <f t="shared" si="147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39.1</v>
      </c>
      <c r="P2323" s="14">
        <f t="shared" si="145"/>
        <v>64.53</v>
      </c>
      <c r="Q2323" t="str">
        <f>(LEFT(N2323,FIND("/",N2323)-1))</f>
        <v>food</v>
      </c>
      <c r="R2323" t="str">
        <f>RIGHT(N2323,LEN(N2323)-SEARCH("/",N2323))</f>
        <v>small batch</v>
      </c>
      <c r="S2323" s="9">
        <f t="shared" si="146"/>
        <v>42799.052094907405</v>
      </c>
      <c r="T2323" s="9">
        <f t="shared" si="147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</v>
      </c>
      <c r="P2324" s="14">
        <f t="shared" si="145"/>
        <v>21.25</v>
      </c>
      <c r="Q2324" t="str">
        <f>(LEFT(N2324,FIND("/",N2324)-1))</f>
        <v>food</v>
      </c>
      <c r="R2324" t="str">
        <f>RIGHT(N2324,LEN(N2324)-SEARCH("/",N2324))</f>
        <v>small batch</v>
      </c>
      <c r="S2324" s="9">
        <f t="shared" si="146"/>
        <v>42804.6871412037</v>
      </c>
      <c r="T2324" s="9">
        <f t="shared" si="147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48</v>
      </c>
      <c r="P2325" s="14">
        <f t="shared" si="145"/>
        <v>30</v>
      </c>
      <c r="Q2325" t="str">
        <f>(LEFT(N2325,FIND("/",N2325)-1))</f>
        <v>food</v>
      </c>
      <c r="R2325" t="str">
        <f>RIGHT(N2325,LEN(N2325)-SEARCH("/",N2325))</f>
        <v>small batch</v>
      </c>
      <c r="S2325" s="9">
        <f t="shared" si="146"/>
        <v>42807.546840277777</v>
      </c>
      <c r="T2325" s="9">
        <f t="shared" si="147"/>
        <v>42814.546840277777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20.7</v>
      </c>
      <c r="P2326" s="14">
        <f t="shared" si="145"/>
        <v>25.49</v>
      </c>
      <c r="Q2326" t="str">
        <f>(LEFT(N2326,FIND("/",N2326)-1))</f>
        <v>food</v>
      </c>
      <c r="R2326" t="str">
        <f>RIGHT(N2326,LEN(N2326)-SEARCH("/",N2326))</f>
        <v>small batch</v>
      </c>
      <c r="S2326" s="9">
        <f t="shared" si="146"/>
        <v>42790.67690972222</v>
      </c>
      <c r="T2326" s="9">
        <f t="shared" si="147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8</v>
      </c>
      <c r="P2327" s="14">
        <f t="shared" si="145"/>
        <v>11.43</v>
      </c>
      <c r="Q2327" t="str">
        <f>(LEFT(N2327,FIND("/",N2327)-1))</f>
        <v>food</v>
      </c>
      <c r="R2327" t="str">
        <f>RIGHT(N2327,LEN(N2327)-SEARCH("/",N2327))</f>
        <v>small batch</v>
      </c>
      <c r="S2327" s="9">
        <f t="shared" si="146"/>
        <v>42793.814016203702</v>
      </c>
      <c r="T2327" s="9">
        <f t="shared" si="147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0.7</v>
      </c>
      <c r="P2328" s="14">
        <f t="shared" si="145"/>
        <v>108</v>
      </c>
      <c r="Q2328" t="str">
        <f>(LEFT(N2328,FIND("/",N2328)-1))</f>
        <v>food</v>
      </c>
      <c r="R2328" t="str">
        <f>RIGHT(N2328,LEN(N2328)-SEARCH("/",N2328))</f>
        <v>small batch</v>
      </c>
      <c r="S2328" s="9">
        <f t="shared" si="146"/>
        <v>42803.825787037036</v>
      </c>
      <c r="T2328" s="9">
        <f t="shared" si="147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526.1</v>
      </c>
      <c r="P2329" s="14">
        <f t="shared" si="145"/>
        <v>54.88</v>
      </c>
      <c r="Q2329" t="str">
        <f>(LEFT(N2329,FIND("/",N2329)-1))</f>
        <v>food</v>
      </c>
      <c r="R2329" t="str">
        <f>RIGHT(N2329,LEN(N2329)-SEARCH("/",N2329))</f>
        <v>small batch</v>
      </c>
      <c r="S2329" s="9">
        <f t="shared" si="146"/>
        <v>41842.708796296291</v>
      </c>
      <c r="T2329" s="9">
        <f t="shared" si="147"/>
        <v>41877.708796296291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254.5</v>
      </c>
      <c r="P2330" s="14">
        <f t="shared" si="145"/>
        <v>47.38</v>
      </c>
      <c r="Q2330" t="str">
        <f>(LEFT(N2330,FIND("/",N2330)-1))</f>
        <v>food</v>
      </c>
      <c r="R2330" t="str">
        <f>RIGHT(N2330,LEN(N2330)-SEARCH("/",N2330))</f>
        <v>small batch</v>
      </c>
      <c r="S2330" s="9">
        <f t="shared" si="146"/>
        <v>42139.573344907403</v>
      </c>
      <c r="T2330" s="9">
        <f t="shared" si="147"/>
        <v>42169.573344907403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105.9</v>
      </c>
      <c r="P2331" s="14">
        <f t="shared" si="145"/>
        <v>211.84</v>
      </c>
      <c r="Q2331" t="str">
        <f>(LEFT(N2331,FIND("/",N2331)-1))</f>
        <v>food</v>
      </c>
      <c r="R2331" t="str">
        <f>RIGHT(N2331,LEN(N2331)-SEARCH("/",N2331))</f>
        <v>small batch</v>
      </c>
      <c r="S2331" s="9">
        <f t="shared" si="146"/>
        <v>41807.416041666664</v>
      </c>
      <c r="T2331" s="9">
        <f t="shared" si="147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102.4</v>
      </c>
      <c r="P2332" s="14">
        <f t="shared" si="145"/>
        <v>219.93</v>
      </c>
      <c r="Q2332" t="str">
        <f>(LEFT(N2332,FIND("/",N2332)-1))</f>
        <v>food</v>
      </c>
      <c r="R2332" t="str">
        <f>RIGHT(N2332,LEN(N2332)-SEARCH("/",N2332))</f>
        <v>small batch</v>
      </c>
      <c r="S2332" s="9">
        <f t="shared" si="146"/>
        <v>42332.691469907404</v>
      </c>
      <c r="T2332" s="9">
        <f t="shared" si="147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144.30000000000001</v>
      </c>
      <c r="P2333" s="14">
        <f t="shared" si="145"/>
        <v>40.799999999999997</v>
      </c>
      <c r="Q2333" t="str">
        <f>(LEFT(N2333,FIND("/",N2333)-1))</f>
        <v>food</v>
      </c>
      <c r="R2333" t="str">
        <f>RIGHT(N2333,LEN(N2333)-SEARCH("/",N2333))</f>
        <v>small batch</v>
      </c>
      <c r="S2333" s="9">
        <f t="shared" si="146"/>
        <v>41838.797337962962</v>
      </c>
      <c r="T2333" s="9">
        <f t="shared" si="147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106.3</v>
      </c>
      <c r="P2334" s="14">
        <f t="shared" si="145"/>
        <v>75.5</v>
      </c>
      <c r="Q2334" t="str">
        <f>(LEFT(N2334,FIND("/",N2334)-1))</f>
        <v>food</v>
      </c>
      <c r="R2334" t="str">
        <f>RIGHT(N2334,LEN(N2334)-SEARCH("/",N2334))</f>
        <v>small batch</v>
      </c>
      <c r="S2334" s="9">
        <f t="shared" si="146"/>
        <v>42011.419803240737</v>
      </c>
      <c r="T2334" s="9">
        <f t="shared" si="147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212.2</v>
      </c>
      <c r="P2335" s="14">
        <f t="shared" si="145"/>
        <v>13.54</v>
      </c>
      <c r="Q2335" t="str">
        <f>(LEFT(N2335,FIND("/",N2335)-1))</f>
        <v>food</v>
      </c>
      <c r="R2335" t="str">
        <f>RIGHT(N2335,LEN(N2335)-SEARCH("/",N2335))</f>
        <v>small batch</v>
      </c>
      <c r="S2335" s="9">
        <f t="shared" si="146"/>
        <v>41767.442013888889</v>
      </c>
      <c r="T2335" s="9">
        <f t="shared" si="147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102</v>
      </c>
      <c r="P2336" s="14">
        <f t="shared" si="145"/>
        <v>60.87</v>
      </c>
      <c r="Q2336" t="str">
        <f>(LEFT(N2336,FIND("/",N2336)-1))</f>
        <v>food</v>
      </c>
      <c r="R2336" t="str">
        <f>RIGHT(N2336,LEN(N2336)-SEARCH("/",N2336))</f>
        <v>small batch</v>
      </c>
      <c r="S2336" s="9">
        <f t="shared" si="146"/>
        <v>41918.461782407401</v>
      </c>
      <c r="T2336" s="9">
        <f t="shared" si="147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102.3</v>
      </c>
      <c r="P2337" s="14">
        <f t="shared" si="145"/>
        <v>115.69</v>
      </c>
      <c r="Q2337" t="str">
        <f>(LEFT(N2337,FIND("/",N2337)-1))</f>
        <v>food</v>
      </c>
      <c r="R2337" t="str">
        <f>RIGHT(N2337,LEN(N2337)-SEARCH("/",N2337))</f>
        <v>small batch</v>
      </c>
      <c r="S2337" s="9">
        <f t="shared" si="146"/>
        <v>41771.363923611112</v>
      </c>
      <c r="T2337" s="9">
        <f t="shared" si="147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520.70000000000005</v>
      </c>
      <c r="P2338" s="14">
        <f t="shared" si="145"/>
        <v>48.1</v>
      </c>
      <c r="Q2338" t="str">
        <f>(LEFT(N2338,FIND("/",N2338)-1))</f>
        <v>food</v>
      </c>
      <c r="R2338" t="str">
        <f>RIGHT(N2338,LEN(N2338)-SEARCH("/",N2338))</f>
        <v>small batch</v>
      </c>
      <c r="S2338" s="9">
        <f t="shared" si="146"/>
        <v>41666.716377314813</v>
      </c>
      <c r="T2338" s="9">
        <f t="shared" si="147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110.7</v>
      </c>
      <c r="P2339" s="14">
        <f t="shared" si="145"/>
        <v>74.180000000000007</v>
      </c>
      <c r="Q2339" t="str">
        <f>(LEFT(N2339,FIND("/",N2339)-1))</f>
        <v>food</v>
      </c>
      <c r="R2339" t="str">
        <f>RIGHT(N2339,LEN(N2339)-SEARCH("/",N2339))</f>
        <v>small batch</v>
      </c>
      <c r="S2339" s="9">
        <f t="shared" si="146"/>
        <v>41786.432210648149</v>
      </c>
      <c r="T2339" s="9">
        <f t="shared" si="147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101.1</v>
      </c>
      <c r="P2340" s="14">
        <f t="shared" si="145"/>
        <v>123.35</v>
      </c>
      <c r="Q2340" t="str">
        <f>(LEFT(N2340,FIND("/",N2340)-1))</f>
        <v>food</v>
      </c>
      <c r="R2340" t="str">
        <f>RIGHT(N2340,LEN(N2340)-SEARCH("/",N2340))</f>
        <v>small batch</v>
      </c>
      <c r="S2340" s="9">
        <f t="shared" si="146"/>
        <v>41789.688472222224</v>
      </c>
      <c r="T2340" s="9">
        <f t="shared" si="147"/>
        <v>41819.688472222224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294.2</v>
      </c>
      <c r="P2341" s="14">
        <f t="shared" si="145"/>
        <v>66.62</v>
      </c>
      <c r="Q2341" t="str">
        <f>(LEFT(N2341,FIND("/",N2341)-1))</f>
        <v>food</v>
      </c>
      <c r="R2341" t="str">
        <f>RIGHT(N2341,LEN(N2341)-SEARCH("/",N2341))</f>
        <v>small batch</v>
      </c>
      <c r="S2341" s="9">
        <f t="shared" si="146"/>
        <v>42692.591539351844</v>
      </c>
      <c r="T2341" s="9">
        <f t="shared" si="147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105.8</v>
      </c>
      <c r="P2342" s="14">
        <f t="shared" si="145"/>
        <v>104.99</v>
      </c>
      <c r="Q2342" t="str">
        <f>(LEFT(N2342,FIND("/",N2342)-1))</f>
        <v>food</v>
      </c>
      <c r="R2342" t="str">
        <f>RIGHT(N2342,LEN(N2342)-SEARCH("/",N2342))</f>
        <v>small batch</v>
      </c>
      <c r="S2342" s="9">
        <f t="shared" si="146"/>
        <v>42643.434467592589</v>
      </c>
      <c r="T2342" s="9">
        <f t="shared" si="147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14" t="e">
        <f t="shared" si="145"/>
        <v>#DIV/0!</v>
      </c>
      <c r="Q2343" t="str">
        <f>(LEFT(N2343,FIND("/",N2343)-1))</f>
        <v>technology</v>
      </c>
      <c r="R2343" t="str">
        <f>RIGHT(N2343,LEN(N2343)-SEARCH("/",N2343))</f>
        <v>web</v>
      </c>
      <c r="S2343" s="9">
        <f t="shared" si="146"/>
        <v>42167.605370370373</v>
      </c>
      <c r="T2343" s="9">
        <f t="shared" si="147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14" t="e">
        <f t="shared" si="145"/>
        <v>#DIV/0!</v>
      </c>
      <c r="Q2344" t="str">
        <f>(LEFT(N2344,FIND("/",N2344)-1))</f>
        <v>technology</v>
      </c>
      <c r="R2344" t="str">
        <f>RIGHT(N2344,LEN(N2344)-SEARCH("/",N2344))</f>
        <v>web</v>
      </c>
      <c r="S2344" s="9">
        <f t="shared" si="146"/>
        <v>41897.49386574074</v>
      </c>
      <c r="T2344" s="9">
        <f t="shared" si="147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3</v>
      </c>
      <c r="P2345" s="14">
        <f t="shared" si="145"/>
        <v>300</v>
      </c>
      <c r="Q2345" t="str">
        <f>(LEFT(N2345,FIND("/",N2345)-1))</f>
        <v>technology</v>
      </c>
      <c r="R2345" t="str">
        <f>RIGHT(N2345,LEN(N2345)-SEARCH("/",N2345))</f>
        <v>web</v>
      </c>
      <c r="S2345" s="9">
        <f t="shared" si="146"/>
        <v>42327.616956018515</v>
      </c>
      <c r="T2345" s="9">
        <f t="shared" si="147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0.1</v>
      </c>
      <c r="P2346" s="14">
        <f t="shared" si="145"/>
        <v>1</v>
      </c>
      <c r="Q2346" t="str">
        <f>(LEFT(N2346,FIND("/",N2346)-1))</f>
        <v>technology</v>
      </c>
      <c r="R2346" t="str">
        <f>RIGHT(N2346,LEN(N2346)-SEARCH("/",N2346))</f>
        <v>web</v>
      </c>
      <c r="S2346" s="9">
        <f t="shared" si="146"/>
        <v>42515.519317129627</v>
      </c>
      <c r="T2346" s="9">
        <f t="shared" si="147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14" t="e">
        <f t="shared" si="145"/>
        <v>#DIV/0!</v>
      </c>
      <c r="Q2347" t="str">
        <f>(LEFT(N2347,FIND("/",N2347)-1))</f>
        <v>technology</v>
      </c>
      <c r="R2347" t="str">
        <f>RIGHT(N2347,LEN(N2347)-SEARCH("/",N2347))</f>
        <v>web</v>
      </c>
      <c r="S2347" s="9">
        <f t="shared" si="146"/>
        <v>42059.79347222222</v>
      </c>
      <c r="T2347" s="9">
        <f t="shared" si="147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0.1</v>
      </c>
      <c r="P2348" s="14">
        <f t="shared" si="145"/>
        <v>13</v>
      </c>
      <c r="Q2348" t="str">
        <f>(LEFT(N2348,FIND("/",N2348)-1))</f>
        <v>technology</v>
      </c>
      <c r="R2348" t="str">
        <f>RIGHT(N2348,LEN(N2348)-SEARCH("/",N2348))</f>
        <v>web</v>
      </c>
      <c r="S2348" s="9">
        <f t="shared" si="146"/>
        <v>42615.590636574074</v>
      </c>
      <c r="T2348" s="9">
        <f t="shared" si="147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1.5</v>
      </c>
      <c r="P2349" s="14">
        <f t="shared" si="145"/>
        <v>15</v>
      </c>
      <c r="Q2349" t="str">
        <f>(LEFT(N2349,FIND("/",N2349)-1))</f>
        <v>technology</v>
      </c>
      <c r="R2349" t="str">
        <f>RIGHT(N2349,LEN(N2349)-SEARCH("/",N2349))</f>
        <v>web</v>
      </c>
      <c r="S2349" s="9">
        <f t="shared" si="146"/>
        <v>42577.39902777777</v>
      </c>
      <c r="T2349" s="9">
        <f t="shared" si="147"/>
        <v>42607.39902777777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0.4</v>
      </c>
      <c r="P2350" s="14">
        <f t="shared" si="145"/>
        <v>54</v>
      </c>
      <c r="Q2350" t="str">
        <f>(LEFT(N2350,FIND("/",N2350)-1))</f>
        <v>technology</v>
      </c>
      <c r="R2350" t="str">
        <f>RIGHT(N2350,LEN(N2350)-SEARCH("/",N2350))</f>
        <v>web</v>
      </c>
      <c r="S2350" s="9">
        <f t="shared" si="146"/>
        <v>42360.723819444444</v>
      </c>
      <c r="T2350" s="9">
        <f t="shared" si="147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14" t="e">
        <f t="shared" si="145"/>
        <v>#DIV/0!</v>
      </c>
      <c r="Q2351" t="str">
        <f>(LEFT(N2351,FIND("/",N2351)-1))</f>
        <v>technology</v>
      </c>
      <c r="R2351" t="str">
        <f>RIGHT(N2351,LEN(N2351)-SEARCH("/",N2351))</f>
        <v>web</v>
      </c>
      <c r="S2351" s="9">
        <f t="shared" si="146"/>
        <v>42198.567453703705</v>
      </c>
      <c r="T2351" s="9">
        <f t="shared" si="147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14" t="e">
        <f t="shared" si="145"/>
        <v>#DIV/0!</v>
      </c>
      <c r="Q2352" t="str">
        <f>(LEFT(N2352,FIND("/",N2352)-1))</f>
        <v>technology</v>
      </c>
      <c r="R2352" t="str">
        <f>RIGHT(N2352,LEN(N2352)-SEARCH("/",N2352))</f>
        <v>web</v>
      </c>
      <c r="S2352" s="9">
        <f t="shared" si="146"/>
        <v>42708.633912037032</v>
      </c>
      <c r="T2352" s="9">
        <f t="shared" si="147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0.6</v>
      </c>
      <c r="P2353" s="14">
        <f t="shared" si="145"/>
        <v>15.43</v>
      </c>
      <c r="Q2353" t="str">
        <f>(LEFT(N2353,FIND("/",N2353)-1))</f>
        <v>technology</v>
      </c>
      <c r="R2353" t="str">
        <f>RIGHT(N2353,LEN(N2353)-SEARCH("/",N2353))</f>
        <v>web</v>
      </c>
      <c r="S2353" s="9">
        <f t="shared" si="146"/>
        <v>42093.892812500002</v>
      </c>
      <c r="T2353" s="9">
        <f t="shared" si="147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14" t="e">
        <f t="shared" si="145"/>
        <v>#DIV/0!</v>
      </c>
      <c r="Q2354" t="str">
        <f>(LEFT(N2354,FIND("/",N2354)-1))</f>
        <v>technology</v>
      </c>
      <c r="R2354" t="str">
        <f>RIGHT(N2354,LEN(N2354)-SEARCH("/",N2354))</f>
        <v>web</v>
      </c>
      <c r="S2354" s="9">
        <f t="shared" si="146"/>
        <v>42101.425370370365</v>
      </c>
      <c r="T2354" s="9">
        <f t="shared" si="147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14" t="e">
        <f t="shared" si="145"/>
        <v>#DIV/0!</v>
      </c>
      <c r="Q2355" t="str">
        <f>(LEFT(N2355,FIND("/",N2355)-1))</f>
        <v>technology</v>
      </c>
      <c r="R2355" t="str">
        <f>RIGHT(N2355,LEN(N2355)-SEARCH("/",N2355))</f>
        <v>web</v>
      </c>
      <c r="S2355" s="9">
        <f t="shared" si="146"/>
        <v>42103.467847222222</v>
      </c>
      <c r="T2355" s="9">
        <f t="shared" si="147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0.1</v>
      </c>
      <c r="P2356" s="14">
        <f t="shared" si="145"/>
        <v>25</v>
      </c>
      <c r="Q2356" t="str">
        <f>(LEFT(N2356,FIND("/",N2356)-1))</f>
        <v>technology</v>
      </c>
      <c r="R2356" t="str">
        <f>RIGHT(N2356,LEN(N2356)-SEARCH("/",N2356))</f>
        <v>web</v>
      </c>
      <c r="S2356" s="9">
        <f t="shared" si="146"/>
        <v>41954.51458333333</v>
      </c>
      <c r="T2356" s="9">
        <f t="shared" si="147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0.7</v>
      </c>
      <c r="P2357" s="14">
        <f t="shared" si="145"/>
        <v>27.5</v>
      </c>
      <c r="Q2357" t="str">
        <f>(LEFT(N2357,FIND("/",N2357)-1))</f>
        <v>technology</v>
      </c>
      <c r="R2357" t="str">
        <f>RIGHT(N2357,LEN(N2357)-SEARCH("/",N2357))</f>
        <v>web</v>
      </c>
      <c r="S2357" s="9">
        <f t="shared" si="146"/>
        <v>42096.709907407407</v>
      </c>
      <c r="T2357" s="9">
        <f t="shared" si="147"/>
        <v>42126.709907407407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14" t="e">
        <f t="shared" si="145"/>
        <v>#DIV/0!</v>
      </c>
      <c r="Q2358" t="str">
        <f>(LEFT(N2358,FIND("/",N2358)-1))</f>
        <v>technology</v>
      </c>
      <c r="R2358" t="str">
        <f>RIGHT(N2358,LEN(N2358)-SEARCH("/",N2358))</f>
        <v>web</v>
      </c>
      <c r="S2358" s="9">
        <f t="shared" si="146"/>
        <v>42130.575277777774</v>
      </c>
      <c r="T2358" s="9">
        <f t="shared" si="147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14" t="e">
        <f t="shared" si="145"/>
        <v>#DIV/0!</v>
      </c>
      <c r="Q2359" t="str">
        <f>(LEFT(N2359,FIND("/",N2359)-1))</f>
        <v>technology</v>
      </c>
      <c r="R2359" t="str">
        <f>RIGHT(N2359,LEN(N2359)-SEARCH("/",N2359))</f>
        <v>web</v>
      </c>
      <c r="S2359" s="9">
        <f t="shared" si="146"/>
        <v>42264.411782407406</v>
      </c>
      <c r="T2359" s="9">
        <f t="shared" si="147"/>
        <v>42294.411782407406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14" t="e">
        <f t="shared" si="145"/>
        <v>#DIV/0!</v>
      </c>
      <c r="Q2360" t="str">
        <f>(LEFT(N2360,FIND("/",N2360)-1))</f>
        <v>technology</v>
      </c>
      <c r="R2360" t="str">
        <f>RIGHT(N2360,LEN(N2360)-SEARCH("/",N2360))</f>
        <v>web</v>
      </c>
      <c r="S2360" s="9">
        <f t="shared" si="146"/>
        <v>41978.722638888888</v>
      </c>
      <c r="T2360" s="9">
        <f t="shared" si="147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14.7</v>
      </c>
      <c r="P2361" s="14">
        <f t="shared" si="145"/>
        <v>367</v>
      </c>
      <c r="Q2361" t="str">
        <f>(LEFT(N2361,FIND("/",N2361)-1))</f>
        <v>technology</v>
      </c>
      <c r="R2361" t="str">
        <f>RIGHT(N2361,LEN(N2361)-SEARCH("/",N2361))</f>
        <v>web</v>
      </c>
      <c r="S2361" s="9">
        <f t="shared" si="146"/>
        <v>42159.441249999996</v>
      </c>
      <c r="T2361" s="9">
        <f t="shared" si="147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</v>
      </c>
      <c r="P2362" s="14">
        <f t="shared" si="145"/>
        <v>2</v>
      </c>
      <c r="Q2362" t="str">
        <f>(LEFT(N2362,FIND("/",N2362)-1))</f>
        <v>technology</v>
      </c>
      <c r="R2362" t="str">
        <f>RIGHT(N2362,LEN(N2362)-SEARCH("/",N2362))</f>
        <v>web</v>
      </c>
      <c r="S2362" s="9">
        <f t="shared" si="146"/>
        <v>42377.498611111114</v>
      </c>
      <c r="T2362" s="9">
        <f t="shared" si="147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14" t="e">
        <f t="shared" si="145"/>
        <v>#DIV/0!</v>
      </c>
      <c r="Q2363" t="str">
        <f>(LEFT(N2363,FIND("/",N2363)-1))</f>
        <v>technology</v>
      </c>
      <c r="R2363" t="str">
        <f>RIGHT(N2363,LEN(N2363)-SEARCH("/",N2363))</f>
        <v>web</v>
      </c>
      <c r="S2363" s="9">
        <f t="shared" si="146"/>
        <v>42466.650555555556</v>
      </c>
      <c r="T2363" s="9">
        <f t="shared" si="147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28.6</v>
      </c>
      <c r="P2364" s="14">
        <f t="shared" si="145"/>
        <v>60</v>
      </c>
      <c r="Q2364" t="str">
        <f>(LEFT(N2364,FIND("/",N2364)-1))</f>
        <v>technology</v>
      </c>
      <c r="R2364" t="str">
        <f>RIGHT(N2364,LEN(N2364)-SEARCH("/",N2364))</f>
        <v>web</v>
      </c>
      <c r="S2364" s="9">
        <f t="shared" si="146"/>
        <v>41954.47997685185</v>
      </c>
      <c r="T2364" s="9">
        <f t="shared" si="147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14" t="e">
        <f t="shared" si="145"/>
        <v>#DIV/0!</v>
      </c>
      <c r="Q2365" t="str">
        <f>(LEFT(N2365,FIND("/",N2365)-1))</f>
        <v>technology</v>
      </c>
      <c r="R2365" t="str">
        <f>RIGHT(N2365,LEN(N2365)-SEARCH("/",N2365))</f>
        <v>web</v>
      </c>
      <c r="S2365" s="9">
        <f t="shared" si="146"/>
        <v>42321.803240740737</v>
      </c>
      <c r="T2365" s="9">
        <f t="shared" si="147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14" t="e">
        <f t="shared" si="145"/>
        <v>#DIV/0!</v>
      </c>
      <c r="Q2366" t="str">
        <f>(LEFT(N2366,FIND("/",N2366)-1))</f>
        <v>technology</v>
      </c>
      <c r="R2366" t="str">
        <f>RIGHT(N2366,LEN(N2366)-SEARCH("/",N2366))</f>
        <v>web</v>
      </c>
      <c r="S2366" s="9">
        <f t="shared" si="146"/>
        <v>42248.726342592585</v>
      </c>
      <c r="T2366" s="9">
        <f t="shared" si="147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14" t="e">
        <f t="shared" si="145"/>
        <v>#DIV/0!</v>
      </c>
      <c r="Q2367" t="str">
        <f>(LEFT(N2367,FIND("/",N2367)-1))</f>
        <v>technology</v>
      </c>
      <c r="R2367" t="str">
        <f>RIGHT(N2367,LEN(N2367)-SEARCH("/",N2367))</f>
        <v>web</v>
      </c>
      <c r="S2367" s="9">
        <f t="shared" si="146"/>
        <v>42346.528067129628</v>
      </c>
      <c r="T2367" s="9">
        <f t="shared" si="147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10.5</v>
      </c>
      <c r="P2368" s="14">
        <f t="shared" si="145"/>
        <v>97.41</v>
      </c>
      <c r="Q2368" t="str">
        <f>(LEFT(N2368,FIND("/",N2368)-1))</f>
        <v>technology</v>
      </c>
      <c r="R2368" t="str">
        <f>RIGHT(N2368,LEN(N2368)-SEARCH("/",N2368))</f>
        <v>web</v>
      </c>
      <c r="S2368" s="9">
        <f t="shared" si="146"/>
        <v>42268.323298611103</v>
      </c>
      <c r="T2368" s="9">
        <f t="shared" si="147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</v>
      </c>
      <c r="P2369" s="14">
        <f t="shared" si="145"/>
        <v>47.86</v>
      </c>
      <c r="Q2369" t="str">
        <f>(LEFT(N2369,FIND("/",N2369)-1))</f>
        <v>technology</v>
      </c>
      <c r="R2369" t="str">
        <f>RIGHT(N2369,LEN(N2369)-SEARCH("/",N2369))</f>
        <v>web</v>
      </c>
      <c r="S2369" s="9">
        <f t="shared" si="146"/>
        <v>42425.761759259258</v>
      </c>
      <c r="T2369" s="9">
        <f t="shared" si="147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0.3</v>
      </c>
      <c r="P2370" s="14">
        <f t="shared" si="145"/>
        <v>50</v>
      </c>
      <c r="Q2370" t="str">
        <f>(LEFT(N2370,FIND("/",N2370)-1))</f>
        <v>technology</v>
      </c>
      <c r="R2370" t="str">
        <f>RIGHT(N2370,LEN(N2370)-SEARCH("/",N2370))</f>
        <v>web</v>
      </c>
      <c r="S2370" s="9">
        <f t="shared" si="146"/>
        <v>42063.513483796291</v>
      </c>
      <c r="T2370" s="9">
        <f t="shared" si="147"/>
        <v>42108.471817129626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ROUND((E2371/D2371)*100, 1)</f>
        <v>0</v>
      </c>
      <c r="P2371" s="14" t="e">
        <f t="shared" ref="P2371:P2434" si="149">ROUND(E2371/L2371, 2)</f>
        <v>#DIV/0!</v>
      </c>
      <c r="Q2371" t="str">
        <f>(LEFT(N2371,FIND("/",N2371)-1))</f>
        <v>technology</v>
      </c>
      <c r="R2371" t="str">
        <f>RIGHT(N2371,LEN(N2371)-SEARCH("/",N2371))</f>
        <v>web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0.3</v>
      </c>
      <c r="P2372" s="14">
        <f t="shared" si="149"/>
        <v>20.5</v>
      </c>
      <c r="Q2372" t="str">
        <f>(LEFT(N2372,FIND("/",N2372)-1))</f>
        <v>technology</v>
      </c>
      <c r="R2372" t="str">
        <f>RIGHT(N2372,LEN(N2372)-SEARCH("/",N2372))</f>
        <v>web</v>
      </c>
      <c r="S2372" s="9">
        <f t="shared" si="150"/>
        <v>41960.980798611105</v>
      </c>
      <c r="T2372" s="9">
        <f t="shared" si="151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14" t="e">
        <f t="shared" si="149"/>
        <v>#DIV/0!</v>
      </c>
      <c r="Q2373" t="str">
        <f>(LEFT(N2373,FIND("/",N2373)-1))</f>
        <v>technology</v>
      </c>
      <c r="R2373" t="str">
        <f>RIGHT(N2373,LEN(N2373)-SEARCH("/",N2373))</f>
        <v>web</v>
      </c>
      <c r="S2373" s="9">
        <f t="shared" si="150"/>
        <v>42150.569398148145</v>
      </c>
      <c r="T2373" s="9">
        <f t="shared" si="151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3.3</v>
      </c>
      <c r="P2374" s="14">
        <f t="shared" si="149"/>
        <v>30</v>
      </c>
      <c r="Q2374" t="str">
        <f>(LEFT(N2374,FIND("/",N2374)-1))</f>
        <v>technology</v>
      </c>
      <c r="R2374" t="str">
        <f>RIGHT(N2374,LEN(N2374)-SEARCH("/",N2374))</f>
        <v>web</v>
      </c>
      <c r="S2374" s="9">
        <f t="shared" si="150"/>
        <v>42087.860775462956</v>
      </c>
      <c r="T2374" s="9">
        <f t="shared" si="151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0</v>
      </c>
      <c r="P2375" s="14">
        <f t="shared" si="149"/>
        <v>50</v>
      </c>
      <c r="Q2375" t="str">
        <f>(LEFT(N2375,FIND("/",N2375)-1))</f>
        <v>technology</v>
      </c>
      <c r="R2375" t="str">
        <f>RIGHT(N2375,LEN(N2375)-SEARCH("/",N2375))</f>
        <v>web</v>
      </c>
      <c r="S2375" s="9">
        <f t="shared" si="150"/>
        <v>42215.453981481478</v>
      </c>
      <c r="T2375" s="9">
        <f t="shared" si="151"/>
        <v>42245.453981481478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0</v>
      </c>
      <c r="P2376" s="14">
        <f t="shared" si="149"/>
        <v>10</v>
      </c>
      <c r="Q2376" t="str">
        <f>(LEFT(N2376,FIND("/",N2376)-1))</f>
        <v>technology</v>
      </c>
      <c r="R2376" t="str">
        <f>RIGHT(N2376,LEN(N2376)-SEARCH("/",N2376))</f>
        <v>web</v>
      </c>
      <c r="S2376" s="9">
        <f t="shared" si="150"/>
        <v>42017.634953703702</v>
      </c>
      <c r="T2376" s="9">
        <f t="shared" si="151"/>
        <v>42047.634953703702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14" t="e">
        <f t="shared" si="149"/>
        <v>#DIV/0!</v>
      </c>
      <c r="Q2377" t="str">
        <f>(LEFT(N2377,FIND("/",N2377)-1))</f>
        <v>technology</v>
      </c>
      <c r="R2377" t="str">
        <f>RIGHT(N2377,LEN(N2377)-SEARCH("/",N2377))</f>
        <v>web</v>
      </c>
      <c r="S2377" s="9">
        <f t="shared" si="150"/>
        <v>42592.627743055556</v>
      </c>
      <c r="T2377" s="9">
        <f t="shared" si="151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10.9</v>
      </c>
      <c r="P2378" s="14">
        <f t="shared" si="149"/>
        <v>81.58</v>
      </c>
      <c r="Q2378" t="str">
        <f>(LEFT(N2378,FIND("/",N2378)-1))</f>
        <v>technology</v>
      </c>
      <c r="R2378" t="str">
        <f>RIGHT(N2378,LEN(N2378)-SEARCH("/",N2378))</f>
        <v>web</v>
      </c>
      <c r="S2378" s="9">
        <f t="shared" si="150"/>
        <v>42318.717199074068</v>
      </c>
      <c r="T2378" s="9">
        <f t="shared" si="151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14" t="e">
        <f t="shared" si="149"/>
        <v>#DIV/0!</v>
      </c>
      <c r="Q2379" t="str">
        <f>(LEFT(N2379,FIND("/",N2379)-1))</f>
        <v>technology</v>
      </c>
      <c r="R2379" t="str">
        <f>RIGHT(N2379,LEN(N2379)-SEARCH("/",N2379))</f>
        <v>web</v>
      </c>
      <c r="S2379" s="9">
        <f t="shared" si="150"/>
        <v>42669.661840277775</v>
      </c>
      <c r="T2379" s="9">
        <f t="shared" si="151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14" t="e">
        <f t="shared" si="149"/>
        <v>#DIV/0!</v>
      </c>
      <c r="Q2380" t="str">
        <f>(LEFT(N2380,FIND("/",N2380)-1))</f>
        <v>technology</v>
      </c>
      <c r="R2380" t="str">
        <f>RIGHT(N2380,LEN(N2380)-SEARCH("/",N2380))</f>
        <v>web</v>
      </c>
      <c r="S2380" s="9">
        <f t="shared" si="150"/>
        <v>42212.804745370369</v>
      </c>
      <c r="T2380" s="9">
        <f t="shared" si="151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14" t="e">
        <f t="shared" si="149"/>
        <v>#DIV/0!</v>
      </c>
      <c r="Q2381" t="str">
        <f>(LEFT(N2381,FIND("/",N2381)-1))</f>
        <v>technology</v>
      </c>
      <c r="R2381" t="str">
        <f>RIGHT(N2381,LEN(N2381)-SEARCH("/",N2381))</f>
        <v>web</v>
      </c>
      <c r="S2381" s="9">
        <f t="shared" si="150"/>
        <v>42236.808055555557</v>
      </c>
      <c r="T2381" s="9">
        <f t="shared" si="151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0.4</v>
      </c>
      <c r="P2382" s="14">
        <f t="shared" si="149"/>
        <v>18.329999999999998</v>
      </c>
      <c r="Q2382" t="str">
        <f>(LEFT(N2382,FIND("/",N2382)-1))</f>
        <v>technology</v>
      </c>
      <c r="R2382" t="str">
        <f>RIGHT(N2382,LEN(N2382)-SEARCH("/",N2382))</f>
        <v>web</v>
      </c>
      <c r="S2382" s="9">
        <f t="shared" si="150"/>
        <v>42248.584976851846</v>
      </c>
      <c r="T2382" s="9">
        <f t="shared" si="151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</v>
      </c>
      <c r="P2383" s="14">
        <f t="shared" si="149"/>
        <v>224.43</v>
      </c>
      <c r="Q2383" t="str">
        <f>(LEFT(N2383,FIND("/",N2383)-1))</f>
        <v>technology</v>
      </c>
      <c r="R2383" t="str">
        <f>RIGHT(N2383,LEN(N2383)-SEARCH("/",N2383))</f>
        <v>web</v>
      </c>
      <c r="S2383" s="9">
        <f t="shared" si="150"/>
        <v>42074.727407407401</v>
      </c>
      <c r="T2383" s="9">
        <f t="shared" si="151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</v>
      </c>
      <c r="P2384" s="14">
        <f t="shared" si="149"/>
        <v>37.5</v>
      </c>
      <c r="Q2384" t="str">
        <f>(LEFT(N2384,FIND("/",N2384)-1))</f>
        <v>technology</v>
      </c>
      <c r="R2384" t="str">
        <f>RIGHT(N2384,LEN(N2384)-SEARCH("/",N2384))</f>
        <v>web</v>
      </c>
      <c r="S2384" s="9">
        <f t="shared" si="150"/>
        <v>42194.979201388887</v>
      </c>
      <c r="T2384" s="9">
        <f t="shared" si="151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4.4000000000000004</v>
      </c>
      <c r="P2385" s="14">
        <f t="shared" si="149"/>
        <v>145</v>
      </c>
      <c r="Q2385" t="str">
        <f>(LEFT(N2385,FIND("/",N2385)-1))</f>
        <v>technology</v>
      </c>
      <c r="R2385" t="str">
        <f>RIGHT(N2385,LEN(N2385)-SEARCH("/",N2385))</f>
        <v>web</v>
      </c>
      <c r="S2385" s="9">
        <f t="shared" si="150"/>
        <v>42026.848460648143</v>
      </c>
      <c r="T2385" s="9">
        <f t="shared" si="151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0.8</v>
      </c>
      <c r="P2386" s="14">
        <f t="shared" si="149"/>
        <v>1</v>
      </c>
      <c r="Q2386" t="str">
        <f>(LEFT(N2386,FIND("/",N2386)-1))</f>
        <v>technology</v>
      </c>
      <c r="R2386" t="str">
        <f>RIGHT(N2386,LEN(N2386)-SEARCH("/",N2386))</f>
        <v>web</v>
      </c>
      <c r="S2386" s="9">
        <f t="shared" si="150"/>
        <v>41926.859293981477</v>
      </c>
      <c r="T2386" s="9">
        <f t="shared" si="151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</v>
      </c>
      <c r="P2387" s="14">
        <f t="shared" si="149"/>
        <v>112.57</v>
      </c>
      <c r="Q2387" t="str">
        <f>(LEFT(N2387,FIND("/",N2387)-1))</f>
        <v>technology</v>
      </c>
      <c r="R2387" t="str">
        <f>RIGHT(N2387,LEN(N2387)-SEARCH("/",N2387))</f>
        <v>web</v>
      </c>
      <c r="S2387" s="9">
        <f t="shared" si="150"/>
        <v>42191.493425925924</v>
      </c>
      <c r="T2387" s="9">
        <f t="shared" si="151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14" t="e">
        <f t="shared" si="149"/>
        <v>#DIV/0!</v>
      </c>
      <c r="Q2388" t="str">
        <f>(LEFT(N2388,FIND("/",N2388)-1))</f>
        <v>technology</v>
      </c>
      <c r="R2388" t="str">
        <f>RIGHT(N2388,LEN(N2388)-SEARCH("/",N2388))</f>
        <v>web</v>
      </c>
      <c r="S2388" s="9">
        <f t="shared" si="150"/>
        <v>41954.629907407405</v>
      </c>
      <c r="T2388" s="9">
        <f t="shared" si="151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0.7</v>
      </c>
      <c r="P2389" s="14">
        <f t="shared" si="149"/>
        <v>342</v>
      </c>
      <c r="Q2389" t="str">
        <f>(LEFT(N2389,FIND("/",N2389)-1))</f>
        <v>technology</v>
      </c>
      <c r="R2389" t="str">
        <f>RIGHT(N2389,LEN(N2389)-SEARCH("/",N2389))</f>
        <v>web</v>
      </c>
      <c r="S2389" s="9">
        <f t="shared" si="150"/>
        <v>42528.418287037035</v>
      </c>
      <c r="T2389" s="9">
        <f t="shared" si="151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1.3</v>
      </c>
      <c r="P2390" s="14">
        <f t="shared" si="149"/>
        <v>57.88</v>
      </c>
      <c r="Q2390" t="str">
        <f>(LEFT(N2390,FIND("/",N2390)-1))</f>
        <v>technology</v>
      </c>
      <c r="R2390" t="str">
        <f>RIGHT(N2390,LEN(N2390)-SEARCH("/",N2390))</f>
        <v>web</v>
      </c>
      <c r="S2390" s="9">
        <f t="shared" si="150"/>
        <v>41989.645358796297</v>
      </c>
      <c r="T2390" s="9">
        <f t="shared" si="151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0.2</v>
      </c>
      <c r="P2391" s="14">
        <f t="shared" si="149"/>
        <v>30</v>
      </c>
      <c r="Q2391" t="str">
        <f>(LEFT(N2391,FIND("/",N2391)-1))</f>
        <v>technology</v>
      </c>
      <c r="R2391" t="str">
        <f>RIGHT(N2391,LEN(N2391)-SEARCH("/",N2391))</f>
        <v>web</v>
      </c>
      <c r="S2391" s="9">
        <f t="shared" si="150"/>
        <v>42179.445046296292</v>
      </c>
      <c r="T2391" s="9">
        <f t="shared" si="151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14" t="e">
        <f t="shared" si="149"/>
        <v>#DIV/0!</v>
      </c>
      <c r="Q2392" t="str">
        <f>(LEFT(N2392,FIND("/",N2392)-1))</f>
        <v>technology</v>
      </c>
      <c r="R2392" t="str">
        <f>RIGHT(N2392,LEN(N2392)-SEARCH("/",N2392))</f>
        <v>web</v>
      </c>
      <c r="S2392" s="9">
        <f t="shared" si="150"/>
        <v>41968.053981481477</v>
      </c>
      <c r="T2392" s="9">
        <f t="shared" si="151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0.1</v>
      </c>
      <c r="P2393" s="14">
        <f t="shared" si="149"/>
        <v>25</v>
      </c>
      <c r="Q2393" t="str">
        <f>(LEFT(N2393,FIND("/",N2393)-1))</f>
        <v>technology</v>
      </c>
      <c r="R2393" t="str">
        <f>RIGHT(N2393,LEN(N2393)-SEARCH("/",N2393))</f>
        <v>web</v>
      </c>
      <c r="S2393" s="9">
        <f t="shared" si="150"/>
        <v>42064.586157407401</v>
      </c>
      <c r="T2393" s="9">
        <f t="shared" si="151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14" t="e">
        <f t="shared" si="149"/>
        <v>#DIV/0!</v>
      </c>
      <c r="Q2394" t="str">
        <f>(LEFT(N2394,FIND("/",N2394)-1))</f>
        <v>technology</v>
      </c>
      <c r="R2394" t="str">
        <f>RIGHT(N2394,LEN(N2394)-SEARCH("/",N2394))</f>
        <v>web</v>
      </c>
      <c r="S2394" s="9">
        <f t="shared" si="150"/>
        <v>42275.912303240737</v>
      </c>
      <c r="T2394" s="9">
        <f t="shared" si="151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0.1</v>
      </c>
      <c r="P2395" s="14">
        <f t="shared" si="149"/>
        <v>50</v>
      </c>
      <c r="Q2395" t="str">
        <f>(LEFT(N2395,FIND("/",N2395)-1))</f>
        <v>technology</v>
      </c>
      <c r="R2395" t="str">
        <f>RIGHT(N2395,LEN(N2395)-SEARCH("/",N2395))</f>
        <v>web</v>
      </c>
      <c r="S2395" s="9">
        <f t="shared" si="150"/>
        <v>42194.440011574072</v>
      </c>
      <c r="T2395" s="9">
        <f t="shared" si="151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0.1</v>
      </c>
      <c r="P2396" s="14">
        <f t="shared" si="149"/>
        <v>1.5</v>
      </c>
      <c r="Q2396" t="str">
        <f>(LEFT(N2396,FIND("/",N2396)-1))</f>
        <v>technology</v>
      </c>
      <c r="R2396" t="str">
        <f>RIGHT(N2396,LEN(N2396)-SEARCH("/",N2396))</f>
        <v>web</v>
      </c>
      <c r="S2396" s="9">
        <f t="shared" si="150"/>
        <v>42031.15385416666</v>
      </c>
      <c r="T2396" s="9">
        <f t="shared" si="151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14" t="e">
        <f t="shared" si="149"/>
        <v>#DIV/0!</v>
      </c>
      <c r="Q2397" t="str">
        <f>(LEFT(N2397,FIND("/",N2397)-1))</f>
        <v>technology</v>
      </c>
      <c r="R2397" t="str">
        <f>RIGHT(N2397,LEN(N2397)-SEARCH("/",N2397))</f>
        <v>web</v>
      </c>
      <c r="S2397" s="9">
        <f t="shared" si="150"/>
        <v>42716.913043981483</v>
      </c>
      <c r="T2397" s="9">
        <f t="shared" si="151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0.2</v>
      </c>
      <c r="P2398" s="14">
        <f t="shared" si="149"/>
        <v>10</v>
      </c>
      <c r="Q2398" t="str">
        <f>(LEFT(N2398,FIND("/",N2398)-1))</f>
        <v>technology</v>
      </c>
      <c r="R2398" t="str">
        <f>RIGHT(N2398,LEN(N2398)-SEARCH("/",N2398))</f>
        <v>web</v>
      </c>
      <c r="S2398" s="9">
        <f t="shared" si="150"/>
        <v>42262.640717592592</v>
      </c>
      <c r="T2398" s="9">
        <f t="shared" si="151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14" t="e">
        <f t="shared" si="149"/>
        <v>#DIV/0!</v>
      </c>
      <c r="Q2399" t="str">
        <f>(LEFT(N2399,FIND("/",N2399)-1))</f>
        <v>technology</v>
      </c>
      <c r="R2399" t="str">
        <f>RIGHT(N2399,LEN(N2399)-SEARCH("/",N2399))</f>
        <v>web</v>
      </c>
      <c r="S2399" s="9">
        <f t="shared" si="150"/>
        <v>41976.676574074074</v>
      </c>
      <c r="T2399" s="9">
        <f t="shared" si="151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14" t="e">
        <f t="shared" si="149"/>
        <v>#DIV/0!</v>
      </c>
      <c r="Q2400" t="str">
        <f>(LEFT(N2400,FIND("/",N2400)-1))</f>
        <v>technology</v>
      </c>
      <c r="R2400" t="str">
        <f>RIGHT(N2400,LEN(N2400)-SEARCH("/",N2400))</f>
        <v>web</v>
      </c>
      <c r="S2400" s="9">
        <f t="shared" si="150"/>
        <v>42157.708148148151</v>
      </c>
      <c r="T2400" s="9">
        <f t="shared" si="151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14" t="e">
        <f t="shared" si="149"/>
        <v>#DIV/0!</v>
      </c>
      <c r="Q2401" t="str">
        <f>(LEFT(N2401,FIND("/",N2401)-1))</f>
        <v>technology</v>
      </c>
      <c r="R2401" t="str">
        <f>RIGHT(N2401,LEN(N2401)-SEARCH("/",N2401))</f>
        <v>web</v>
      </c>
      <c r="S2401" s="9">
        <f t="shared" si="150"/>
        <v>41956.644745370366</v>
      </c>
      <c r="T2401" s="9">
        <f t="shared" si="151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14" t="e">
        <f t="shared" si="149"/>
        <v>#DIV/0!</v>
      </c>
      <c r="Q2402" t="str">
        <f>(LEFT(N2402,FIND("/",N2402)-1))</f>
        <v>technology</v>
      </c>
      <c r="R2402" t="str">
        <f>RIGHT(N2402,LEN(N2402)-SEARCH("/",N2402))</f>
        <v>web</v>
      </c>
      <c r="S2402" s="9">
        <f t="shared" si="150"/>
        <v>42444.059768518513</v>
      </c>
      <c r="T2402" s="9">
        <f t="shared" si="151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0.7</v>
      </c>
      <c r="P2403" s="14">
        <f t="shared" si="149"/>
        <v>22.33</v>
      </c>
      <c r="Q2403" t="str">
        <f>(LEFT(N2403,FIND("/",N2403)-1))</f>
        <v>food</v>
      </c>
      <c r="R2403" t="str">
        <f>RIGHT(N2403,LEN(N2403)-SEARCH("/",N2403))</f>
        <v>food trucks</v>
      </c>
      <c r="S2403" s="9">
        <f t="shared" si="150"/>
        <v>42374.614537037036</v>
      </c>
      <c r="T2403" s="9">
        <f t="shared" si="151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0.4</v>
      </c>
      <c r="P2404" s="14">
        <f t="shared" si="149"/>
        <v>52</v>
      </c>
      <c r="Q2404" t="str">
        <f>(LEFT(N2404,FIND("/",N2404)-1))</f>
        <v>food</v>
      </c>
      <c r="R2404" t="str">
        <f>RIGHT(N2404,LEN(N2404)-SEARCH("/",N2404))</f>
        <v>food trucks</v>
      </c>
      <c r="S2404" s="9">
        <f t="shared" si="150"/>
        <v>42107.47142361111</v>
      </c>
      <c r="T2404" s="9">
        <f t="shared" si="151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16.8</v>
      </c>
      <c r="P2405" s="14">
        <f t="shared" si="149"/>
        <v>16.829999999999998</v>
      </c>
      <c r="Q2405" t="str">
        <f>(LEFT(N2405,FIND("/",N2405)-1))</f>
        <v>food</v>
      </c>
      <c r="R2405" t="str">
        <f>RIGHT(N2405,LEN(N2405)-SEARCH("/",N2405))</f>
        <v>food trucks</v>
      </c>
      <c r="S2405" s="9">
        <f t="shared" si="150"/>
        <v>42399.67428240741</v>
      </c>
      <c r="T2405" s="9">
        <f t="shared" si="151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14" t="e">
        <f t="shared" si="149"/>
        <v>#DIV/0!</v>
      </c>
      <c r="Q2406" t="str">
        <f>(LEFT(N2406,FIND("/",N2406)-1))</f>
        <v>food</v>
      </c>
      <c r="R2406" t="str">
        <f>RIGHT(N2406,LEN(N2406)-SEARCH("/",N2406))</f>
        <v>food trucks</v>
      </c>
      <c r="S2406" s="9">
        <f t="shared" si="150"/>
        <v>42341.831099537034</v>
      </c>
      <c r="T2406" s="9">
        <f t="shared" si="151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22.5</v>
      </c>
      <c r="P2407" s="14">
        <f t="shared" si="149"/>
        <v>56.3</v>
      </c>
      <c r="Q2407" t="str">
        <f>(LEFT(N2407,FIND("/",N2407)-1))</f>
        <v>food</v>
      </c>
      <c r="R2407" t="str">
        <f>RIGHT(N2407,LEN(N2407)-SEARCH("/",N2407))</f>
        <v>food trucks</v>
      </c>
      <c r="S2407" s="9">
        <f t="shared" si="150"/>
        <v>42595.377025462956</v>
      </c>
      <c r="T2407" s="9">
        <f t="shared" si="151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41.4</v>
      </c>
      <c r="P2408" s="14">
        <f t="shared" si="149"/>
        <v>84.06</v>
      </c>
      <c r="Q2408" t="str">
        <f>(LEFT(N2408,FIND("/",N2408)-1))</f>
        <v>food</v>
      </c>
      <c r="R2408" t="str">
        <f>RIGHT(N2408,LEN(N2408)-SEARCH("/",N2408))</f>
        <v>food trucks</v>
      </c>
      <c r="S2408" s="9">
        <f t="shared" si="150"/>
        <v>41982.902662037035</v>
      </c>
      <c r="T2408" s="9">
        <f t="shared" si="151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25.3</v>
      </c>
      <c r="P2409" s="14">
        <f t="shared" si="149"/>
        <v>168.39</v>
      </c>
      <c r="Q2409" t="str">
        <f>(LEFT(N2409,FIND("/",N2409)-1))</f>
        <v>food</v>
      </c>
      <c r="R2409" t="str">
        <f>RIGHT(N2409,LEN(N2409)-SEARCH("/",N2409))</f>
        <v>food trucks</v>
      </c>
      <c r="S2409" s="9">
        <f t="shared" si="150"/>
        <v>42082.367222222216</v>
      </c>
      <c r="T2409" s="9">
        <f t="shared" si="151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0.2</v>
      </c>
      <c r="P2410" s="14">
        <f t="shared" si="149"/>
        <v>15</v>
      </c>
      <c r="Q2410" t="str">
        <f>(LEFT(N2410,FIND("/",N2410)-1))</f>
        <v>food</v>
      </c>
      <c r="R2410" t="str">
        <f>RIGHT(N2410,LEN(N2410)-SEARCH("/",N2410))</f>
        <v>food trucks</v>
      </c>
      <c r="S2410" s="9">
        <f t="shared" si="150"/>
        <v>41918.93237268518</v>
      </c>
      <c r="T2410" s="9">
        <f t="shared" si="151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</v>
      </c>
      <c r="P2411" s="14">
        <f t="shared" si="149"/>
        <v>76.67</v>
      </c>
      <c r="Q2411" t="str">
        <f>(LEFT(N2411,FIND("/",N2411)-1))</f>
        <v>food</v>
      </c>
      <c r="R2411" t="str">
        <f>RIGHT(N2411,LEN(N2411)-SEARCH("/",N2411))</f>
        <v>food trucks</v>
      </c>
      <c r="S2411" s="9">
        <f t="shared" si="150"/>
        <v>42204.667534722219</v>
      </c>
      <c r="T2411" s="9">
        <f t="shared" si="151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14" t="e">
        <f t="shared" si="149"/>
        <v>#DIV/0!</v>
      </c>
      <c r="Q2412" t="str">
        <f>(LEFT(N2412,FIND("/",N2412)-1))</f>
        <v>food</v>
      </c>
      <c r="R2412" t="str">
        <f>RIGHT(N2412,LEN(N2412)-SEARCH("/",N2412))</f>
        <v>food trucks</v>
      </c>
      <c r="S2412" s="9">
        <f t="shared" si="150"/>
        <v>42224.199942129628</v>
      </c>
      <c r="T2412" s="9">
        <f t="shared" si="151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0.6</v>
      </c>
      <c r="P2413" s="14">
        <f t="shared" si="149"/>
        <v>50.33</v>
      </c>
      <c r="Q2413" t="str">
        <f>(LEFT(N2413,FIND("/",N2413)-1))</f>
        <v>food</v>
      </c>
      <c r="R2413" t="str">
        <f>RIGHT(N2413,LEN(N2413)-SEARCH("/",N2413))</f>
        <v>food trucks</v>
      </c>
      <c r="S2413" s="9">
        <f t="shared" si="150"/>
        <v>42211.524097222216</v>
      </c>
      <c r="T2413" s="9">
        <f t="shared" si="151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14" t="e">
        <f t="shared" si="149"/>
        <v>#DIV/0!</v>
      </c>
      <c r="Q2414" t="str">
        <f>(LEFT(N2414,FIND("/",N2414)-1))</f>
        <v>food</v>
      </c>
      <c r="R2414" t="str">
        <f>RIGHT(N2414,LEN(N2414)-SEARCH("/",N2414))</f>
        <v>food trucks</v>
      </c>
      <c r="S2414" s="9">
        <f t="shared" si="150"/>
        <v>42655.528622685182</v>
      </c>
      <c r="T2414" s="9">
        <f t="shared" si="151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0.8</v>
      </c>
      <c r="P2415" s="14">
        <f t="shared" si="149"/>
        <v>8.33</v>
      </c>
      <c r="Q2415" t="str">
        <f>(LEFT(N2415,FIND("/",N2415)-1))</f>
        <v>food</v>
      </c>
      <c r="R2415" t="str">
        <f>RIGHT(N2415,LEN(N2415)-SEARCH("/",N2415))</f>
        <v>food trucks</v>
      </c>
      <c r="S2415" s="9">
        <f t="shared" si="150"/>
        <v>41759.901412037034</v>
      </c>
      <c r="T2415" s="9">
        <f t="shared" si="151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3.1</v>
      </c>
      <c r="P2416" s="14">
        <f t="shared" si="149"/>
        <v>35.380000000000003</v>
      </c>
      <c r="Q2416" t="str">
        <f>(LEFT(N2416,FIND("/",N2416)-1))</f>
        <v>food</v>
      </c>
      <c r="R2416" t="str">
        <f>RIGHT(N2416,LEN(N2416)-SEARCH("/",N2416))</f>
        <v>food trucks</v>
      </c>
      <c r="S2416" s="9">
        <f t="shared" si="150"/>
        <v>42198.486805555549</v>
      </c>
      <c r="T2416" s="9">
        <f t="shared" si="151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0.6</v>
      </c>
      <c r="P2417" s="14">
        <f t="shared" si="149"/>
        <v>55.83</v>
      </c>
      <c r="Q2417" t="str">
        <f>(LEFT(N2417,FIND("/",N2417)-1))</f>
        <v>food</v>
      </c>
      <c r="R2417" t="str">
        <f>RIGHT(N2417,LEN(N2417)-SEARCH("/",N2417))</f>
        <v>food trucks</v>
      </c>
      <c r="S2417" s="9">
        <f t="shared" si="150"/>
        <v>42536.654467592591</v>
      </c>
      <c r="T2417" s="9">
        <f t="shared" si="151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0</v>
      </c>
      <c r="P2418" s="14">
        <f t="shared" si="149"/>
        <v>5</v>
      </c>
      <c r="Q2418" t="str">
        <f>(LEFT(N2418,FIND("/",N2418)-1))</f>
        <v>food</v>
      </c>
      <c r="R2418" t="str">
        <f>RIGHT(N2418,LEN(N2418)-SEARCH("/",N2418))</f>
        <v>food trucks</v>
      </c>
      <c r="S2418" s="9">
        <f t="shared" si="150"/>
        <v>42019.529432870368</v>
      </c>
      <c r="T2418" s="9">
        <f t="shared" si="151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14" t="e">
        <f t="shared" si="149"/>
        <v>#DIV/0!</v>
      </c>
      <c r="Q2419" t="str">
        <f>(LEFT(N2419,FIND("/",N2419)-1))</f>
        <v>food</v>
      </c>
      <c r="R2419" t="str">
        <f>RIGHT(N2419,LEN(N2419)-SEARCH("/",N2419))</f>
        <v>food trucks</v>
      </c>
      <c r="S2419" s="9">
        <f t="shared" si="150"/>
        <v>41831.675775462958</v>
      </c>
      <c r="T2419" s="9">
        <f t="shared" si="151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</v>
      </c>
      <c r="P2420" s="14">
        <f t="shared" si="149"/>
        <v>1</v>
      </c>
      <c r="Q2420" t="str">
        <f>(LEFT(N2420,FIND("/",N2420)-1))</f>
        <v>food</v>
      </c>
      <c r="R2420" t="str">
        <f>RIGHT(N2420,LEN(N2420)-SEARCH("/",N2420))</f>
        <v>food trucks</v>
      </c>
      <c r="S2420" s="9">
        <f t="shared" si="150"/>
        <v>42027.648657407401</v>
      </c>
      <c r="T2420" s="9">
        <f t="shared" si="151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14" t="e">
        <f t="shared" si="149"/>
        <v>#DIV/0!</v>
      </c>
      <c r="Q2421" t="str">
        <f>(LEFT(N2421,FIND("/",N2421)-1))</f>
        <v>food</v>
      </c>
      <c r="R2421" t="str">
        <f>RIGHT(N2421,LEN(N2421)-SEARCH("/",N2421))</f>
        <v>food trucks</v>
      </c>
      <c r="S2421" s="9">
        <f t="shared" si="150"/>
        <v>41993.529965277776</v>
      </c>
      <c r="T2421" s="9">
        <f t="shared" si="151"/>
        <v>42053.529965277776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14.8</v>
      </c>
      <c r="P2422" s="14">
        <f t="shared" si="149"/>
        <v>69.47</v>
      </c>
      <c r="Q2422" t="str">
        <f>(LEFT(N2422,FIND("/",N2422)-1))</f>
        <v>food</v>
      </c>
      <c r="R2422" t="str">
        <f>RIGHT(N2422,LEN(N2422)-SEARCH("/",N2422))</f>
        <v>food trucks</v>
      </c>
      <c r="S2422" s="9">
        <f t="shared" si="150"/>
        <v>41892.820543981477</v>
      </c>
      <c r="T2422" s="9">
        <f t="shared" si="151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0</v>
      </c>
      <c r="P2423" s="14">
        <f t="shared" si="149"/>
        <v>1</v>
      </c>
      <c r="Q2423" t="str">
        <f>(LEFT(N2423,FIND("/",N2423)-1))</f>
        <v>food</v>
      </c>
      <c r="R2423" t="str">
        <f>RIGHT(N2423,LEN(N2423)-SEARCH("/",N2423))</f>
        <v>food trucks</v>
      </c>
      <c r="S2423" s="9">
        <f t="shared" si="150"/>
        <v>42026.479120370372</v>
      </c>
      <c r="T2423" s="9">
        <f t="shared" si="151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0.2</v>
      </c>
      <c r="P2424" s="14">
        <f t="shared" si="149"/>
        <v>1</v>
      </c>
      <c r="Q2424" t="str">
        <f>(LEFT(N2424,FIND("/",N2424)-1))</f>
        <v>food</v>
      </c>
      <c r="R2424" t="str">
        <f>RIGHT(N2424,LEN(N2424)-SEARCH("/",N2424))</f>
        <v>food trucks</v>
      </c>
      <c r="S2424" s="9">
        <f t="shared" si="150"/>
        <v>42044.516620370363</v>
      </c>
      <c r="T2424" s="9">
        <f t="shared" si="151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0</v>
      </c>
      <c r="P2425" s="14">
        <f t="shared" si="149"/>
        <v>8</v>
      </c>
      <c r="Q2425" t="str">
        <f>(LEFT(N2425,FIND("/",N2425)-1))</f>
        <v>food</v>
      </c>
      <c r="R2425" t="str">
        <f>RIGHT(N2425,LEN(N2425)-SEARCH("/",N2425))</f>
        <v>food trucks</v>
      </c>
      <c r="S2425" s="9">
        <f t="shared" si="150"/>
        <v>41974.496412037035</v>
      </c>
      <c r="T2425" s="9">
        <f t="shared" si="151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</v>
      </c>
      <c r="P2426" s="14">
        <f t="shared" si="149"/>
        <v>34.44</v>
      </c>
      <c r="Q2426" t="str">
        <f>(LEFT(N2426,FIND("/",N2426)-1))</f>
        <v>food</v>
      </c>
      <c r="R2426" t="str">
        <f>RIGHT(N2426,LEN(N2426)-SEARCH("/",N2426))</f>
        <v>food trucks</v>
      </c>
      <c r="S2426" s="9">
        <f t="shared" si="150"/>
        <v>41909.684120370366</v>
      </c>
      <c r="T2426" s="9">
        <f t="shared" si="151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0</v>
      </c>
      <c r="P2427" s="14">
        <f t="shared" si="149"/>
        <v>1</v>
      </c>
      <c r="Q2427" t="str">
        <f>(LEFT(N2427,FIND("/",N2427)-1))</f>
        <v>food</v>
      </c>
      <c r="R2427" t="str">
        <f>RIGHT(N2427,LEN(N2427)-SEARCH("/",N2427))</f>
        <v>food trucks</v>
      </c>
      <c r="S2427" s="9">
        <f t="shared" si="150"/>
        <v>42502.705428240741</v>
      </c>
      <c r="T2427" s="9">
        <f t="shared" si="151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14" t="e">
        <f t="shared" si="149"/>
        <v>#DIV/0!</v>
      </c>
      <c r="Q2428" t="str">
        <f>(LEFT(N2428,FIND("/",N2428)-1))</f>
        <v>food</v>
      </c>
      <c r="R2428" t="str">
        <f>RIGHT(N2428,LEN(N2428)-SEARCH("/",N2428))</f>
        <v>food trucks</v>
      </c>
      <c r="S2428" s="9">
        <f t="shared" si="150"/>
        <v>42163.961712962962</v>
      </c>
      <c r="T2428" s="9">
        <f t="shared" si="151"/>
        <v>42223.961712962962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0</v>
      </c>
      <c r="P2429" s="14">
        <f t="shared" si="149"/>
        <v>1</v>
      </c>
      <c r="Q2429" t="str">
        <f>(LEFT(N2429,FIND("/",N2429)-1))</f>
        <v>food</v>
      </c>
      <c r="R2429" t="str">
        <f>RIGHT(N2429,LEN(N2429)-SEARCH("/",N2429))</f>
        <v>food trucks</v>
      </c>
      <c r="S2429" s="9">
        <f t="shared" si="150"/>
        <v>42412.110335648147</v>
      </c>
      <c r="T2429" s="9">
        <f t="shared" si="151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0</v>
      </c>
      <c r="P2430" s="14">
        <f t="shared" si="149"/>
        <v>1</v>
      </c>
      <c r="Q2430" t="str">
        <f>(LEFT(N2430,FIND("/",N2430)-1))</f>
        <v>food</v>
      </c>
      <c r="R2430" t="str">
        <f>RIGHT(N2430,LEN(N2430)-SEARCH("/",N2430))</f>
        <v>food trucks</v>
      </c>
      <c r="S2430" s="9">
        <f t="shared" si="150"/>
        <v>42045.575821759259</v>
      </c>
      <c r="T2430" s="9">
        <f t="shared" si="151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</v>
      </c>
      <c r="P2431" s="14">
        <f t="shared" si="149"/>
        <v>501.25</v>
      </c>
      <c r="Q2431" t="str">
        <f>(LEFT(N2431,FIND("/",N2431)-1))</f>
        <v>food</v>
      </c>
      <c r="R2431" t="str">
        <f>RIGHT(N2431,LEN(N2431)-SEARCH("/",N2431))</f>
        <v>food trucks</v>
      </c>
      <c r="S2431" s="9">
        <f t="shared" si="150"/>
        <v>42734.670902777776</v>
      </c>
      <c r="T2431" s="9">
        <f t="shared" si="151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0.7</v>
      </c>
      <c r="P2432" s="14">
        <f t="shared" si="149"/>
        <v>10.5</v>
      </c>
      <c r="Q2432" t="str">
        <f>(LEFT(N2432,FIND("/",N2432)-1))</f>
        <v>food</v>
      </c>
      <c r="R2432" t="str">
        <f>RIGHT(N2432,LEN(N2432)-SEARCH("/",N2432))</f>
        <v>food trucks</v>
      </c>
      <c r="S2432" s="9">
        <f t="shared" si="150"/>
        <v>42381.922499999993</v>
      </c>
      <c r="T2432" s="9">
        <f t="shared" si="151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0</v>
      </c>
      <c r="P2433" s="14">
        <f t="shared" si="149"/>
        <v>1</v>
      </c>
      <c r="Q2433" t="str">
        <f>(LEFT(N2433,FIND("/",N2433)-1))</f>
        <v>food</v>
      </c>
      <c r="R2433" t="str">
        <f>RIGHT(N2433,LEN(N2433)-SEARCH("/",N2433))</f>
        <v>food trucks</v>
      </c>
      <c r="S2433" s="9">
        <f t="shared" si="150"/>
        <v>42488.891354166662</v>
      </c>
      <c r="T2433" s="9">
        <f t="shared" si="151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0</v>
      </c>
      <c r="P2434" s="14">
        <f t="shared" si="149"/>
        <v>1</v>
      </c>
      <c r="Q2434" t="str">
        <f>(LEFT(N2434,FIND("/",N2434)-1))</f>
        <v>food</v>
      </c>
      <c r="R2434" t="str">
        <f>RIGHT(N2434,LEN(N2434)-SEARCH("/",N2434))</f>
        <v>food trucks</v>
      </c>
      <c r="S2434" s="9">
        <f t="shared" si="150"/>
        <v>42041.010381944441</v>
      </c>
      <c r="T2434" s="9">
        <f t="shared" si="151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ROUND((E2435/D2435)*100, 1)</f>
        <v>0</v>
      </c>
      <c r="P2435" s="14" t="e">
        <f t="shared" ref="P2435:P2498" si="153">ROUND(E2435/L2435, 2)</f>
        <v>#DIV/0!</v>
      </c>
      <c r="Q2435" t="str">
        <f>(LEFT(N2435,FIND("/",N2435)-1))</f>
        <v>food</v>
      </c>
      <c r="R2435" t="str">
        <f>RIGHT(N2435,LEN(N2435)-SEARCH("/",N2435))</f>
        <v>food trucks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0.1</v>
      </c>
      <c r="P2436" s="14">
        <f t="shared" si="153"/>
        <v>13</v>
      </c>
      <c r="Q2436" t="str">
        <f>(LEFT(N2436,FIND("/",N2436)-1))</f>
        <v>food</v>
      </c>
      <c r="R2436" t="str">
        <f>RIGHT(N2436,LEN(N2436)-SEARCH("/",N2436))</f>
        <v>food trucks</v>
      </c>
      <c r="S2436" s="9">
        <f t="shared" si="154"/>
        <v>42179.977708333332</v>
      </c>
      <c r="T2436" s="9">
        <f t="shared" si="155"/>
        <v>42219.977708333332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0.5</v>
      </c>
      <c r="P2437" s="14">
        <f t="shared" si="153"/>
        <v>306</v>
      </c>
      <c r="Q2437" t="str">
        <f>(LEFT(N2437,FIND("/",N2437)-1))</f>
        <v>food</v>
      </c>
      <c r="R2437" t="str">
        <f>RIGHT(N2437,LEN(N2437)-SEARCH("/",N2437))</f>
        <v>food trucks</v>
      </c>
      <c r="S2437" s="9">
        <f t="shared" si="154"/>
        <v>42252.069282407407</v>
      </c>
      <c r="T2437" s="9">
        <f t="shared" si="155"/>
        <v>42282.069282407407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0</v>
      </c>
      <c r="P2438" s="14">
        <f t="shared" si="153"/>
        <v>22.5</v>
      </c>
      <c r="Q2438" t="str">
        <f>(LEFT(N2438,FIND("/",N2438)-1))</f>
        <v>food</v>
      </c>
      <c r="R2438" t="str">
        <f>RIGHT(N2438,LEN(N2438)-SEARCH("/",N2438))</f>
        <v>food trucks</v>
      </c>
      <c r="S2438" s="9">
        <f t="shared" si="154"/>
        <v>42338.407060185178</v>
      </c>
      <c r="T2438" s="9">
        <f t="shared" si="155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14" t="e">
        <f t="shared" si="153"/>
        <v>#DIV/0!</v>
      </c>
      <c r="Q2439" t="str">
        <f>(LEFT(N2439,FIND("/",N2439)-1))</f>
        <v>food</v>
      </c>
      <c r="R2439" t="str">
        <f>RIGHT(N2439,LEN(N2439)-SEARCH("/",N2439))</f>
        <v>food trucks</v>
      </c>
      <c r="S2439" s="9">
        <f t="shared" si="154"/>
        <v>42031.756805555553</v>
      </c>
      <c r="T2439" s="9">
        <f t="shared" si="155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0.3</v>
      </c>
      <c r="P2440" s="14">
        <f t="shared" si="153"/>
        <v>50</v>
      </c>
      <c r="Q2440" t="str">
        <f>(LEFT(N2440,FIND("/",N2440)-1))</f>
        <v>food</v>
      </c>
      <c r="R2440" t="str">
        <f>RIGHT(N2440,LEN(N2440)-SEARCH("/",N2440))</f>
        <v>food trucks</v>
      </c>
      <c r="S2440" s="9">
        <f t="shared" si="154"/>
        <v>42285.706736111104</v>
      </c>
      <c r="T2440" s="9">
        <f t="shared" si="155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14" t="e">
        <f t="shared" si="153"/>
        <v>#DIV/0!</v>
      </c>
      <c r="Q2441" t="str">
        <f>(LEFT(N2441,FIND("/",N2441)-1))</f>
        <v>food</v>
      </c>
      <c r="R2441" t="str">
        <f>RIGHT(N2441,LEN(N2441)-SEARCH("/",N2441))</f>
        <v>food trucks</v>
      </c>
      <c r="S2441" s="9">
        <f t="shared" si="154"/>
        <v>42265.610289351847</v>
      </c>
      <c r="T2441" s="9">
        <f t="shared" si="155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0.2</v>
      </c>
      <c r="P2442" s="14">
        <f t="shared" si="153"/>
        <v>5</v>
      </c>
      <c r="Q2442" t="str">
        <f>(LEFT(N2442,FIND("/",N2442)-1))</f>
        <v>food</v>
      </c>
      <c r="R2442" t="str">
        <f>RIGHT(N2442,LEN(N2442)-SEARCH("/",N2442))</f>
        <v>food trucks</v>
      </c>
      <c r="S2442" s="9">
        <f t="shared" si="154"/>
        <v>42383.691122685188</v>
      </c>
      <c r="T2442" s="9">
        <f t="shared" si="155"/>
        <v>42413.691122685188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107.9</v>
      </c>
      <c r="P2443" s="14">
        <f t="shared" si="153"/>
        <v>74.23</v>
      </c>
      <c r="Q2443" t="str">
        <f>(LEFT(N2443,FIND("/",N2443)-1))</f>
        <v>food</v>
      </c>
      <c r="R2443" t="str">
        <f>RIGHT(N2443,LEN(N2443)-SEARCH("/",N2443))</f>
        <v>small batch</v>
      </c>
      <c r="S2443" s="9">
        <f t="shared" si="154"/>
        <v>42186.917291666665</v>
      </c>
      <c r="T2443" s="9">
        <f t="shared" si="155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125.9</v>
      </c>
      <c r="P2444" s="14">
        <f t="shared" si="153"/>
        <v>81.25</v>
      </c>
      <c r="Q2444" t="str">
        <f>(LEFT(N2444,FIND("/",N2444)-1))</f>
        <v>food</v>
      </c>
      <c r="R2444" t="str">
        <f>RIGHT(N2444,LEN(N2444)-SEARCH("/",N2444))</f>
        <v>small batch</v>
      </c>
      <c r="S2444" s="9">
        <f t="shared" si="154"/>
        <v>42052.458657407406</v>
      </c>
      <c r="T2444" s="9">
        <f t="shared" si="155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202.5</v>
      </c>
      <c r="P2445" s="14">
        <f t="shared" si="153"/>
        <v>130.22999999999999</v>
      </c>
      <c r="Q2445" t="str">
        <f>(LEFT(N2445,FIND("/",N2445)-1))</f>
        <v>food</v>
      </c>
      <c r="R2445" t="str">
        <f>RIGHT(N2445,LEN(N2445)-SEARCH("/",N2445))</f>
        <v>small batch</v>
      </c>
      <c r="S2445" s="9">
        <f t="shared" si="154"/>
        <v>41836.416921296295</v>
      </c>
      <c r="T2445" s="9">
        <f t="shared" si="155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108.6</v>
      </c>
      <c r="P2446" s="14">
        <f t="shared" si="153"/>
        <v>53.41</v>
      </c>
      <c r="Q2446" t="str">
        <f>(LEFT(N2446,FIND("/",N2446)-1))</f>
        <v>food</v>
      </c>
      <c r="R2446" t="str">
        <f>RIGHT(N2446,LEN(N2446)-SEARCH("/",N2446))</f>
        <v>small batch</v>
      </c>
      <c r="S2446" s="9">
        <f t="shared" si="154"/>
        <v>42485.54619212963</v>
      </c>
      <c r="T2446" s="9">
        <f t="shared" si="155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172.8</v>
      </c>
      <c r="P2447" s="14">
        <f t="shared" si="153"/>
        <v>75.13</v>
      </c>
      <c r="Q2447" t="str">
        <f>(LEFT(N2447,FIND("/",N2447)-1))</f>
        <v>food</v>
      </c>
      <c r="R2447" t="str">
        <f>RIGHT(N2447,LEN(N2447)-SEARCH("/",N2447))</f>
        <v>small batch</v>
      </c>
      <c r="S2447" s="9">
        <f t="shared" si="154"/>
        <v>42242.981724537036</v>
      </c>
      <c r="T2447" s="9">
        <f t="shared" si="155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168</v>
      </c>
      <c r="P2448" s="14">
        <f t="shared" si="153"/>
        <v>75.67</v>
      </c>
      <c r="Q2448" t="str">
        <f>(LEFT(N2448,FIND("/",N2448)-1))</f>
        <v>food</v>
      </c>
      <c r="R2448" t="str">
        <f>RIGHT(N2448,LEN(N2448)-SEARCH("/",N2448))</f>
        <v>small batch</v>
      </c>
      <c r="S2448" s="9">
        <f t="shared" si="154"/>
        <v>42670.394340277773</v>
      </c>
      <c r="T2448" s="9">
        <f t="shared" si="155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427.2</v>
      </c>
      <c r="P2449" s="14">
        <f t="shared" si="153"/>
        <v>31.69</v>
      </c>
      <c r="Q2449" t="str">
        <f>(LEFT(N2449,FIND("/",N2449)-1))</f>
        <v>food</v>
      </c>
      <c r="R2449" t="str">
        <f>RIGHT(N2449,LEN(N2449)-SEARCH("/",N2449))</f>
        <v>small batch</v>
      </c>
      <c r="S2449" s="9">
        <f t="shared" si="154"/>
        <v>42654.26149305555</v>
      </c>
      <c r="T2449" s="9">
        <f t="shared" si="155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107.5</v>
      </c>
      <c r="P2450" s="14">
        <f t="shared" si="153"/>
        <v>47.78</v>
      </c>
      <c r="Q2450" t="str">
        <f>(LEFT(N2450,FIND("/",N2450)-1))</f>
        <v>food</v>
      </c>
      <c r="R2450" t="str">
        <f>RIGHT(N2450,LEN(N2450)-SEARCH("/",N2450))</f>
        <v>small batch</v>
      </c>
      <c r="S2450" s="9">
        <f t="shared" si="154"/>
        <v>42607.107789351845</v>
      </c>
      <c r="T2450" s="9">
        <f t="shared" si="155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108</v>
      </c>
      <c r="P2451" s="14">
        <f t="shared" si="153"/>
        <v>90</v>
      </c>
      <c r="Q2451" t="str">
        <f>(LEFT(N2451,FIND("/",N2451)-1))</f>
        <v>food</v>
      </c>
      <c r="R2451" t="str">
        <f>RIGHT(N2451,LEN(N2451)-SEARCH("/",N2451))</f>
        <v>small batch</v>
      </c>
      <c r="S2451" s="9">
        <f t="shared" si="154"/>
        <v>41942.934201388889</v>
      </c>
      <c r="T2451" s="9">
        <f t="shared" si="155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101.5</v>
      </c>
      <c r="P2452" s="14">
        <f t="shared" si="153"/>
        <v>149.31</v>
      </c>
      <c r="Q2452" t="str">
        <f>(LEFT(N2452,FIND("/",N2452)-1))</f>
        <v>food</v>
      </c>
      <c r="R2452" t="str">
        <f>RIGHT(N2452,LEN(N2452)-SEARCH("/",N2452))</f>
        <v>small batch</v>
      </c>
      <c r="S2452" s="9">
        <f t="shared" si="154"/>
        <v>41901.864074074074</v>
      </c>
      <c r="T2452" s="9">
        <f t="shared" si="155"/>
        <v>41939.924305555549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115.5</v>
      </c>
      <c r="P2453" s="14">
        <f t="shared" si="153"/>
        <v>62.07</v>
      </c>
      <c r="Q2453" t="str">
        <f>(LEFT(N2453,FIND("/",N2453)-1))</f>
        <v>food</v>
      </c>
      <c r="R2453" t="str">
        <f>RIGHT(N2453,LEN(N2453)-SEARCH("/",N2453))</f>
        <v>small batch</v>
      </c>
      <c r="S2453" s="9">
        <f t="shared" si="154"/>
        <v>42779.700115740743</v>
      </c>
      <c r="T2453" s="9">
        <f t="shared" si="155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133.5</v>
      </c>
      <c r="P2454" s="14">
        <f t="shared" si="153"/>
        <v>53.4</v>
      </c>
      <c r="Q2454" t="str">
        <f>(LEFT(N2454,FIND("/",N2454)-1))</f>
        <v>food</v>
      </c>
      <c r="R2454" t="str">
        <f>RIGHT(N2454,LEN(N2454)-SEARCH("/",N2454))</f>
        <v>small batch</v>
      </c>
      <c r="S2454" s="9">
        <f t="shared" si="154"/>
        <v>42338.635416666664</v>
      </c>
      <c r="T2454" s="9">
        <f t="shared" si="155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154.69999999999999</v>
      </c>
      <c r="P2455" s="14">
        <f t="shared" si="153"/>
        <v>69.27</v>
      </c>
      <c r="Q2455" t="str">
        <f>(LEFT(N2455,FIND("/",N2455)-1))</f>
        <v>food</v>
      </c>
      <c r="R2455" t="str">
        <f>RIGHT(N2455,LEN(N2455)-SEARCH("/",N2455))</f>
        <v>small batch</v>
      </c>
      <c r="S2455" s="9">
        <f t="shared" si="154"/>
        <v>42738.483900462961</v>
      </c>
      <c r="T2455" s="9">
        <f t="shared" si="155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100.8</v>
      </c>
      <c r="P2456" s="14">
        <f t="shared" si="153"/>
        <v>271.51</v>
      </c>
      <c r="Q2456" t="str">
        <f>(LEFT(N2456,FIND("/",N2456)-1))</f>
        <v>food</v>
      </c>
      <c r="R2456" t="str">
        <f>RIGHT(N2456,LEN(N2456)-SEARCH("/",N2456))</f>
        <v>small batch</v>
      </c>
      <c r="S2456" s="9">
        <f t="shared" si="154"/>
        <v>42769.993148148147</v>
      </c>
      <c r="T2456" s="9">
        <f t="shared" si="155"/>
        <v>42804.993148148147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182</v>
      </c>
      <c r="P2457" s="14">
        <f t="shared" si="153"/>
        <v>34.130000000000003</v>
      </c>
      <c r="Q2457" t="str">
        <f>(LEFT(N2457,FIND("/",N2457)-1))</f>
        <v>food</v>
      </c>
      <c r="R2457" t="str">
        <f>RIGHT(N2457,LEN(N2457)-SEARCH("/",N2457))</f>
        <v>small batch</v>
      </c>
      <c r="S2457" s="9">
        <f t="shared" si="154"/>
        <v>42452.573495370372</v>
      </c>
      <c r="T2457" s="9">
        <f t="shared" si="155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180.9</v>
      </c>
      <c r="P2458" s="14">
        <f t="shared" si="153"/>
        <v>40.49</v>
      </c>
      <c r="Q2458" t="str">
        <f>(LEFT(N2458,FIND("/",N2458)-1))</f>
        <v>food</v>
      </c>
      <c r="R2458" t="str">
        <f>RIGHT(N2458,LEN(N2458)-SEARCH("/",N2458))</f>
        <v>small batch</v>
      </c>
      <c r="S2458" s="9">
        <f t="shared" si="154"/>
        <v>42761.752766203703</v>
      </c>
      <c r="T2458" s="9">
        <f t="shared" si="155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102.3</v>
      </c>
      <c r="P2459" s="14">
        <f t="shared" si="153"/>
        <v>189.76</v>
      </c>
      <c r="Q2459" t="str">
        <f>(LEFT(N2459,FIND("/",N2459)-1))</f>
        <v>food</v>
      </c>
      <c r="R2459" t="str">
        <f>RIGHT(N2459,LEN(N2459)-SEARCH("/",N2459))</f>
        <v>small batch</v>
      </c>
      <c r="S2459" s="9">
        <f t="shared" si="154"/>
        <v>42423.394166666665</v>
      </c>
      <c r="T2459" s="9">
        <f t="shared" si="155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110.2</v>
      </c>
      <c r="P2460" s="14">
        <f t="shared" si="153"/>
        <v>68.86</v>
      </c>
      <c r="Q2460" t="str">
        <f>(LEFT(N2460,FIND("/",N2460)-1))</f>
        <v>food</v>
      </c>
      <c r="R2460" t="str">
        <f>RIGHT(N2460,LEN(N2460)-SEARCH("/",N2460))</f>
        <v>small batch</v>
      </c>
      <c r="S2460" s="9">
        <f t="shared" si="154"/>
        <v>42495.663402777776</v>
      </c>
      <c r="T2460" s="9">
        <f t="shared" si="155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102.3</v>
      </c>
      <c r="P2461" s="14">
        <f t="shared" si="153"/>
        <v>108.78</v>
      </c>
      <c r="Q2461" t="str">
        <f>(LEFT(N2461,FIND("/",N2461)-1))</f>
        <v>food</v>
      </c>
      <c r="R2461" t="str">
        <f>RIGHT(N2461,LEN(N2461)-SEARCH("/",N2461))</f>
        <v>small batch</v>
      </c>
      <c r="S2461" s="9">
        <f t="shared" si="154"/>
        <v>42407.429224537038</v>
      </c>
      <c r="T2461" s="9">
        <f t="shared" si="155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100.8</v>
      </c>
      <c r="P2462" s="14">
        <f t="shared" si="153"/>
        <v>125.99</v>
      </c>
      <c r="Q2462" t="str">
        <f>(LEFT(N2462,FIND("/",N2462)-1))</f>
        <v>food</v>
      </c>
      <c r="R2462" t="str">
        <f>RIGHT(N2462,LEN(N2462)-SEARCH("/",N2462))</f>
        <v>small batch</v>
      </c>
      <c r="S2462" s="9">
        <f t="shared" si="154"/>
        <v>42703.978784722225</v>
      </c>
      <c r="T2462" s="9">
        <f t="shared" si="155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103.8</v>
      </c>
      <c r="P2463" s="14">
        <f t="shared" si="153"/>
        <v>90.52</v>
      </c>
      <c r="Q2463" t="str">
        <f>(LEFT(N2463,FIND("/",N2463)-1))</f>
        <v>music</v>
      </c>
      <c r="R2463" t="str">
        <f>RIGHT(N2463,LEN(N2463)-SEARCH("/",N2463))</f>
        <v>indie rock</v>
      </c>
      <c r="S2463" s="9">
        <f t="shared" si="154"/>
        <v>40783.804363425923</v>
      </c>
      <c r="T2463" s="9">
        <f t="shared" si="155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110.7</v>
      </c>
      <c r="P2464" s="14">
        <f t="shared" si="153"/>
        <v>28.88</v>
      </c>
      <c r="Q2464" t="str">
        <f>(LEFT(N2464,FIND("/",N2464)-1))</f>
        <v>music</v>
      </c>
      <c r="R2464" t="str">
        <f>RIGHT(N2464,LEN(N2464)-SEARCH("/",N2464))</f>
        <v>indie rock</v>
      </c>
      <c r="S2464" s="9">
        <f t="shared" si="154"/>
        <v>41088.977962962963</v>
      </c>
      <c r="T2464" s="9">
        <f t="shared" si="155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116.3</v>
      </c>
      <c r="P2465" s="14">
        <f t="shared" si="153"/>
        <v>31</v>
      </c>
      <c r="Q2465" t="str">
        <f>(LEFT(N2465,FIND("/",N2465)-1))</f>
        <v>music</v>
      </c>
      <c r="R2465" t="str">
        <f>RIGHT(N2465,LEN(N2465)-SEARCH("/",N2465))</f>
        <v>indie rock</v>
      </c>
      <c r="S2465" s="9">
        <f t="shared" si="154"/>
        <v>41340.903067129628</v>
      </c>
      <c r="T2465" s="9">
        <f t="shared" si="155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111.1</v>
      </c>
      <c r="P2466" s="14">
        <f t="shared" si="153"/>
        <v>51.67</v>
      </c>
      <c r="Q2466" t="str">
        <f>(LEFT(N2466,FIND("/",N2466)-1))</f>
        <v>music</v>
      </c>
      <c r="R2466" t="str">
        <f>RIGHT(N2466,LEN(N2466)-SEARCH("/",N2466))</f>
        <v>indie rock</v>
      </c>
      <c r="S2466" s="9">
        <f t="shared" si="154"/>
        <v>42248.692094907405</v>
      </c>
      <c r="T2466" s="9">
        <f t="shared" si="155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180.1</v>
      </c>
      <c r="P2467" s="14">
        <f t="shared" si="153"/>
        <v>26.27</v>
      </c>
      <c r="Q2467" t="str">
        <f>(LEFT(N2467,FIND("/",N2467)-1))</f>
        <v>music</v>
      </c>
      <c r="R2467" t="str">
        <f>RIGHT(N2467,LEN(N2467)-SEARCH("/",N2467))</f>
        <v>indie rock</v>
      </c>
      <c r="S2467" s="9">
        <f t="shared" si="154"/>
        <v>41145.510972222219</v>
      </c>
      <c r="T2467" s="9">
        <f t="shared" si="155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100</v>
      </c>
      <c r="P2468" s="14">
        <f t="shared" si="153"/>
        <v>48.08</v>
      </c>
      <c r="Q2468" t="str">
        <f>(LEFT(N2468,FIND("/",N2468)-1))</f>
        <v>music</v>
      </c>
      <c r="R2468" t="str">
        <f>RIGHT(N2468,LEN(N2468)-SEARCH("/",N2468))</f>
        <v>indie rock</v>
      </c>
      <c r="S2468" s="9">
        <f t="shared" si="154"/>
        <v>41372.894131944442</v>
      </c>
      <c r="T2468" s="9">
        <f t="shared" si="155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118.5</v>
      </c>
      <c r="P2469" s="14">
        <f t="shared" si="153"/>
        <v>27.56</v>
      </c>
      <c r="Q2469" t="str">
        <f>(LEFT(N2469,FIND("/",N2469)-1))</f>
        <v>music</v>
      </c>
      <c r="R2469" t="str">
        <f>RIGHT(N2469,LEN(N2469)-SEARCH("/",N2469))</f>
        <v>indie rock</v>
      </c>
      <c r="S2469" s="9">
        <f t="shared" si="154"/>
        <v>41025.665868055556</v>
      </c>
      <c r="T2469" s="9">
        <f t="shared" si="155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107.2</v>
      </c>
      <c r="P2470" s="14">
        <f t="shared" si="153"/>
        <v>36.97</v>
      </c>
      <c r="Q2470" t="str">
        <f>(LEFT(N2470,FIND("/",N2470)-1))</f>
        <v>music</v>
      </c>
      <c r="R2470" t="str">
        <f>RIGHT(N2470,LEN(N2470)-SEARCH("/",N2470))</f>
        <v>indie rock</v>
      </c>
      <c r="S2470" s="9">
        <f t="shared" si="154"/>
        <v>41173.945844907408</v>
      </c>
      <c r="T2470" s="9">
        <f t="shared" si="155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113.7</v>
      </c>
      <c r="P2471" s="14">
        <f t="shared" si="153"/>
        <v>29.02</v>
      </c>
      <c r="Q2471" t="str">
        <f>(LEFT(N2471,FIND("/",N2471)-1))</f>
        <v>music</v>
      </c>
      <c r="R2471" t="str">
        <f>RIGHT(N2471,LEN(N2471)-SEARCH("/",N2471))</f>
        <v>indie rock</v>
      </c>
      <c r="S2471" s="9">
        <f t="shared" si="154"/>
        <v>40557.221400462957</v>
      </c>
      <c r="T2471" s="9">
        <f t="shared" si="155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103.2</v>
      </c>
      <c r="P2472" s="14">
        <f t="shared" si="153"/>
        <v>28.66</v>
      </c>
      <c r="Q2472" t="str">
        <f>(LEFT(N2472,FIND("/",N2472)-1))</f>
        <v>music</v>
      </c>
      <c r="R2472" t="str">
        <f>RIGHT(N2472,LEN(N2472)-SEARCH("/",N2472))</f>
        <v>indie rock</v>
      </c>
      <c r="S2472" s="9">
        <f t="shared" si="154"/>
        <v>41022.866377314815</v>
      </c>
      <c r="T2472" s="9">
        <f t="shared" si="155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128</v>
      </c>
      <c r="P2473" s="14">
        <f t="shared" si="153"/>
        <v>37.65</v>
      </c>
      <c r="Q2473" t="str">
        <f>(LEFT(N2473,FIND("/",N2473)-1))</f>
        <v>music</v>
      </c>
      <c r="R2473" t="str">
        <f>RIGHT(N2473,LEN(N2473)-SEARCH("/",N2473))</f>
        <v>indie rock</v>
      </c>
      <c r="S2473" s="9">
        <f t="shared" si="154"/>
        <v>40893.784629629627</v>
      </c>
      <c r="T2473" s="9">
        <f t="shared" si="155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135.80000000000001</v>
      </c>
      <c r="P2474" s="14">
        <f t="shared" si="153"/>
        <v>97.9</v>
      </c>
      <c r="Q2474" t="str">
        <f>(LEFT(N2474,FIND("/",N2474)-1))</f>
        <v>music</v>
      </c>
      <c r="R2474" t="str">
        <f>RIGHT(N2474,LEN(N2474)-SEARCH("/",N2474))</f>
        <v>indie rock</v>
      </c>
      <c r="S2474" s="9">
        <f t="shared" si="154"/>
        <v>40353.907175925924</v>
      </c>
      <c r="T2474" s="9">
        <f t="shared" si="155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100</v>
      </c>
      <c r="P2475" s="14">
        <f t="shared" si="153"/>
        <v>42.55</v>
      </c>
      <c r="Q2475" t="str">
        <f>(LEFT(N2475,FIND("/",N2475)-1))</f>
        <v>music</v>
      </c>
      <c r="R2475" t="str">
        <f>RIGHT(N2475,LEN(N2475)-SEARCH("/",N2475))</f>
        <v>indie rock</v>
      </c>
      <c r="S2475" s="9">
        <f t="shared" si="154"/>
        <v>41193.540150462963</v>
      </c>
      <c r="T2475" s="9">
        <f t="shared" si="155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100</v>
      </c>
      <c r="P2476" s="14">
        <f t="shared" si="153"/>
        <v>131.58000000000001</v>
      </c>
      <c r="Q2476" t="str">
        <f>(LEFT(N2476,FIND("/",N2476)-1))</f>
        <v>music</v>
      </c>
      <c r="R2476" t="str">
        <f>RIGHT(N2476,LEN(N2476)-SEARCH("/",N2476))</f>
        <v>indie rock</v>
      </c>
      <c r="S2476" s="9">
        <f t="shared" si="154"/>
        <v>40416.80296296296</v>
      </c>
      <c r="T2476" s="9">
        <f t="shared" si="155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104.7</v>
      </c>
      <c r="P2477" s="14">
        <f t="shared" si="153"/>
        <v>32.32</v>
      </c>
      <c r="Q2477" t="str">
        <f>(LEFT(N2477,FIND("/",N2477)-1))</f>
        <v>music</v>
      </c>
      <c r="R2477" t="str">
        <f>RIGHT(N2477,LEN(N2477)-SEARCH("/",N2477))</f>
        <v>indie rock</v>
      </c>
      <c r="S2477" s="9">
        <f t="shared" si="154"/>
        <v>40310.079340277771</v>
      </c>
      <c r="T2477" s="9">
        <f t="shared" si="155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105</v>
      </c>
      <c r="P2478" s="14">
        <f t="shared" si="153"/>
        <v>61.1</v>
      </c>
      <c r="Q2478" t="str">
        <f>(LEFT(N2478,FIND("/",N2478)-1))</f>
        <v>music</v>
      </c>
      <c r="R2478" t="str">
        <f>RIGHT(N2478,LEN(N2478)-SEARCH("/",N2478))</f>
        <v>indie rock</v>
      </c>
      <c r="S2478" s="9">
        <f t="shared" si="154"/>
        <v>41913.120023148142</v>
      </c>
      <c r="T2478" s="9">
        <f t="shared" si="155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171.3</v>
      </c>
      <c r="P2479" s="14">
        <f t="shared" si="153"/>
        <v>31.34</v>
      </c>
      <c r="Q2479" t="str">
        <f>(LEFT(N2479,FIND("/",N2479)-1))</f>
        <v>music</v>
      </c>
      <c r="R2479" t="str">
        <f>RIGHT(N2479,LEN(N2479)-SEARCH("/",N2479))</f>
        <v>indie rock</v>
      </c>
      <c r="S2479" s="9">
        <f t="shared" si="154"/>
        <v>41088.483159722222</v>
      </c>
      <c r="T2479" s="9">
        <f t="shared" si="155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127.5</v>
      </c>
      <c r="P2480" s="14">
        <f t="shared" si="153"/>
        <v>129.11000000000001</v>
      </c>
      <c r="Q2480" t="str">
        <f>(LEFT(N2480,FIND("/",N2480)-1))</f>
        <v>music</v>
      </c>
      <c r="R2480" t="str">
        <f>RIGHT(N2480,LEN(N2480)-SEARCH("/",N2480))</f>
        <v>indie rock</v>
      </c>
      <c r="S2480" s="9">
        <f t="shared" si="154"/>
        <v>41257.742048611108</v>
      </c>
      <c r="T2480" s="9">
        <f t="shared" si="155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133.4</v>
      </c>
      <c r="P2481" s="14">
        <f t="shared" si="153"/>
        <v>25.02</v>
      </c>
      <c r="Q2481" t="str">
        <f>(LEFT(N2481,FIND("/",N2481)-1))</f>
        <v>music</v>
      </c>
      <c r="R2481" t="str">
        <f>RIGHT(N2481,LEN(N2481)-SEARCH("/",N2481))</f>
        <v>indie rock</v>
      </c>
      <c r="S2481" s="9">
        <f t="shared" si="154"/>
        <v>41107.518449074072</v>
      </c>
      <c r="T2481" s="9">
        <f t="shared" si="155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100</v>
      </c>
      <c r="P2482" s="14">
        <f t="shared" si="153"/>
        <v>250</v>
      </c>
      <c r="Q2482" t="str">
        <f>(LEFT(N2482,FIND("/",N2482)-1))</f>
        <v>music</v>
      </c>
      <c r="R2482" t="str">
        <f>RIGHT(N2482,LEN(N2482)-SEARCH("/",N2482))</f>
        <v>indie rock</v>
      </c>
      <c r="S2482" s="9">
        <f t="shared" si="154"/>
        <v>42227.727824074071</v>
      </c>
      <c r="T2482" s="9">
        <f t="shared" si="155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112.9</v>
      </c>
      <c r="P2483" s="14">
        <f t="shared" si="153"/>
        <v>47.54</v>
      </c>
      <c r="Q2483" t="str">
        <f>(LEFT(N2483,FIND("/",N2483)-1))</f>
        <v>music</v>
      </c>
      <c r="R2483" t="str">
        <f>RIGHT(N2483,LEN(N2483)-SEARCH("/",N2483))</f>
        <v>indie rock</v>
      </c>
      <c r="S2483" s="9">
        <f t="shared" si="154"/>
        <v>40999.437592592592</v>
      </c>
      <c r="T2483" s="9">
        <f t="shared" si="155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100.1</v>
      </c>
      <c r="P2484" s="14">
        <f t="shared" si="153"/>
        <v>40.04</v>
      </c>
      <c r="Q2484" t="str">
        <f>(LEFT(N2484,FIND("/",N2484)-1))</f>
        <v>music</v>
      </c>
      <c r="R2484" t="str">
        <f>RIGHT(N2484,LEN(N2484)-SEARCH("/",N2484))</f>
        <v>indie rock</v>
      </c>
      <c r="S2484" s="9">
        <f t="shared" si="154"/>
        <v>40711.573877314811</v>
      </c>
      <c r="T2484" s="9">
        <f t="shared" si="155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113.7</v>
      </c>
      <c r="P2485" s="14">
        <f t="shared" si="153"/>
        <v>65.84</v>
      </c>
      <c r="Q2485" t="str">
        <f>(LEFT(N2485,FIND("/",N2485)-1))</f>
        <v>music</v>
      </c>
      <c r="R2485" t="str">
        <f>RIGHT(N2485,LEN(N2485)-SEARCH("/",N2485))</f>
        <v>indie rock</v>
      </c>
      <c r="S2485" s="9">
        <f t="shared" si="154"/>
        <v>40970.541701388887</v>
      </c>
      <c r="T2485" s="9">
        <f t="shared" si="155"/>
        <v>41030.500034722216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119.3</v>
      </c>
      <c r="P2486" s="14">
        <f t="shared" si="153"/>
        <v>46.4</v>
      </c>
      <c r="Q2486" t="str">
        <f>(LEFT(N2486,FIND("/",N2486)-1))</f>
        <v>music</v>
      </c>
      <c r="R2486" t="str">
        <f>RIGHT(N2486,LEN(N2486)-SEARCH("/",N2486))</f>
        <v>indie rock</v>
      </c>
      <c r="S2486" s="9">
        <f t="shared" si="154"/>
        <v>40771.708368055552</v>
      </c>
      <c r="T2486" s="9">
        <f t="shared" si="155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103.3</v>
      </c>
      <c r="P2487" s="14">
        <f t="shared" si="153"/>
        <v>50.37</v>
      </c>
      <c r="Q2487" t="str">
        <f>(LEFT(N2487,FIND("/",N2487)-1))</f>
        <v>music</v>
      </c>
      <c r="R2487" t="str">
        <f>RIGHT(N2487,LEN(N2487)-SEARCH("/",N2487))</f>
        <v>indie rock</v>
      </c>
      <c r="S2487" s="9">
        <f t="shared" si="154"/>
        <v>40793.790266203701</v>
      </c>
      <c r="T2487" s="9">
        <f t="shared" si="155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265.7</v>
      </c>
      <c r="P2488" s="14">
        <f t="shared" si="153"/>
        <v>26.57</v>
      </c>
      <c r="Q2488" t="str">
        <f>(LEFT(N2488,FIND("/",N2488)-1))</f>
        <v>music</v>
      </c>
      <c r="R2488" t="str">
        <f>RIGHT(N2488,LEN(N2488)-SEARCH("/",N2488))</f>
        <v>indie rock</v>
      </c>
      <c r="S2488" s="9">
        <f t="shared" si="154"/>
        <v>40991.499722222223</v>
      </c>
      <c r="T2488" s="9">
        <f t="shared" si="155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100.1</v>
      </c>
      <c r="P2489" s="14">
        <f t="shared" si="153"/>
        <v>39.49</v>
      </c>
      <c r="Q2489" t="str">
        <f>(LEFT(N2489,FIND("/",N2489)-1))</f>
        <v>music</v>
      </c>
      <c r="R2489" t="str">
        <f>RIGHT(N2489,LEN(N2489)-SEARCH("/",N2489))</f>
        <v>indie rock</v>
      </c>
      <c r="S2489" s="9">
        <f t="shared" si="154"/>
        <v>41025.874965277777</v>
      </c>
      <c r="T2489" s="9">
        <f t="shared" si="155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106.7</v>
      </c>
      <c r="P2490" s="14">
        <f t="shared" si="153"/>
        <v>49.25</v>
      </c>
      <c r="Q2490" t="str">
        <f>(LEFT(N2490,FIND("/",N2490)-1))</f>
        <v>music</v>
      </c>
      <c r="R2490" t="str">
        <f>RIGHT(N2490,LEN(N2490)-SEARCH("/",N2490))</f>
        <v>indie rock</v>
      </c>
      <c r="S2490" s="9">
        <f t="shared" si="154"/>
        <v>40833.424861111111</v>
      </c>
      <c r="T2490" s="9">
        <f t="shared" si="155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133.69999999999999</v>
      </c>
      <c r="P2491" s="14">
        <f t="shared" si="153"/>
        <v>62.38</v>
      </c>
      <c r="Q2491" t="str">
        <f>(LEFT(N2491,FIND("/",N2491)-1))</f>
        <v>music</v>
      </c>
      <c r="R2491" t="str">
        <f>RIGHT(N2491,LEN(N2491)-SEARCH("/",N2491))</f>
        <v>indie rock</v>
      </c>
      <c r="S2491" s="9">
        <f t="shared" si="154"/>
        <v>41373.481932870367</v>
      </c>
      <c r="T2491" s="9">
        <f t="shared" si="155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121.4</v>
      </c>
      <c r="P2492" s="14">
        <f t="shared" si="153"/>
        <v>37.94</v>
      </c>
      <c r="Q2492" t="str">
        <f>(LEFT(N2492,FIND("/",N2492)-1))</f>
        <v>music</v>
      </c>
      <c r="R2492" t="str">
        <f>RIGHT(N2492,LEN(N2492)-SEARCH("/",N2492))</f>
        <v>indie rock</v>
      </c>
      <c r="S2492" s="9">
        <f t="shared" si="154"/>
        <v>41023.01939814815</v>
      </c>
      <c r="T2492" s="9">
        <f t="shared" si="155"/>
        <v>41083.01939814815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103.2</v>
      </c>
      <c r="P2493" s="14">
        <f t="shared" si="153"/>
        <v>51.6</v>
      </c>
      <c r="Q2493" t="str">
        <f>(LEFT(N2493,FIND("/",N2493)-1))</f>
        <v>music</v>
      </c>
      <c r="R2493" t="str">
        <f>RIGHT(N2493,LEN(N2493)-SEARCH("/",N2493))</f>
        <v>indie rock</v>
      </c>
      <c r="S2493" s="9">
        <f t="shared" si="154"/>
        <v>40542.630949074075</v>
      </c>
      <c r="T2493" s="9">
        <f t="shared" si="155"/>
        <v>40558.868750000001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125</v>
      </c>
      <c r="P2494" s="14">
        <f t="shared" si="153"/>
        <v>27.78</v>
      </c>
      <c r="Q2494" t="str">
        <f>(LEFT(N2494,FIND("/",N2494)-1))</f>
        <v>music</v>
      </c>
      <c r="R2494" t="str">
        <f>RIGHT(N2494,LEN(N2494)-SEARCH("/",N2494))</f>
        <v>indie rock</v>
      </c>
      <c r="S2494" s="9">
        <f t="shared" si="154"/>
        <v>41024.777638888889</v>
      </c>
      <c r="T2494" s="9">
        <f t="shared" si="155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128.69999999999999</v>
      </c>
      <c r="P2495" s="14">
        <f t="shared" si="153"/>
        <v>99.38</v>
      </c>
      <c r="Q2495" t="str">
        <f>(LEFT(N2495,FIND("/",N2495)-1))</f>
        <v>music</v>
      </c>
      <c r="R2495" t="str">
        <f>RIGHT(N2495,LEN(N2495)-SEARCH("/",N2495))</f>
        <v>indie rock</v>
      </c>
      <c r="S2495" s="9">
        <f t="shared" si="154"/>
        <v>41347.959953703699</v>
      </c>
      <c r="T2495" s="9">
        <f t="shared" si="155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101</v>
      </c>
      <c r="P2496" s="14">
        <f t="shared" si="153"/>
        <v>38.85</v>
      </c>
      <c r="Q2496" t="str">
        <f>(LEFT(N2496,FIND("/",N2496)-1))</f>
        <v>music</v>
      </c>
      <c r="R2496" t="str">
        <f>RIGHT(N2496,LEN(N2496)-SEARCH("/",N2496))</f>
        <v>indie rock</v>
      </c>
      <c r="S2496" s="9">
        <f t="shared" si="154"/>
        <v>41022.436851851853</v>
      </c>
      <c r="T2496" s="9">
        <f t="shared" si="155"/>
        <v>41052.436851851853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127.5</v>
      </c>
      <c r="P2497" s="14">
        <f t="shared" si="153"/>
        <v>45.55</v>
      </c>
      <c r="Q2497" t="str">
        <f>(LEFT(N2497,FIND("/",N2497)-1))</f>
        <v>music</v>
      </c>
      <c r="R2497" t="str">
        <f>RIGHT(N2497,LEN(N2497)-SEARCH("/",N2497))</f>
        <v>indie rock</v>
      </c>
      <c r="S2497" s="9">
        <f t="shared" si="154"/>
        <v>41036.738136574073</v>
      </c>
      <c r="T2497" s="9">
        <f t="shared" si="155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100</v>
      </c>
      <c r="P2498" s="14">
        <f t="shared" si="153"/>
        <v>600</v>
      </c>
      <c r="Q2498" t="str">
        <f>(LEFT(N2498,FIND("/",N2498)-1))</f>
        <v>music</v>
      </c>
      <c r="R2498" t="str">
        <f>RIGHT(N2498,LEN(N2498)-SEARCH("/",N2498))</f>
        <v>indie rock</v>
      </c>
      <c r="S2498" s="9">
        <f t="shared" si="154"/>
        <v>41327.788101851846</v>
      </c>
      <c r="T2498" s="9">
        <f t="shared" si="155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ROUND((E2499/D2499)*100, 1)</f>
        <v>112.8</v>
      </c>
      <c r="P2499" s="14">
        <f t="shared" ref="P2499:P2562" si="157">ROUND(E2499/L2499, 2)</f>
        <v>80.55</v>
      </c>
      <c r="Q2499" t="str">
        <f>(LEFT(N2499,FIND("/",N2499)-1))</f>
        <v>music</v>
      </c>
      <c r="R2499" t="str">
        <f>RIGHT(N2499,LEN(N2499)-SEARCH("/",N2499))</f>
        <v>indie rock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105.6</v>
      </c>
      <c r="P2500" s="14">
        <f t="shared" si="157"/>
        <v>52.8</v>
      </c>
      <c r="Q2500" t="str">
        <f>(LEFT(N2500,FIND("/",N2500)-1))</f>
        <v>music</v>
      </c>
      <c r="R2500" t="str">
        <f>RIGHT(N2500,LEN(N2500)-SEARCH("/",N2500))</f>
        <v>indie rock</v>
      </c>
      <c r="S2500" s="9">
        <f t="shared" si="158"/>
        <v>42017.759108796294</v>
      </c>
      <c r="T2500" s="9">
        <f t="shared" si="159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202.6</v>
      </c>
      <c r="P2501" s="14">
        <f t="shared" si="157"/>
        <v>47.68</v>
      </c>
      <c r="Q2501" t="str">
        <f>(LEFT(N2501,FIND("/",N2501)-1))</f>
        <v>music</v>
      </c>
      <c r="R2501" t="str">
        <f>RIGHT(N2501,LEN(N2501)-SEARCH("/",N2501))</f>
        <v>indie rock</v>
      </c>
      <c r="S2501" s="9">
        <f t="shared" si="158"/>
        <v>41226.440243055556</v>
      </c>
      <c r="T2501" s="9">
        <f t="shared" si="159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113.3</v>
      </c>
      <c r="P2502" s="14">
        <f t="shared" si="157"/>
        <v>23.45</v>
      </c>
      <c r="Q2502" t="str">
        <f>(LEFT(N2502,FIND("/",N2502)-1))</f>
        <v>music</v>
      </c>
      <c r="R2502" t="str">
        <f>RIGHT(N2502,LEN(N2502)-SEARCH("/",N2502))</f>
        <v>indie rock</v>
      </c>
      <c r="S2502" s="9">
        <f t="shared" si="158"/>
        <v>41053.564525462956</v>
      </c>
      <c r="T2502" s="9">
        <f t="shared" si="159"/>
        <v>41083.564525462956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2.6</v>
      </c>
      <c r="P2503" s="14">
        <f t="shared" si="157"/>
        <v>40.14</v>
      </c>
      <c r="Q2503" t="str">
        <f>(LEFT(N2503,FIND("/",N2503)-1))</f>
        <v>food</v>
      </c>
      <c r="R2503" t="str">
        <f>RIGHT(N2503,LEN(N2503)-SEARCH("/",N2503))</f>
        <v>restaurants</v>
      </c>
      <c r="S2503" s="9">
        <f t="shared" si="158"/>
        <v>42244.568333333336</v>
      </c>
      <c r="T2503" s="9">
        <f t="shared" si="159"/>
        <v>42274.568333333336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0.1</v>
      </c>
      <c r="P2504" s="14">
        <f t="shared" si="157"/>
        <v>17.2</v>
      </c>
      <c r="Q2504" t="str">
        <f>(LEFT(N2504,FIND("/",N2504)-1))</f>
        <v>food</v>
      </c>
      <c r="R2504" t="str">
        <f>RIGHT(N2504,LEN(N2504)-SEARCH("/",N2504))</f>
        <v>restaurants</v>
      </c>
      <c r="S2504" s="9">
        <f t="shared" si="158"/>
        <v>41858.617106481477</v>
      </c>
      <c r="T2504" s="9">
        <f t="shared" si="159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14" t="e">
        <f t="shared" si="157"/>
        <v>#DIV/0!</v>
      </c>
      <c r="Q2505" t="str">
        <f>(LEFT(N2505,FIND("/",N2505)-1))</f>
        <v>food</v>
      </c>
      <c r="R2505" t="str">
        <f>RIGHT(N2505,LEN(N2505)-SEARCH("/",N2505))</f>
        <v>restaurants</v>
      </c>
      <c r="S2505" s="9">
        <f t="shared" si="158"/>
        <v>42498.691064814811</v>
      </c>
      <c r="T2505" s="9">
        <f t="shared" si="159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14" t="e">
        <f t="shared" si="157"/>
        <v>#DIV/0!</v>
      </c>
      <c r="Q2506" t="str">
        <f>(LEFT(N2506,FIND("/",N2506)-1))</f>
        <v>food</v>
      </c>
      <c r="R2506" t="str">
        <f>RIGHT(N2506,LEN(N2506)-SEARCH("/",N2506))</f>
        <v>restaurants</v>
      </c>
      <c r="S2506" s="9">
        <f t="shared" si="158"/>
        <v>41927.807106481479</v>
      </c>
      <c r="T2506" s="9">
        <f t="shared" si="159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14" t="e">
        <f t="shared" si="157"/>
        <v>#DIV/0!</v>
      </c>
      <c r="Q2507" t="str">
        <f>(LEFT(N2507,FIND("/",N2507)-1))</f>
        <v>food</v>
      </c>
      <c r="R2507" t="str">
        <f>RIGHT(N2507,LEN(N2507)-SEARCH("/",N2507))</f>
        <v>restaurants</v>
      </c>
      <c r="S2507" s="9">
        <f t="shared" si="158"/>
        <v>42046.847407407404</v>
      </c>
      <c r="T2507" s="9">
        <f t="shared" si="159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0.6</v>
      </c>
      <c r="P2508" s="14">
        <f t="shared" si="157"/>
        <v>15</v>
      </c>
      <c r="Q2508" t="str">
        <f>(LEFT(N2508,FIND("/",N2508)-1))</f>
        <v>food</v>
      </c>
      <c r="R2508" t="str">
        <f>RIGHT(N2508,LEN(N2508)-SEARCH("/",N2508))</f>
        <v>restaurants</v>
      </c>
      <c r="S2508" s="9">
        <f t="shared" si="158"/>
        <v>42258.088761574072</v>
      </c>
      <c r="T2508" s="9">
        <f t="shared" si="159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14" t="e">
        <f t="shared" si="157"/>
        <v>#DIV/0!</v>
      </c>
      <c r="Q2509" t="str">
        <f>(LEFT(N2509,FIND("/",N2509)-1))</f>
        <v>food</v>
      </c>
      <c r="R2509" t="str">
        <f>RIGHT(N2509,LEN(N2509)-SEARCH("/",N2509))</f>
        <v>restaurants</v>
      </c>
      <c r="S2509" s="9">
        <f t="shared" si="158"/>
        <v>42104.864629629628</v>
      </c>
      <c r="T2509" s="9">
        <f t="shared" si="159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14" t="e">
        <f t="shared" si="157"/>
        <v>#DIV/0!</v>
      </c>
      <c r="Q2510" t="str">
        <f>(LEFT(N2510,FIND("/",N2510)-1))</f>
        <v>food</v>
      </c>
      <c r="R2510" t="str">
        <f>RIGHT(N2510,LEN(N2510)-SEARCH("/",N2510))</f>
        <v>restaurants</v>
      </c>
      <c r="S2510" s="9">
        <f t="shared" si="158"/>
        <v>41835.743449074071</v>
      </c>
      <c r="T2510" s="9">
        <f t="shared" si="159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1.1000000000000001</v>
      </c>
      <c r="P2511" s="14">
        <f t="shared" si="157"/>
        <v>35.71</v>
      </c>
      <c r="Q2511" t="str">
        <f>(LEFT(N2511,FIND("/",N2511)-1))</f>
        <v>food</v>
      </c>
      <c r="R2511" t="str">
        <f>RIGHT(N2511,LEN(N2511)-SEARCH("/",N2511))</f>
        <v>restaurants</v>
      </c>
      <c r="S2511" s="9">
        <f t="shared" si="158"/>
        <v>42058.601261574069</v>
      </c>
      <c r="T2511" s="9">
        <f t="shared" si="159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0.2</v>
      </c>
      <c r="P2512" s="14">
        <f t="shared" si="157"/>
        <v>37.5</v>
      </c>
      <c r="Q2512" t="str">
        <f>(LEFT(N2512,FIND("/",N2512)-1))</f>
        <v>food</v>
      </c>
      <c r="R2512" t="str">
        <f>RIGHT(N2512,LEN(N2512)-SEARCH("/",N2512))</f>
        <v>restaurants</v>
      </c>
      <c r="S2512" s="9">
        <f t="shared" si="158"/>
        <v>42078.789027777777</v>
      </c>
      <c r="T2512" s="9">
        <f t="shared" si="159"/>
        <v>42138.789027777777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14" t="e">
        <f t="shared" si="157"/>
        <v>#DIV/0!</v>
      </c>
      <c r="Q2513" t="str">
        <f>(LEFT(N2513,FIND("/",N2513)-1))</f>
        <v>food</v>
      </c>
      <c r="R2513" t="str">
        <f>RIGHT(N2513,LEN(N2513)-SEARCH("/",N2513))</f>
        <v>restaurants</v>
      </c>
      <c r="S2513" s="9">
        <f t="shared" si="158"/>
        <v>42371.238576388881</v>
      </c>
      <c r="T2513" s="9">
        <f t="shared" si="159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14" t="e">
        <f t="shared" si="157"/>
        <v>#DIV/0!</v>
      </c>
      <c r="Q2514" t="str">
        <f>(LEFT(N2514,FIND("/",N2514)-1))</f>
        <v>food</v>
      </c>
      <c r="R2514" t="str">
        <f>RIGHT(N2514,LEN(N2514)-SEARCH("/",N2514))</f>
        <v>restaurants</v>
      </c>
      <c r="S2514" s="9">
        <f t="shared" si="158"/>
        <v>41971.668530092589</v>
      </c>
      <c r="T2514" s="9">
        <f t="shared" si="159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14" t="e">
        <f t="shared" si="157"/>
        <v>#DIV/0!</v>
      </c>
      <c r="Q2515" t="str">
        <f>(LEFT(N2515,FIND("/",N2515)-1))</f>
        <v>food</v>
      </c>
      <c r="R2515" t="str">
        <f>RIGHT(N2515,LEN(N2515)-SEARCH("/",N2515))</f>
        <v>restaurants</v>
      </c>
      <c r="S2515" s="9">
        <f t="shared" si="158"/>
        <v>42731.798483796294</v>
      </c>
      <c r="T2515" s="9">
        <f t="shared" si="159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1.8</v>
      </c>
      <c r="P2516" s="14">
        <f t="shared" si="157"/>
        <v>52.5</v>
      </c>
      <c r="Q2516" t="str">
        <f>(LEFT(N2516,FIND("/",N2516)-1))</f>
        <v>food</v>
      </c>
      <c r="R2516" t="str">
        <f>RIGHT(N2516,LEN(N2516)-SEARCH("/",N2516))</f>
        <v>restaurants</v>
      </c>
      <c r="S2516" s="9">
        <f t="shared" si="158"/>
        <v>41854.181446759256</v>
      </c>
      <c r="T2516" s="9">
        <f t="shared" si="159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18.600000000000001</v>
      </c>
      <c r="P2517" s="14">
        <f t="shared" si="157"/>
        <v>77.5</v>
      </c>
      <c r="Q2517" t="str">
        <f>(LEFT(N2517,FIND("/",N2517)-1))</f>
        <v>food</v>
      </c>
      <c r="R2517" t="str">
        <f>RIGHT(N2517,LEN(N2517)-SEARCH("/",N2517))</f>
        <v>restaurants</v>
      </c>
      <c r="S2517" s="9">
        <f t="shared" si="158"/>
        <v>42027.63140046296</v>
      </c>
      <c r="T2517" s="9">
        <f t="shared" si="159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14" t="e">
        <f t="shared" si="157"/>
        <v>#DIV/0!</v>
      </c>
      <c r="Q2518" t="str">
        <f>(LEFT(N2518,FIND("/",N2518)-1))</f>
        <v>food</v>
      </c>
      <c r="R2518" t="str">
        <f>RIGHT(N2518,LEN(N2518)-SEARCH("/",N2518))</f>
        <v>restaurants</v>
      </c>
      <c r="S2518" s="9">
        <f t="shared" si="158"/>
        <v>41942.445046296292</v>
      </c>
      <c r="T2518" s="9">
        <f t="shared" si="159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9.8000000000000007</v>
      </c>
      <c r="P2519" s="14">
        <f t="shared" si="157"/>
        <v>53.55</v>
      </c>
      <c r="Q2519" t="str">
        <f>(LEFT(N2519,FIND("/",N2519)-1))</f>
        <v>food</v>
      </c>
      <c r="R2519" t="str">
        <f>RIGHT(N2519,LEN(N2519)-SEARCH("/",N2519))</f>
        <v>restaurants</v>
      </c>
      <c r="S2519" s="9">
        <f t="shared" si="158"/>
        <v>42052.594097222223</v>
      </c>
      <c r="T2519" s="9">
        <f t="shared" si="159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14" t="e">
        <f t="shared" si="157"/>
        <v>#DIV/0!</v>
      </c>
      <c r="Q2520" t="str">
        <f>(LEFT(N2520,FIND("/",N2520)-1))</f>
        <v>food</v>
      </c>
      <c r="R2520" t="str">
        <f>RIGHT(N2520,LEN(N2520)-SEARCH("/",N2520))</f>
        <v>restaurants</v>
      </c>
      <c r="S2520" s="9">
        <f t="shared" si="158"/>
        <v>41926.472546296296</v>
      </c>
      <c r="T2520" s="9">
        <f t="shared" si="159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0</v>
      </c>
      <c r="P2521" s="14">
        <f t="shared" si="157"/>
        <v>16.25</v>
      </c>
      <c r="Q2521" t="str">
        <f>(LEFT(N2521,FIND("/",N2521)-1))</f>
        <v>food</v>
      </c>
      <c r="R2521" t="str">
        <f>RIGHT(N2521,LEN(N2521)-SEARCH("/",N2521))</f>
        <v>restaurants</v>
      </c>
      <c r="S2521" s="9">
        <f t="shared" si="158"/>
        <v>41808.946805555555</v>
      </c>
      <c r="T2521" s="9">
        <f t="shared" si="159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14" t="e">
        <f t="shared" si="157"/>
        <v>#DIV/0!</v>
      </c>
      <c r="Q2522" t="str">
        <f>(LEFT(N2522,FIND("/",N2522)-1))</f>
        <v>food</v>
      </c>
      <c r="R2522" t="str">
        <f>RIGHT(N2522,LEN(N2522)-SEARCH("/",N2522))</f>
        <v>restaurants</v>
      </c>
      <c r="S2522" s="9">
        <f t="shared" si="158"/>
        <v>42612.392187500001</v>
      </c>
      <c r="T2522" s="9">
        <f t="shared" si="159"/>
        <v>42658.597916666666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109.5</v>
      </c>
      <c r="P2523" s="14">
        <f t="shared" si="157"/>
        <v>103.68</v>
      </c>
      <c r="Q2523" t="str">
        <f>(LEFT(N2523,FIND("/",N2523)-1))</f>
        <v>music</v>
      </c>
      <c r="R2523" t="str">
        <f>RIGHT(N2523,LEN(N2523)-SEARCH("/",N2523))</f>
        <v>classical music</v>
      </c>
      <c r="S2523" s="9">
        <f t="shared" si="158"/>
        <v>42269.75950231481</v>
      </c>
      <c r="T2523" s="9">
        <f t="shared" si="159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100</v>
      </c>
      <c r="P2524" s="14">
        <f t="shared" si="157"/>
        <v>185.19</v>
      </c>
      <c r="Q2524" t="str">
        <f>(LEFT(N2524,FIND("/",N2524)-1))</f>
        <v>music</v>
      </c>
      <c r="R2524" t="str">
        <f>RIGHT(N2524,LEN(N2524)-SEARCH("/",N2524))</f>
        <v>classical music</v>
      </c>
      <c r="S2524" s="9">
        <f t="shared" si="158"/>
        <v>42460.365277777775</v>
      </c>
      <c r="T2524" s="9">
        <f t="shared" si="159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156.4</v>
      </c>
      <c r="P2525" s="14">
        <f t="shared" si="157"/>
        <v>54.15</v>
      </c>
      <c r="Q2525" t="str">
        <f>(LEFT(N2525,FIND("/",N2525)-1))</f>
        <v>music</v>
      </c>
      <c r="R2525" t="str">
        <f>RIGHT(N2525,LEN(N2525)-SEARCH("/",N2525))</f>
        <v>classical music</v>
      </c>
      <c r="S2525" s="9">
        <f t="shared" si="158"/>
        <v>41930.767268518517</v>
      </c>
      <c r="T2525" s="9">
        <f t="shared" si="159"/>
        <v>41960.808935185181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101.6</v>
      </c>
      <c r="P2526" s="14">
        <f t="shared" si="157"/>
        <v>177.21</v>
      </c>
      <c r="Q2526" t="str">
        <f>(LEFT(N2526,FIND("/",N2526)-1))</f>
        <v>music</v>
      </c>
      <c r="R2526" t="str">
        <f>RIGHT(N2526,LEN(N2526)-SEARCH("/",N2526))</f>
        <v>classical music</v>
      </c>
      <c r="S2526" s="9">
        <f t="shared" si="158"/>
        <v>41961.599039351851</v>
      </c>
      <c r="T2526" s="9">
        <f t="shared" si="159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100.3</v>
      </c>
      <c r="P2527" s="14">
        <f t="shared" si="157"/>
        <v>100.33</v>
      </c>
      <c r="Q2527" t="str">
        <f>(LEFT(N2527,FIND("/",N2527)-1))</f>
        <v>music</v>
      </c>
      <c r="R2527" t="str">
        <f>RIGHT(N2527,LEN(N2527)-SEARCH("/",N2527))</f>
        <v>classical music</v>
      </c>
      <c r="S2527" s="9">
        <f t="shared" si="158"/>
        <v>41058.636238425919</v>
      </c>
      <c r="T2527" s="9">
        <f t="shared" si="159"/>
        <v>41088.636238425919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113</v>
      </c>
      <c r="P2528" s="14">
        <f t="shared" si="157"/>
        <v>136.91</v>
      </c>
      <c r="Q2528" t="str">
        <f>(LEFT(N2528,FIND("/",N2528)-1))</f>
        <v>music</v>
      </c>
      <c r="R2528" t="str">
        <f>RIGHT(N2528,LEN(N2528)-SEARCH("/",N2528))</f>
        <v>classical music</v>
      </c>
      <c r="S2528" s="9">
        <f t="shared" si="158"/>
        <v>41952.882800925923</v>
      </c>
      <c r="T2528" s="9">
        <f t="shared" si="159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102.1</v>
      </c>
      <c r="P2529" s="14">
        <f t="shared" si="157"/>
        <v>57.54</v>
      </c>
      <c r="Q2529" t="str">
        <f>(LEFT(N2529,FIND("/",N2529)-1))</f>
        <v>music</v>
      </c>
      <c r="R2529" t="str">
        <f>RIGHT(N2529,LEN(N2529)-SEARCH("/",N2529))</f>
        <v>classical music</v>
      </c>
      <c r="S2529" s="9">
        <f t="shared" si="158"/>
        <v>41546.542719907404</v>
      </c>
      <c r="T2529" s="9">
        <f t="shared" si="159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107.2</v>
      </c>
      <c r="P2530" s="14">
        <f t="shared" si="157"/>
        <v>52.96</v>
      </c>
      <c r="Q2530" t="str">
        <f>(LEFT(N2530,FIND("/",N2530)-1))</f>
        <v>music</v>
      </c>
      <c r="R2530" t="str">
        <f>RIGHT(N2530,LEN(N2530)-SEARCH("/",N2530))</f>
        <v>classical music</v>
      </c>
      <c r="S2530" s="9">
        <f t="shared" si="158"/>
        <v>42217.626192129632</v>
      </c>
      <c r="T2530" s="9">
        <f t="shared" si="159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104.3</v>
      </c>
      <c r="P2531" s="14">
        <f t="shared" si="157"/>
        <v>82.33</v>
      </c>
      <c r="Q2531" t="str">
        <f>(LEFT(N2531,FIND("/",N2531)-1))</f>
        <v>music</v>
      </c>
      <c r="R2531" t="str">
        <f>RIGHT(N2531,LEN(N2531)-SEARCH("/",N2531))</f>
        <v>classical music</v>
      </c>
      <c r="S2531" s="9">
        <f t="shared" si="158"/>
        <v>40947.872395833328</v>
      </c>
      <c r="T2531" s="9">
        <f t="shared" si="159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100</v>
      </c>
      <c r="P2532" s="14">
        <f t="shared" si="157"/>
        <v>135.41999999999999</v>
      </c>
      <c r="Q2532" t="str">
        <f>(LEFT(N2532,FIND("/",N2532)-1))</f>
        <v>music</v>
      </c>
      <c r="R2532" t="str">
        <f>RIGHT(N2532,LEN(N2532)-SEARCH("/",N2532))</f>
        <v>classical music</v>
      </c>
      <c r="S2532" s="9">
        <f t="shared" si="158"/>
        <v>42081.656307870369</v>
      </c>
      <c r="T2532" s="9">
        <f t="shared" si="159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100.4</v>
      </c>
      <c r="P2533" s="14">
        <f t="shared" si="157"/>
        <v>74.069999999999993</v>
      </c>
      <c r="Q2533" t="str">
        <f>(LEFT(N2533,FIND("/",N2533)-1))</f>
        <v>music</v>
      </c>
      <c r="R2533" t="str">
        <f>RIGHT(N2533,LEN(N2533)-SEARCH("/",N2533))</f>
        <v>classical music</v>
      </c>
      <c r="S2533" s="9">
        <f t="shared" si="158"/>
        <v>42208.471689814811</v>
      </c>
      <c r="T2533" s="9">
        <f t="shared" si="159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126.1</v>
      </c>
      <c r="P2534" s="14">
        <f t="shared" si="157"/>
        <v>84.08</v>
      </c>
      <c r="Q2534" t="str">
        <f>(LEFT(N2534,FIND("/",N2534)-1))</f>
        <v>music</v>
      </c>
      <c r="R2534" t="str">
        <f>RIGHT(N2534,LEN(N2534)-SEARCH("/",N2534))</f>
        <v>classical music</v>
      </c>
      <c r="S2534" s="9">
        <f t="shared" si="158"/>
        <v>41107.640810185185</v>
      </c>
      <c r="T2534" s="9">
        <f t="shared" si="159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110.7</v>
      </c>
      <c r="P2535" s="14">
        <f t="shared" si="157"/>
        <v>61.03</v>
      </c>
      <c r="Q2535" t="str">
        <f>(LEFT(N2535,FIND("/",N2535)-1))</f>
        <v>music</v>
      </c>
      <c r="R2535" t="str">
        <f>RIGHT(N2535,LEN(N2535)-SEARCH("/",N2535))</f>
        <v>classical music</v>
      </c>
      <c r="S2535" s="9">
        <f t="shared" si="158"/>
        <v>41304.542951388888</v>
      </c>
      <c r="T2535" s="9">
        <f t="shared" si="159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105</v>
      </c>
      <c r="P2536" s="14">
        <f t="shared" si="157"/>
        <v>150</v>
      </c>
      <c r="Q2536" t="str">
        <f>(LEFT(N2536,FIND("/",N2536)-1))</f>
        <v>music</v>
      </c>
      <c r="R2536" t="str">
        <f>RIGHT(N2536,LEN(N2536)-SEARCH("/",N2536))</f>
        <v>classical music</v>
      </c>
      <c r="S2536" s="9">
        <f t="shared" si="158"/>
        <v>40127.492037037031</v>
      </c>
      <c r="T2536" s="9">
        <f t="shared" si="159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103.8</v>
      </c>
      <c r="P2537" s="14">
        <f t="shared" si="157"/>
        <v>266.08999999999997</v>
      </c>
      <c r="Q2537" t="str">
        <f>(LEFT(N2537,FIND("/",N2537)-1))</f>
        <v>music</v>
      </c>
      <c r="R2537" t="str">
        <f>RIGHT(N2537,LEN(N2537)-SEARCH("/",N2537))</f>
        <v>classical music</v>
      </c>
      <c r="S2537" s="9">
        <f t="shared" si="158"/>
        <v>41943.582696759258</v>
      </c>
      <c r="T2537" s="9">
        <f t="shared" si="159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116</v>
      </c>
      <c r="P2538" s="14">
        <f t="shared" si="157"/>
        <v>7.25</v>
      </c>
      <c r="Q2538" t="str">
        <f>(LEFT(N2538,FIND("/",N2538)-1))</f>
        <v>music</v>
      </c>
      <c r="R2538" t="str">
        <f>RIGHT(N2538,LEN(N2538)-SEARCH("/",N2538))</f>
        <v>classical music</v>
      </c>
      <c r="S2538" s="9">
        <f t="shared" si="158"/>
        <v>41463.89775462963</v>
      </c>
      <c r="T2538" s="9">
        <f t="shared" si="159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110</v>
      </c>
      <c r="P2539" s="14">
        <f t="shared" si="157"/>
        <v>100</v>
      </c>
      <c r="Q2539" t="str">
        <f>(LEFT(N2539,FIND("/",N2539)-1))</f>
        <v>music</v>
      </c>
      <c r="R2539" t="str">
        <f>RIGHT(N2539,LEN(N2539)-SEARCH("/",N2539))</f>
        <v>classical music</v>
      </c>
      <c r="S2539" s="9">
        <f t="shared" si="158"/>
        <v>40696.440451388888</v>
      </c>
      <c r="T2539" s="9">
        <f t="shared" si="159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113</v>
      </c>
      <c r="P2540" s="14">
        <f t="shared" si="157"/>
        <v>109.96</v>
      </c>
      <c r="Q2540" t="str">
        <f>(LEFT(N2540,FIND("/",N2540)-1))</f>
        <v>music</v>
      </c>
      <c r="R2540" t="str">
        <f>RIGHT(N2540,LEN(N2540)-SEARCH("/",N2540))</f>
        <v>classical music</v>
      </c>
      <c r="S2540" s="9">
        <f t="shared" si="158"/>
        <v>41298.301631944443</v>
      </c>
      <c r="T2540" s="9">
        <f t="shared" si="159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100.3</v>
      </c>
      <c r="P2541" s="14">
        <f t="shared" si="157"/>
        <v>169.92</v>
      </c>
      <c r="Q2541" t="str">
        <f>(LEFT(N2541,FIND("/",N2541)-1))</f>
        <v>music</v>
      </c>
      <c r="R2541" t="str">
        <f>RIGHT(N2541,LEN(N2541)-SEARCH("/",N2541))</f>
        <v>classical music</v>
      </c>
      <c r="S2541" s="9">
        <f t="shared" si="158"/>
        <v>41977.693888888891</v>
      </c>
      <c r="T2541" s="9">
        <f t="shared" si="159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103.4</v>
      </c>
      <c r="P2542" s="14">
        <f t="shared" si="157"/>
        <v>95.74</v>
      </c>
      <c r="Q2542" t="str">
        <f>(LEFT(N2542,FIND("/",N2542)-1))</f>
        <v>music</v>
      </c>
      <c r="R2542" t="str">
        <f>RIGHT(N2542,LEN(N2542)-SEARCH("/",N2542))</f>
        <v>classical music</v>
      </c>
      <c r="S2542" s="9">
        <f t="shared" si="158"/>
        <v>40785.466678240737</v>
      </c>
      <c r="T2542" s="9">
        <f t="shared" si="159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107</v>
      </c>
      <c r="P2543" s="14">
        <f t="shared" si="157"/>
        <v>59.46</v>
      </c>
      <c r="Q2543" t="str">
        <f>(LEFT(N2543,FIND("/",N2543)-1))</f>
        <v>music</v>
      </c>
      <c r="R2543" t="str">
        <f>RIGHT(N2543,LEN(N2543)-SEARCH("/",N2543))</f>
        <v>classical music</v>
      </c>
      <c r="S2543" s="9">
        <f t="shared" si="158"/>
        <v>41483.240949074076</v>
      </c>
      <c r="T2543" s="9">
        <f t="shared" si="159"/>
        <v>41543.240949074076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103.6</v>
      </c>
      <c r="P2544" s="14">
        <f t="shared" si="157"/>
        <v>55.77</v>
      </c>
      <c r="Q2544" t="str">
        <f>(LEFT(N2544,FIND("/",N2544)-1))</f>
        <v>music</v>
      </c>
      <c r="R2544" t="str">
        <f>RIGHT(N2544,LEN(N2544)-SEARCH("/",N2544))</f>
        <v>classical music</v>
      </c>
      <c r="S2544" s="9">
        <f t="shared" si="158"/>
        <v>41509.218252314815</v>
      </c>
      <c r="T2544" s="9">
        <f t="shared" si="159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156.4</v>
      </c>
      <c r="P2545" s="14">
        <f t="shared" si="157"/>
        <v>30.08</v>
      </c>
      <c r="Q2545" t="str">
        <f>(LEFT(N2545,FIND("/",N2545)-1))</f>
        <v>music</v>
      </c>
      <c r="R2545" t="str">
        <f>RIGHT(N2545,LEN(N2545)-SEARCH("/",N2545))</f>
        <v>classical music</v>
      </c>
      <c r="S2545" s="9">
        <f t="shared" si="158"/>
        <v>40513.899282407401</v>
      </c>
      <c r="T2545" s="9">
        <f t="shared" si="159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100.8</v>
      </c>
      <c r="P2546" s="14">
        <f t="shared" si="157"/>
        <v>88.44</v>
      </c>
      <c r="Q2546" t="str">
        <f>(LEFT(N2546,FIND("/",N2546)-1))</f>
        <v>music</v>
      </c>
      <c r="R2546" t="str">
        <f>RIGHT(N2546,LEN(N2546)-SEARCH("/",N2546))</f>
        <v>classical music</v>
      </c>
      <c r="S2546" s="9">
        <f t="shared" si="158"/>
        <v>41068.3121412037</v>
      </c>
      <c r="T2546" s="9">
        <f t="shared" si="159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195.3</v>
      </c>
      <c r="P2547" s="14">
        <f t="shared" si="157"/>
        <v>64.03</v>
      </c>
      <c r="Q2547" t="str">
        <f>(LEFT(N2547,FIND("/",N2547)-1))</f>
        <v>music</v>
      </c>
      <c r="R2547" t="str">
        <f>RIGHT(N2547,LEN(N2547)-SEARCH("/",N2547))</f>
        <v>classical music</v>
      </c>
      <c r="S2547" s="9">
        <f t="shared" si="158"/>
        <v>42026.929837962962</v>
      </c>
      <c r="T2547" s="9">
        <f t="shared" si="159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111.7</v>
      </c>
      <c r="P2548" s="14">
        <f t="shared" si="157"/>
        <v>60.15</v>
      </c>
      <c r="Q2548" t="str">
        <f>(LEFT(N2548,FIND("/",N2548)-1))</f>
        <v>music</v>
      </c>
      <c r="R2548" t="str">
        <f>RIGHT(N2548,LEN(N2548)-SEARCH("/",N2548))</f>
        <v>classical music</v>
      </c>
      <c r="S2548" s="9">
        <f t="shared" si="158"/>
        <v>41524.650219907409</v>
      </c>
      <c r="T2548" s="9">
        <f t="shared" si="159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119.9</v>
      </c>
      <c r="P2549" s="14">
        <f t="shared" si="157"/>
        <v>49.19</v>
      </c>
      <c r="Q2549" t="str">
        <f>(LEFT(N2549,FIND("/",N2549)-1))</f>
        <v>music</v>
      </c>
      <c r="R2549" t="str">
        <f>RIGHT(N2549,LEN(N2549)-SEARCH("/",N2549))</f>
        <v>classical music</v>
      </c>
      <c r="S2549" s="9">
        <f t="shared" si="158"/>
        <v>40973.564849537033</v>
      </c>
      <c r="T2549" s="9">
        <f t="shared" si="159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101.9</v>
      </c>
      <c r="P2550" s="14">
        <f t="shared" si="157"/>
        <v>165.16</v>
      </c>
      <c r="Q2550" t="str">
        <f>(LEFT(N2550,FIND("/",N2550)-1))</f>
        <v>music</v>
      </c>
      <c r="R2550" t="str">
        <f>RIGHT(N2550,LEN(N2550)-SEARCH("/",N2550))</f>
        <v>classical music</v>
      </c>
      <c r="S2550" s="9">
        <f t="shared" si="158"/>
        <v>42618.417094907403</v>
      </c>
      <c r="T2550" s="9">
        <f t="shared" si="159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102.8</v>
      </c>
      <c r="P2551" s="14">
        <f t="shared" si="157"/>
        <v>43.62</v>
      </c>
      <c r="Q2551" t="str">
        <f>(LEFT(N2551,FIND("/",N2551)-1))</f>
        <v>music</v>
      </c>
      <c r="R2551" t="str">
        <f>RIGHT(N2551,LEN(N2551)-SEARCH("/",N2551))</f>
        <v>classical music</v>
      </c>
      <c r="S2551" s="9">
        <f t="shared" si="158"/>
        <v>41390.549421296295</v>
      </c>
      <c r="T2551" s="9">
        <f t="shared" si="159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100.8</v>
      </c>
      <c r="P2552" s="14">
        <f t="shared" si="157"/>
        <v>43.7</v>
      </c>
      <c r="Q2552" t="str">
        <f>(LEFT(N2552,FIND("/",N2552)-1))</f>
        <v>music</v>
      </c>
      <c r="R2552" t="str">
        <f>RIGHT(N2552,LEN(N2552)-SEARCH("/",N2552))</f>
        <v>classical music</v>
      </c>
      <c r="S2552" s="9">
        <f t="shared" si="158"/>
        <v>42228.425995370366</v>
      </c>
      <c r="T2552" s="9">
        <f t="shared" si="159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102.7</v>
      </c>
      <c r="P2553" s="14">
        <f t="shared" si="157"/>
        <v>67.42</v>
      </c>
      <c r="Q2553" t="str">
        <f>(LEFT(N2553,FIND("/",N2553)-1))</f>
        <v>music</v>
      </c>
      <c r="R2553" t="str">
        <f>RIGHT(N2553,LEN(N2553)-SEARCH("/",N2553))</f>
        <v>classical music</v>
      </c>
      <c r="S2553" s="9">
        <f t="shared" si="158"/>
        <v>40961.043807870366</v>
      </c>
      <c r="T2553" s="9">
        <f t="shared" si="159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106.5</v>
      </c>
      <c r="P2554" s="14">
        <f t="shared" si="157"/>
        <v>177.5</v>
      </c>
      <c r="Q2554" t="str">
        <f>(LEFT(N2554,FIND("/",N2554)-1))</f>
        <v>music</v>
      </c>
      <c r="R2554" t="str">
        <f>RIGHT(N2554,LEN(N2554)-SEARCH("/",N2554))</f>
        <v>classical music</v>
      </c>
      <c r="S2554" s="9">
        <f t="shared" si="158"/>
        <v>42769.601631944439</v>
      </c>
      <c r="T2554" s="9">
        <f t="shared" si="159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155.5</v>
      </c>
      <c r="P2555" s="14">
        <f t="shared" si="157"/>
        <v>38.880000000000003</v>
      </c>
      <c r="Q2555" t="str">
        <f>(LEFT(N2555,FIND("/",N2555)-1))</f>
        <v>music</v>
      </c>
      <c r="R2555" t="str">
        <f>RIGHT(N2555,LEN(N2555)-SEARCH("/",N2555))</f>
        <v>classical music</v>
      </c>
      <c r="S2555" s="9">
        <f t="shared" si="158"/>
        <v>41112.990821759253</v>
      </c>
      <c r="T2555" s="9">
        <f t="shared" si="159"/>
        <v>41172.990821759253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122.8</v>
      </c>
      <c r="P2556" s="14">
        <f t="shared" si="157"/>
        <v>54.99</v>
      </c>
      <c r="Q2556" t="str">
        <f>(LEFT(N2556,FIND("/",N2556)-1))</f>
        <v>music</v>
      </c>
      <c r="R2556" t="str">
        <f>RIGHT(N2556,LEN(N2556)-SEARCH("/",N2556))</f>
        <v>classical music</v>
      </c>
      <c r="S2556" s="9">
        <f t="shared" si="158"/>
        <v>42124.869942129626</v>
      </c>
      <c r="T2556" s="9">
        <f t="shared" si="159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107.4</v>
      </c>
      <c r="P2557" s="14">
        <f t="shared" si="157"/>
        <v>61.34</v>
      </c>
      <c r="Q2557" t="str">
        <f>(LEFT(N2557,FIND("/",N2557)-1))</f>
        <v>music</v>
      </c>
      <c r="R2557" t="str">
        <f>RIGHT(N2557,LEN(N2557)-SEARCH("/",N2557))</f>
        <v>classical music</v>
      </c>
      <c r="S2557" s="9">
        <f t="shared" si="158"/>
        <v>41026.44667824074</v>
      </c>
      <c r="T2557" s="9">
        <f t="shared" si="159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105.5</v>
      </c>
      <c r="P2558" s="14">
        <f t="shared" si="157"/>
        <v>23.12</v>
      </c>
      <c r="Q2558" t="str">
        <f>(LEFT(N2558,FIND("/",N2558)-1))</f>
        <v>music</v>
      </c>
      <c r="R2558" t="str">
        <f>RIGHT(N2558,LEN(N2558)-SEARCH("/",N2558))</f>
        <v>classical music</v>
      </c>
      <c r="S2558" s="9">
        <f t="shared" si="158"/>
        <v>41222.783067129625</v>
      </c>
      <c r="T2558" s="9">
        <f t="shared" si="159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118.4</v>
      </c>
      <c r="P2559" s="14">
        <f t="shared" si="157"/>
        <v>29.61</v>
      </c>
      <c r="Q2559" t="str">
        <f>(LEFT(N2559,FIND("/",N2559)-1))</f>
        <v>music</v>
      </c>
      <c r="R2559" t="str">
        <f>RIGHT(N2559,LEN(N2559)-SEARCH("/",N2559))</f>
        <v>classical music</v>
      </c>
      <c r="S2559" s="9">
        <f t="shared" si="158"/>
        <v>41744.536874999998</v>
      </c>
      <c r="T2559" s="9">
        <f t="shared" si="159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108.9</v>
      </c>
      <c r="P2560" s="14">
        <f t="shared" si="157"/>
        <v>75.61</v>
      </c>
      <c r="Q2560" t="str">
        <f>(LEFT(N2560,FIND("/",N2560)-1))</f>
        <v>music</v>
      </c>
      <c r="R2560" t="str">
        <f>RIGHT(N2560,LEN(N2560)-SEARCH("/",N2560))</f>
        <v>classical music</v>
      </c>
      <c r="S2560" s="9">
        <f t="shared" si="158"/>
        <v>42093.651689814811</v>
      </c>
      <c r="T2560" s="9">
        <f t="shared" si="159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111.3</v>
      </c>
      <c r="P2561" s="14">
        <f t="shared" si="157"/>
        <v>35.6</v>
      </c>
      <c r="Q2561" t="str">
        <f>(LEFT(N2561,FIND("/",N2561)-1))</f>
        <v>music</v>
      </c>
      <c r="R2561" t="str">
        <f>RIGHT(N2561,LEN(N2561)-SEARCH("/",N2561))</f>
        <v>classical music</v>
      </c>
      <c r="S2561" s="9">
        <f t="shared" si="158"/>
        <v>40829.665324074071</v>
      </c>
      <c r="T2561" s="9">
        <f t="shared" si="159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100.1</v>
      </c>
      <c r="P2562" s="14">
        <f t="shared" si="157"/>
        <v>143</v>
      </c>
      <c r="Q2562" t="str">
        <f>(LEFT(N2562,FIND("/",N2562)-1))</f>
        <v>music</v>
      </c>
      <c r="R2562" t="str">
        <f>RIGHT(N2562,LEN(N2562)-SEARCH("/",N2562))</f>
        <v>classical music</v>
      </c>
      <c r="S2562" s="9">
        <f t="shared" si="158"/>
        <v>42039.742754629631</v>
      </c>
      <c r="T2562" s="9">
        <f t="shared" si="159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ROUND((E2563/D2563)*100, 1)</f>
        <v>0</v>
      </c>
      <c r="P2563" s="14" t="e">
        <f t="shared" ref="P2563:P2626" si="161">ROUND(E2563/L2563, 2)</f>
        <v>#DIV/0!</v>
      </c>
      <c r="Q2563" t="str">
        <f>(LEFT(N2563,FIND("/",N2563)-1))</f>
        <v>food</v>
      </c>
      <c r="R2563" t="str">
        <f>RIGHT(N2563,LEN(N2563)-SEARCH("/",N2563))</f>
        <v>food trucks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0.8</v>
      </c>
      <c r="P2564" s="14">
        <f t="shared" si="161"/>
        <v>25</v>
      </c>
      <c r="Q2564" t="str">
        <f>(LEFT(N2564,FIND("/",N2564)-1))</f>
        <v>food</v>
      </c>
      <c r="R2564" t="str">
        <f>RIGHT(N2564,LEN(N2564)-SEARCH("/",N2564))</f>
        <v>food trucks</v>
      </c>
      <c r="S2564" s="9">
        <f t="shared" si="162"/>
        <v>42594.316423611112</v>
      </c>
      <c r="T2564" s="9">
        <f t="shared" si="163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14" t="e">
        <f t="shared" si="161"/>
        <v>#DIV/0!</v>
      </c>
      <c r="Q2565" t="str">
        <f>(LEFT(N2565,FIND("/",N2565)-1))</f>
        <v>food</v>
      </c>
      <c r="R2565" t="str">
        <f>RIGHT(N2565,LEN(N2565)-SEARCH("/",N2565))</f>
        <v>food trucks</v>
      </c>
      <c r="S2565" s="9">
        <f t="shared" si="162"/>
        <v>42154.931145833332</v>
      </c>
      <c r="T2565" s="9">
        <f t="shared" si="163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14" t="e">
        <f t="shared" si="161"/>
        <v>#DIV/0!</v>
      </c>
      <c r="Q2566" t="str">
        <f>(LEFT(N2566,FIND("/",N2566)-1))</f>
        <v>food</v>
      </c>
      <c r="R2566" t="str">
        <f>RIGHT(N2566,LEN(N2566)-SEARCH("/",N2566))</f>
        <v>food trucks</v>
      </c>
      <c r="S2566" s="9">
        <f t="shared" si="162"/>
        <v>41821.83216435185</v>
      </c>
      <c r="T2566" s="9">
        <f t="shared" si="163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1</v>
      </c>
      <c r="P2567" s="14">
        <f t="shared" si="161"/>
        <v>100</v>
      </c>
      <c r="Q2567" t="str">
        <f>(LEFT(N2567,FIND("/",N2567)-1))</f>
        <v>food</v>
      </c>
      <c r="R2567" t="str">
        <f>RIGHT(N2567,LEN(N2567)-SEARCH("/",N2567))</f>
        <v>food trucks</v>
      </c>
      <c r="S2567" s="9">
        <f t="shared" si="162"/>
        <v>42440.442002314812</v>
      </c>
      <c r="T2567" s="9">
        <f t="shared" si="163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14" t="e">
        <f t="shared" si="161"/>
        <v>#DIV/0!</v>
      </c>
      <c r="Q2568" t="str">
        <f>(LEFT(N2568,FIND("/",N2568)-1))</f>
        <v>food</v>
      </c>
      <c r="R2568" t="str">
        <f>RIGHT(N2568,LEN(N2568)-SEARCH("/",N2568))</f>
        <v>food trucks</v>
      </c>
      <c r="S2568" s="9">
        <f t="shared" si="162"/>
        <v>41842.772546296292</v>
      </c>
      <c r="T2568" s="9">
        <f t="shared" si="163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0.3</v>
      </c>
      <c r="P2569" s="14">
        <f t="shared" si="161"/>
        <v>60</v>
      </c>
      <c r="Q2569" t="str">
        <f>(LEFT(N2569,FIND("/",N2569)-1))</f>
        <v>food</v>
      </c>
      <c r="R2569" t="str">
        <f>RIGHT(N2569,LEN(N2569)-SEARCH("/",N2569))</f>
        <v>food trucks</v>
      </c>
      <c r="S2569" s="9">
        <f t="shared" si="162"/>
        <v>42087.670578703699</v>
      </c>
      <c r="T2569" s="9">
        <f t="shared" si="163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0.5</v>
      </c>
      <c r="P2570" s="14">
        <f t="shared" si="161"/>
        <v>50</v>
      </c>
      <c r="Q2570" t="str">
        <f>(LEFT(N2570,FIND("/",N2570)-1))</f>
        <v>food</v>
      </c>
      <c r="R2570" t="str">
        <f>RIGHT(N2570,LEN(N2570)-SEARCH("/",N2570))</f>
        <v>food trucks</v>
      </c>
      <c r="S2570" s="9">
        <f t="shared" si="162"/>
        <v>42584.45826388889</v>
      </c>
      <c r="T2570" s="9">
        <f t="shared" si="163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2.2000000000000002</v>
      </c>
      <c r="P2571" s="14">
        <f t="shared" si="161"/>
        <v>72.5</v>
      </c>
      <c r="Q2571" t="str">
        <f>(LEFT(N2571,FIND("/",N2571)-1))</f>
        <v>food</v>
      </c>
      <c r="R2571" t="str">
        <f>RIGHT(N2571,LEN(N2571)-SEARCH("/",N2571))</f>
        <v>food trucks</v>
      </c>
      <c r="S2571" s="9">
        <f t="shared" si="162"/>
        <v>42233.897129629629</v>
      </c>
      <c r="T2571" s="9">
        <f t="shared" si="163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0.8</v>
      </c>
      <c r="P2572" s="14">
        <f t="shared" si="161"/>
        <v>29.5</v>
      </c>
      <c r="Q2572" t="str">
        <f>(LEFT(N2572,FIND("/",N2572)-1))</f>
        <v>food</v>
      </c>
      <c r="R2572" t="str">
        <f>RIGHT(N2572,LEN(N2572)-SEARCH("/",N2572))</f>
        <v>food trucks</v>
      </c>
      <c r="S2572" s="9">
        <f t="shared" si="162"/>
        <v>42744.694849537038</v>
      </c>
      <c r="T2572" s="9">
        <f t="shared" si="163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0.3</v>
      </c>
      <c r="P2573" s="14">
        <f t="shared" si="161"/>
        <v>62.5</v>
      </c>
      <c r="Q2573" t="str">
        <f>(LEFT(N2573,FIND("/",N2573)-1))</f>
        <v>food</v>
      </c>
      <c r="R2573" t="str">
        <f>RIGHT(N2573,LEN(N2573)-SEARCH("/",N2573))</f>
        <v>food trucks</v>
      </c>
      <c r="S2573" s="9">
        <f t="shared" si="162"/>
        <v>42449.133344907408</v>
      </c>
      <c r="T2573" s="9">
        <f t="shared" si="163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14" t="e">
        <f t="shared" si="161"/>
        <v>#DIV/0!</v>
      </c>
      <c r="Q2574" t="str">
        <f>(LEFT(N2574,FIND("/",N2574)-1))</f>
        <v>food</v>
      </c>
      <c r="R2574" t="str">
        <f>RIGHT(N2574,LEN(N2574)-SEARCH("/",N2574))</f>
        <v>food trucks</v>
      </c>
      <c r="S2574" s="9">
        <f t="shared" si="162"/>
        <v>42076.911076388882</v>
      </c>
      <c r="T2574" s="9">
        <f t="shared" si="163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14" t="e">
        <f t="shared" si="161"/>
        <v>#DIV/0!</v>
      </c>
      <c r="Q2575" t="str">
        <f>(LEFT(N2575,FIND("/",N2575)-1))</f>
        <v>food</v>
      </c>
      <c r="R2575" t="str">
        <f>RIGHT(N2575,LEN(N2575)-SEARCH("/",N2575))</f>
        <v>food trucks</v>
      </c>
      <c r="S2575" s="9">
        <f t="shared" si="162"/>
        <v>41829.383668981478</v>
      </c>
      <c r="T2575" s="9">
        <f t="shared" si="163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14" t="e">
        <f t="shared" si="161"/>
        <v>#DIV/0!</v>
      </c>
      <c r="Q2576" t="str">
        <f>(LEFT(N2576,FIND("/",N2576)-1))</f>
        <v>food</v>
      </c>
      <c r="R2576" t="str">
        <f>RIGHT(N2576,LEN(N2576)-SEARCH("/",N2576))</f>
        <v>food trucks</v>
      </c>
      <c r="S2576" s="9">
        <f t="shared" si="162"/>
        <v>42487.617418981477</v>
      </c>
      <c r="T2576" s="9">
        <f t="shared" si="163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14" t="e">
        <f t="shared" si="161"/>
        <v>#DIV/0!</v>
      </c>
      <c r="Q2577" t="str">
        <f>(LEFT(N2577,FIND("/",N2577)-1))</f>
        <v>food</v>
      </c>
      <c r="R2577" t="str">
        <f>RIGHT(N2577,LEN(N2577)-SEARCH("/",N2577))</f>
        <v>food trucks</v>
      </c>
      <c r="S2577" s="9">
        <f t="shared" si="162"/>
        <v>41985.900393518517</v>
      </c>
      <c r="T2577" s="9">
        <f t="shared" si="163"/>
        <v>42015.900393518517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14" t="e">
        <f t="shared" si="161"/>
        <v>#DIV/0!</v>
      </c>
      <c r="Q2578" t="str">
        <f>(LEFT(N2578,FIND("/",N2578)-1))</f>
        <v>food</v>
      </c>
      <c r="R2578" t="str">
        <f>RIGHT(N2578,LEN(N2578)-SEARCH("/",N2578))</f>
        <v>food trucks</v>
      </c>
      <c r="S2578" s="9">
        <f t="shared" si="162"/>
        <v>42059.801469907405</v>
      </c>
      <c r="T2578" s="9">
        <f t="shared" si="163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14" t="e">
        <f t="shared" si="161"/>
        <v>#DIV/0!</v>
      </c>
      <c r="Q2579" t="str">
        <f>(LEFT(N2579,FIND("/",N2579)-1))</f>
        <v>food</v>
      </c>
      <c r="R2579" t="str">
        <f>RIGHT(N2579,LEN(N2579)-SEARCH("/",N2579))</f>
        <v>food trucks</v>
      </c>
      <c r="S2579" s="9">
        <f t="shared" si="162"/>
        <v>41830.612233796295</v>
      </c>
      <c r="T2579" s="9">
        <f t="shared" si="163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14" t="e">
        <f t="shared" si="161"/>
        <v>#DIV/0!</v>
      </c>
      <c r="Q2580" t="str">
        <f>(LEFT(N2580,FIND("/",N2580)-1))</f>
        <v>food</v>
      </c>
      <c r="R2580" t="str">
        <f>RIGHT(N2580,LEN(N2580)-SEARCH("/",N2580))</f>
        <v>food trucks</v>
      </c>
      <c r="S2580" s="9">
        <f t="shared" si="162"/>
        <v>42237.814571759256</v>
      </c>
      <c r="T2580" s="9">
        <f t="shared" si="163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0.1</v>
      </c>
      <c r="P2581" s="14">
        <f t="shared" si="161"/>
        <v>23.08</v>
      </c>
      <c r="Q2581" t="str">
        <f>(LEFT(N2581,FIND("/",N2581)-1))</f>
        <v>food</v>
      </c>
      <c r="R2581" t="str">
        <f>RIGHT(N2581,LEN(N2581)-SEARCH("/",N2581))</f>
        <v>food trucks</v>
      </c>
      <c r="S2581" s="9">
        <f t="shared" si="162"/>
        <v>41837.621562499997</v>
      </c>
      <c r="T2581" s="9">
        <f t="shared" si="163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0.6</v>
      </c>
      <c r="P2582" s="14">
        <f t="shared" si="161"/>
        <v>25.5</v>
      </c>
      <c r="Q2582" t="str">
        <f>(LEFT(N2582,FIND("/",N2582)-1))</f>
        <v>food</v>
      </c>
      <c r="R2582" t="str">
        <f>RIGHT(N2582,LEN(N2582)-SEARCH("/",N2582))</f>
        <v>food trucks</v>
      </c>
      <c r="S2582" s="9">
        <f t="shared" si="162"/>
        <v>42110.118090277778</v>
      </c>
      <c r="T2582" s="9">
        <f t="shared" si="163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10.6</v>
      </c>
      <c r="P2583" s="14">
        <f t="shared" si="161"/>
        <v>48.18</v>
      </c>
      <c r="Q2583" t="str">
        <f>(LEFT(N2583,FIND("/",N2583)-1))</f>
        <v>food</v>
      </c>
      <c r="R2583" t="str">
        <f>RIGHT(N2583,LEN(N2583)-SEARCH("/",N2583))</f>
        <v>food trucks</v>
      </c>
      <c r="S2583" s="9">
        <f t="shared" si="162"/>
        <v>42294.420115740737</v>
      </c>
      <c r="T2583" s="9">
        <f t="shared" si="163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0</v>
      </c>
      <c r="P2584" s="14">
        <f t="shared" si="161"/>
        <v>1</v>
      </c>
      <c r="Q2584" t="str">
        <f>(LEFT(N2584,FIND("/",N2584)-1))</f>
        <v>food</v>
      </c>
      <c r="R2584" t="str">
        <f>RIGHT(N2584,LEN(N2584)-SEARCH("/",N2584))</f>
        <v>food trucks</v>
      </c>
      <c r="S2584" s="9">
        <f t="shared" si="162"/>
        <v>42642.780486111107</v>
      </c>
      <c r="T2584" s="9">
        <f t="shared" si="163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0.5</v>
      </c>
      <c r="P2585" s="14">
        <f t="shared" si="161"/>
        <v>1</v>
      </c>
      <c r="Q2585" t="str">
        <f>(LEFT(N2585,FIND("/",N2585)-1))</f>
        <v>food</v>
      </c>
      <c r="R2585" t="str">
        <f>RIGHT(N2585,LEN(N2585)-SEARCH("/",N2585))</f>
        <v>food trucks</v>
      </c>
      <c r="S2585" s="9">
        <f t="shared" si="162"/>
        <v>42019.561111111114</v>
      </c>
      <c r="T2585" s="9">
        <f t="shared" si="163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14" t="e">
        <f t="shared" si="161"/>
        <v>#DIV/0!</v>
      </c>
      <c r="Q2586" t="str">
        <f>(LEFT(N2586,FIND("/",N2586)-1))</f>
        <v>food</v>
      </c>
      <c r="R2586" t="str">
        <f>RIGHT(N2586,LEN(N2586)-SEARCH("/",N2586))</f>
        <v>food trucks</v>
      </c>
      <c r="S2586" s="9">
        <f t="shared" si="162"/>
        <v>42139.964918981474</v>
      </c>
      <c r="T2586" s="9">
        <f t="shared" si="163"/>
        <v>42169.964918981474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0.2</v>
      </c>
      <c r="P2587" s="14">
        <f t="shared" si="161"/>
        <v>50</v>
      </c>
      <c r="Q2587" t="str">
        <f>(LEFT(N2587,FIND("/",N2587)-1))</f>
        <v>food</v>
      </c>
      <c r="R2587" t="str">
        <f>RIGHT(N2587,LEN(N2587)-SEARCH("/",N2587))</f>
        <v>food trucks</v>
      </c>
      <c r="S2587" s="9">
        <f t="shared" si="162"/>
        <v>41795.754999999997</v>
      </c>
      <c r="T2587" s="9">
        <f t="shared" si="163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0.2</v>
      </c>
      <c r="P2588" s="14">
        <f t="shared" si="161"/>
        <v>5</v>
      </c>
      <c r="Q2588" t="str">
        <f>(LEFT(N2588,FIND("/",N2588)-1))</f>
        <v>food</v>
      </c>
      <c r="R2588" t="str">
        <f>RIGHT(N2588,LEN(N2588)-SEARCH("/",N2588))</f>
        <v>food trucks</v>
      </c>
      <c r="S2588" s="9">
        <f t="shared" si="162"/>
        <v>42333.121944444443</v>
      </c>
      <c r="T2588" s="9">
        <f t="shared" si="163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</v>
      </c>
      <c r="P2589" s="14">
        <f t="shared" si="161"/>
        <v>202.83</v>
      </c>
      <c r="Q2589" t="str">
        <f>(LEFT(N2589,FIND("/",N2589)-1))</f>
        <v>food</v>
      </c>
      <c r="R2589" t="str">
        <f>RIGHT(N2589,LEN(N2589)-SEARCH("/",N2589))</f>
        <v>food trucks</v>
      </c>
      <c r="S2589" s="9">
        <f t="shared" si="162"/>
        <v>42338.467048611106</v>
      </c>
      <c r="T2589" s="9">
        <f t="shared" si="163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3.9</v>
      </c>
      <c r="P2590" s="14">
        <f t="shared" si="161"/>
        <v>29.13</v>
      </c>
      <c r="Q2590" t="str">
        <f>(LEFT(N2590,FIND("/",N2590)-1))</f>
        <v>food</v>
      </c>
      <c r="R2590" t="str">
        <f>RIGHT(N2590,LEN(N2590)-SEARCH("/",N2590))</f>
        <v>food trucks</v>
      </c>
      <c r="S2590" s="9">
        <f t="shared" si="162"/>
        <v>42042.467893518515</v>
      </c>
      <c r="T2590" s="9">
        <f t="shared" si="163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</v>
      </c>
      <c r="P2591" s="14">
        <f t="shared" si="161"/>
        <v>5</v>
      </c>
      <c r="Q2591" t="str">
        <f>(LEFT(N2591,FIND("/",N2591)-1))</f>
        <v>food</v>
      </c>
      <c r="R2591" t="str">
        <f>RIGHT(N2591,LEN(N2591)-SEARCH("/",N2591))</f>
        <v>food trucks</v>
      </c>
      <c r="S2591" s="9">
        <f t="shared" si="162"/>
        <v>42422.327858796292</v>
      </c>
      <c r="T2591" s="9">
        <f t="shared" si="163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14" t="e">
        <f t="shared" si="161"/>
        <v>#DIV/0!</v>
      </c>
      <c r="Q2592" t="str">
        <f>(LEFT(N2592,FIND("/",N2592)-1))</f>
        <v>food</v>
      </c>
      <c r="R2592" t="str">
        <f>RIGHT(N2592,LEN(N2592)-SEARCH("/",N2592))</f>
        <v>food trucks</v>
      </c>
      <c r="S2592" s="9">
        <f t="shared" si="162"/>
        <v>42388.380752314813</v>
      </c>
      <c r="T2592" s="9">
        <f t="shared" si="163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</v>
      </c>
      <c r="P2593" s="14">
        <f t="shared" si="161"/>
        <v>13</v>
      </c>
      <c r="Q2593" t="str">
        <f>(LEFT(N2593,FIND("/",N2593)-1))</f>
        <v>food</v>
      </c>
      <c r="R2593" t="str">
        <f>RIGHT(N2593,LEN(N2593)-SEARCH("/",N2593))</f>
        <v>food trucks</v>
      </c>
      <c r="S2593" s="9">
        <f t="shared" si="162"/>
        <v>42382.698194444441</v>
      </c>
      <c r="T2593" s="9">
        <f t="shared" si="163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0.2</v>
      </c>
      <c r="P2594" s="14">
        <f t="shared" si="161"/>
        <v>50</v>
      </c>
      <c r="Q2594" t="str">
        <f>(LEFT(N2594,FIND("/",N2594)-1))</f>
        <v>food</v>
      </c>
      <c r="R2594" t="str">
        <f>RIGHT(N2594,LEN(N2594)-SEARCH("/",N2594))</f>
        <v>food trucks</v>
      </c>
      <c r="S2594" s="9">
        <f t="shared" si="162"/>
        <v>41887.592835648145</v>
      </c>
      <c r="T2594" s="9">
        <f t="shared" si="163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14" t="e">
        <f t="shared" si="161"/>
        <v>#DIV/0!</v>
      </c>
      <c r="Q2595" t="str">
        <f>(LEFT(N2595,FIND("/",N2595)-1))</f>
        <v>food</v>
      </c>
      <c r="R2595" t="str">
        <f>RIGHT(N2595,LEN(N2595)-SEARCH("/",N2595))</f>
        <v>food trucks</v>
      </c>
      <c r="S2595" s="9">
        <f t="shared" si="162"/>
        <v>42089.636874999997</v>
      </c>
      <c r="T2595" s="9">
        <f t="shared" si="163"/>
        <v>42119.636874999997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0</v>
      </c>
      <c r="P2596" s="14">
        <f t="shared" si="161"/>
        <v>1</v>
      </c>
      <c r="Q2596" t="str">
        <f>(LEFT(N2596,FIND("/",N2596)-1))</f>
        <v>food</v>
      </c>
      <c r="R2596" t="str">
        <f>RIGHT(N2596,LEN(N2596)-SEARCH("/",N2596))</f>
        <v>food trucks</v>
      </c>
      <c r="S2596" s="9">
        <f t="shared" si="162"/>
        <v>41828.759583333333</v>
      </c>
      <c r="T2596" s="9">
        <f t="shared" si="163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12.2</v>
      </c>
      <c r="P2597" s="14">
        <f t="shared" si="161"/>
        <v>96.05</v>
      </c>
      <c r="Q2597" t="str">
        <f>(LEFT(N2597,FIND("/",N2597)-1))</f>
        <v>food</v>
      </c>
      <c r="R2597" t="str">
        <f>RIGHT(N2597,LEN(N2597)-SEARCH("/",N2597))</f>
        <v>food trucks</v>
      </c>
      <c r="S2597" s="9">
        <f t="shared" si="162"/>
        <v>42760.035879629628</v>
      </c>
      <c r="T2597" s="9">
        <f t="shared" si="163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23.6</v>
      </c>
      <c r="P2598" s="14">
        <f t="shared" si="161"/>
        <v>305.77999999999997</v>
      </c>
      <c r="Q2598" t="str">
        <f>(LEFT(N2598,FIND("/",N2598)-1))</f>
        <v>food</v>
      </c>
      <c r="R2598" t="str">
        <f>RIGHT(N2598,LEN(N2598)-SEARCH("/",N2598))</f>
        <v>food trucks</v>
      </c>
      <c r="S2598" s="9">
        <f t="shared" si="162"/>
        <v>41828.45612268518</v>
      </c>
      <c r="T2598" s="9">
        <f t="shared" si="163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5.7</v>
      </c>
      <c r="P2599" s="14">
        <f t="shared" si="161"/>
        <v>12.14</v>
      </c>
      <c r="Q2599" t="str">
        <f>(LEFT(N2599,FIND("/",N2599)-1))</f>
        <v>food</v>
      </c>
      <c r="R2599" t="str">
        <f>RIGHT(N2599,LEN(N2599)-SEARCH("/",N2599))</f>
        <v>food trucks</v>
      </c>
      <c r="S2599" s="9">
        <f t="shared" si="162"/>
        <v>42510.133298611108</v>
      </c>
      <c r="T2599" s="9">
        <f t="shared" si="163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39</v>
      </c>
      <c r="P2600" s="14">
        <f t="shared" si="161"/>
        <v>83.57</v>
      </c>
      <c r="Q2600" t="str">
        <f>(LEFT(N2600,FIND("/",N2600)-1))</f>
        <v>food</v>
      </c>
      <c r="R2600" t="str">
        <f>RIGHT(N2600,LEN(N2600)-SEARCH("/",N2600))</f>
        <v>food trucks</v>
      </c>
      <c r="S2600" s="9">
        <f t="shared" si="162"/>
        <v>42240.631956018515</v>
      </c>
      <c r="T2600" s="9">
        <f t="shared" si="163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1</v>
      </c>
      <c r="P2601" s="14">
        <f t="shared" si="161"/>
        <v>18</v>
      </c>
      <c r="Q2601" t="str">
        <f>(LEFT(N2601,FIND("/",N2601)-1))</f>
        <v>food</v>
      </c>
      <c r="R2601" t="str">
        <f>RIGHT(N2601,LEN(N2601)-SEARCH("/",N2601))</f>
        <v>food trucks</v>
      </c>
      <c r="S2601" s="9">
        <f t="shared" si="162"/>
        <v>41809.545682870368</v>
      </c>
      <c r="T2601" s="9">
        <f t="shared" si="163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</v>
      </c>
      <c r="P2602" s="14">
        <f t="shared" si="161"/>
        <v>115.53</v>
      </c>
      <c r="Q2602" t="str">
        <f>(LEFT(N2602,FIND("/",N2602)-1))</f>
        <v>food</v>
      </c>
      <c r="R2602" t="str">
        <f>RIGHT(N2602,LEN(N2602)-SEARCH("/",N2602))</f>
        <v>food trucks</v>
      </c>
      <c r="S2602" s="9">
        <f t="shared" si="162"/>
        <v>42394.692129629628</v>
      </c>
      <c r="T2602" s="9">
        <f t="shared" si="163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661.4</v>
      </c>
      <c r="P2603" s="14">
        <f t="shared" si="161"/>
        <v>21.9</v>
      </c>
      <c r="Q2603" t="str">
        <f>(LEFT(N2603,FIND("/",N2603)-1))</f>
        <v>technology</v>
      </c>
      <c r="R2603" t="str">
        <f>RIGHT(N2603,LEN(N2603)-SEARCH("/",N2603))</f>
        <v>space exploration</v>
      </c>
      <c r="S2603" s="9">
        <f t="shared" si="162"/>
        <v>41150.693854166668</v>
      </c>
      <c r="T2603" s="9">
        <f t="shared" si="163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326.10000000000002</v>
      </c>
      <c r="P2604" s="14">
        <f t="shared" si="161"/>
        <v>80.02</v>
      </c>
      <c r="Q2604" t="str">
        <f>(LEFT(N2604,FIND("/",N2604)-1))</f>
        <v>technology</v>
      </c>
      <c r="R2604" t="str">
        <f>RIGHT(N2604,LEN(N2604)-SEARCH("/",N2604))</f>
        <v>space exploration</v>
      </c>
      <c r="S2604" s="9">
        <f t="shared" si="162"/>
        <v>41915.538981481477</v>
      </c>
      <c r="T2604" s="9">
        <f t="shared" si="163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101.5</v>
      </c>
      <c r="P2605" s="14">
        <f t="shared" si="161"/>
        <v>35.520000000000003</v>
      </c>
      <c r="Q2605" t="str">
        <f>(LEFT(N2605,FIND("/",N2605)-1))</f>
        <v>technology</v>
      </c>
      <c r="R2605" t="str">
        <f>RIGHT(N2605,LEN(N2605)-SEARCH("/",N2605))</f>
        <v>space exploration</v>
      </c>
      <c r="S2605" s="9">
        <f t="shared" si="162"/>
        <v>41617.704328703701</v>
      </c>
      <c r="T2605" s="9">
        <f t="shared" si="163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104.2</v>
      </c>
      <c r="P2606" s="14">
        <f t="shared" si="161"/>
        <v>64.930000000000007</v>
      </c>
      <c r="Q2606" t="str">
        <f>(LEFT(N2606,FIND("/",N2606)-1))</f>
        <v>technology</v>
      </c>
      <c r="R2606" t="str">
        <f>RIGHT(N2606,LEN(N2606)-SEARCH("/",N2606))</f>
        <v>space exploration</v>
      </c>
      <c r="S2606" s="9">
        <f t="shared" si="162"/>
        <v>40997.842858796292</v>
      </c>
      <c r="T2606" s="9">
        <f t="shared" si="163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107.4</v>
      </c>
      <c r="P2607" s="14">
        <f t="shared" si="161"/>
        <v>60.97</v>
      </c>
      <c r="Q2607" t="str">
        <f>(LEFT(N2607,FIND("/",N2607)-1))</f>
        <v>technology</v>
      </c>
      <c r="R2607" t="str">
        <f>RIGHT(N2607,LEN(N2607)-SEARCH("/",N2607))</f>
        <v>space exploration</v>
      </c>
      <c r="S2607" s="9">
        <f t="shared" si="162"/>
        <v>42508.33321759259</v>
      </c>
      <c r="T2607" s="9">
        <f t="shared" si="163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110.1</v>
      </c>
      <c r="P2608" s="14">
        <f t="shared" si="161"/>
        <v>31.44</v>
      </c>
      <c r="Q2608" t="str">
        <f>(LEFT(N2608,FIND("/",N2608)-1))</f>
        <v>technology</v>
      </c>
      <c r="R2608" t="str">
        <f>RIGHT(N2608,LEN(N2608)-SEARCH("/",N2608))</f>
        <v>space exploration</v>
      </c>
      <c r="S2608" s="9">
        <f t="shared" si="162"/>
        <v>41726.504421296289</v>
      </c>
      <c r="T2608" s="9">
        <f t="shared" si="163"/>
        <v>41758.504421296289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407.7</v>
      </c>
      <c r="P2609" s="14">
        <f t="shared" si="161"/>
        <v>81.95</v>
      </c>
      <c r="Q2609" t="str">
        <f>(LEFT(N2609,FIND("/",N2609)-1))</f>
        <v>technology</v>
      </c>
      <c r="R2609" t="str">
        <f>RIGHT(N2609,LEN(N2609)-SEARCH("/",N2609))</f>
        <v>space exploration</v>
      </c>
      <c r="S2609" s="9">
        <f t="shared" si="162"/>
        <v>42184.666342592587</v>
      </c>
      <c r="T2609" s="9">
        <f t="shared" si="163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223.9</v>
      </c>
      <c r="P2610" s="14">
        <f t="shared" si="161"/>
        <v>58.93</v>
      </c>
      <c r="Q2610" t="str">
        <f>(LEFT(N2610,FIND("/",N2610)-1))</f>
        <v>technology</v>
      </c>
      <c r="R2610" t="str">
        <f>RIGHT(N2610,LEN(N2610)-SEARCH("/",N2610))</f>
        <v>space exploration</v>
      </c>
      <c r="S2610" s="9">
        <f t="shared" si="162"/>
        <v>42767.593379629623</v>
      </c>
      <c r="T2610" s="9">
        <f t="shared" si="163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303.8</v>
      </c>
      <c r="P2611" s="14">
        <f t="shared" si="161"/>
        <v>157.29</v>
      </c>
      <c r="Q2611" t="str">
        <f>(LEFT(N2611,FIND("/",N2611)-1))</f>
        <v>technology</v>
      </c>
      <c r="R2611" t="str">
        <f>RIGHT(N2611,LEN(N2611)-SEARCH("/",N2611))</f>
        <v>space exploration</v>
      </c>
      <c r="S2611" s="9">
        <f t="shared" si="162"/>
        <v>41075.02952546296</v>
      </c>
      <c r="T2611" s="9">
        <f t="shared" si="163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141.30000000000001</v>
      </c>
      <c r="P2612" s="14">
        <f t="shared" si="161"/>
        <v>55.76</v>
      </c>
      <c r="Q2612" t="str">
        <f>(LEFT(N2612,FIND("/",N2612)-1))</f>
        <v>technology</v>
      </c>
      <c r="R2612" t="str">
        <f>RIGHT(N2612,LEN(N2612)-SEARCH("/",N2612))</f>
        <v>space exploration</v>
      </c>
      <c r="S2612" s="9">
        <f t="shared" si="162"/>
        <v>42564.672743055555</v>
      </c>
      <c r="T2612" s="9">
        <f t="shared" si="163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2790.6</v>
      </c>
      <c r="P2613" s="14">
        <f t="shared" si="161"/>
        <v>83.8</v>
      </c>
      <c r="Q2613" t="str">
        <f>(LEFT(N2613,FIND("/",N2613)-1))</f>
        <v>technology</v>
      </c>
      <c r="R2613" t="str">
        <f>RIGHT(N2613,LEN(N2613)-SEARCH("/",N2613))</f>
        <v>space exploration</v>
      </c>
      <c r="S2613" s="9">
        <f t="shared" si="162"/>
        <v>42704.127476851849</v>
      </c>
      <c r="T2613" s="9">
        <f t="shared" si="163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171.8</v>
      </c>
      <c r="P2614" s="14">
        <f t="shared" si="161"/>
        <v>58.42</v>
      </c>
      <c r="Q2614" t="str">
        <f>(LEFT(N2614,FIND("/",N2614)-1))</f>
        <v>technology</v>
      </c>
      <c r="R2614" t="str">
        <f>RIGHT(N2614,LEN(N2614)-SEARCH("/",N2614))</f>
        <v>space exploration</v>
      </c>
      <c r="S2614" s="9">
        <f t="shared" si="162"/>
        <v>41981.934837962959</v>
      </c>
      <c r="T2614" s="9">
        <f t="shared" si="163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101</v>
      </c>
      <c r="P2615" s="14">
        <f t="shared" si="161"/>
        <v>270.57</v>
      </c>
      <c r="Q2615" t="str">
        <f>(LEFT(N2615,FIND("/",N2615)-1))</f>
        <v>technology</v>
      </c>
      <c r="R2615" t="str">
        <f>RIGHT(N2615,LEN(N2615)-SEARCH("/",N2615))</f>
        <v>space exploration</v>
      </c>
      <c r="S2615" s="9">
        <f t="shared" si="162"/>
        <v>41143.609884259255</v>
      </c>
      <c r="T2615" s="9">
        <f t="shared" si="163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102</v>
      </c>
      <c r="P2616" s="14">
        <f t="shared" si="161"/>
        <v>107.1</v>
      </c>
      <c r="Q2616" t="str">
        <f>(LEFT(N2616,FIND("/",N2616)-1))</f>
        <v>technology</v>
      </c>
      <c r="R2616" t="str">
        <f>RIGHT(N2616,LEN(N2616)-SEARCH("/",N2616))</f>
        <v>space exploration</v>
      </c>
      <c r="S2616" s="9">
        <f t="shared" si="162"/>
        <v>41730.500138888885</v>
      </c>
      <c r="T2616" s="9">
        <f t="shared" si="163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169.8</v>
      </c>
      <c r="P2617" s="14">
        <f t="shared" si="161"/>
        <v>47.18</v>
      </c>
      <c r="Q2617" t="str">
        <f>(LEFT(N2617,FIND("/",N2617)-1))</f>
        <v>technology</v>
      </c>
      <c r="R2617" t="str">
        <f>RIGHT(N2617,LEN(N2617)-SEARCH("/",N2617))</f>
        <v>space exploration</v>
      </c>
      <c r="S2617" s="9">
        <f t="shared" si="162"/>
        <v>42453.288935185185</v>
      </c>
      <c r="T2617" s="9">
        <f t="shared" si="163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114.5</v>
      </c>
      <c r="P2618" s="14">
        <f t="shared" si="161"/>
        <v>120.31</v>
      </c>
      <c r="Q2618" t="str">
        <f>(LEFT(N2618,FIND("/",N2618)-1))</f>
        <v>technology</v>
      </c>
      <c r="R2618" t="str">
        <f>RIGHT(N2618,LEN(N2618)-SEARCH("/",N2618))</f>
        <v>space exploration</v>
      </c>
      <c r="S2618" s="9">
        <f t="shared" si="162"/>
        <v>42211.786215277774</v>
      </c>
      <c r="T2618" s="9">
        <f t="shared" si="163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877.6</v>
      </c>
      <c r="P2619" s="14">
        <f t="shared" si="161"/>
        <v>27.6</v>
      </c>
      <c r="Q2619" t="str">
        <f>(LEFT(N2619,FIND("/",N2619)-1))</f>
        <v>technology</v>
      </c>
      <c r="R2619" t="str">
        <f>RIGHT(N2619,LEN(N2619)-SEARCH("/",N2619))</f>
        <v>space exploration</v>
      </c>
      <c r="S2619" s="9">
        <f t="shared" si="162"/>
        <v>41902.666099537033</v>
      </c>
      <c r="T2619" s="9">
        <f t="shared" si="163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105.4</v>
      </c>
      <c r="P2620" s="14">
        <f t="shared" si="161"/>
        <v>205.3</v>
      </c>
      <c r="Q2620" t="str">
        <f>(LEFT(N2620,FIND("/",N2620)-1))</f>
        <v>technology</v>
      </c>
      <c r="R2620" t="str">
        <f>RIGHT(N2620,LEN(N2620)-SEARCH("/",N2620))</f>
        <v>space exploration</v>
      </c>
      <c r="S2620" s="9">
        <f t="shared" si="162"/>
        <v>42279.584039351852</v>
      </c>
      <c r="T2620" s="9">
        <f t="shared" si="163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188.4</v>
      </c>
      <c r="P2621" s="14">
        <f t="shared" si="161"/>
        <v>35.549999999999997</v>
      </c>
      <c r="Q2621" t="str">
        <f>(LEFT(N2621,FIND("/",N2621)-1))</f>
        <v>technology</v>
      </c>
      <c r="R2621" t="str">
        <f>RIGHT(N2621,LEN(N2621)-SEARCH("/",N2621))</f>
        <v>space exploration</v>
      </c>
      <c r="S2621" s="9">
        <f t="shared" si="162"/>
        <v>42273.67597222222</v>
      </c>
      <c r="T2621" s="9">
        <f t="shared" si="163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143.69999999999999</v>
      </c>
      <c r="P2622" s="14">
        <f t="shared" si="161"/>
        <v>74.64</v>
      </c>
      <c r="Q2622" t="str">
        <f>(LEFT(N2622,FIND("/",N2622)-1))</f>
        <v>technology</v>
      </c>
      <c r="R2622" t="str">
        <f>RIGHT(N2622,LEN(N2622)-SEARCH("/",N2622))</f>
        <v>space exploration</v>
      </c>
      <c r="S2622" s="9">
        <f t="shared" si="162"/>
        <v>42250.958819444444</v>
      </c>
      <c r="T2622" s="9">
        <f t="shared" si="163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145.9</v>
      </c>
      <c r="P2623" s="14">
        <f t="shared" si="161"/>
        <v>47.06</v>
      </c>
      <c r="Q2623" t="str">
        <f>(LEFT(N2623,FIND("/",N2623)-1))</f>
        <v>technology</v>
      </c>
      <c r="R2623" t="str">
        <f>RIGHT(N2623,LEN(N2623)-SEARCH("/",N2623))</f>
        <v>space exploration</v>
      </c>
      <c r="S2623" s="9">
        <f t="shared" si="162"/>
        <v>42115.539212962962</v>
      </c>
      <c r="T2623" s="9">
        <f t="shared" si="163"/>
        <v>42145.539212962962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131.19999999999999</v>
      </c>
      <c r="P2624" s="14">
        <f t="shared" si="161"/>
        <v>26.59</v>
      </c>
      <c r="Q2624" t="str">
        <f>(LEFT(N2624,FIND("/",N2624)-1))</f>
        <v>technology</v>
      </c>
      <c r="R2624" t="str">
        <f>RIGHT(N2624,LEN(N2624)-SEARCH("/",N2624))</f>
        <v>space exploration</v>
      </c>
      <c r="S2624" s="9">
        <f t="shared" si="162"/>
        <v>42689.534907407404</v>
      </c>
      <c r="T2624" s="9">
        <f t="shared" si="163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114</v>
      </c>
      <c r="P2625" s="14">
        <f t="shared" si="161"/>
        <v>36.770000000000003</v>
      </c>
      <c r="Q2625" t="str">
        <f>(LEFT(N2625,FIND("/",N2625)-1))</f>
        <v>technology</v>
      </c>
      <c r="R2625" t="str">
        <f>RIGHT(N2625,LEN(N2625)-SEARCH("/",N2625))</f>
        <v>space exploration</v>
      </c>
      <c r="S2625" s="9">
        <f t="shared" si="162"/>
        <v>42692.048217592594</v>
      </c>
      <c r="T2625" s="9">
        <f t="shared" si="163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1379.4</v>
      </c>
      <c r="P2626" s="14">
        <f t="shared" si="161"/>
        <v>31.82</v>
      </c>
      <c r="Q2626" t="str">
        <f>(LEFT(N2626,FIND("/",N2626)-1))</f>
        <v>technology</v>
      </c>
      <c r="R2626" t="str">
        <f>RIGHT(N2626,LEN(N2626)-SEARCH("/",N2626))</f>
        <v>space exploration</v>
      </c>
      <c r="S2626" s="9">
        <f t="shared" si="162"/>
        <v>41144.213217592587</v>
      </c>
      <c r="T2626" s="9">
        <f t="shared" si="163"/>
        <v>41165.213217592587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ROUND((E2627/D2627)*100, 1)</f>
        <v>956</v>
      </c>
      <c r="P2627" s="14">
        <f t="shared" ref="P2627:P2690" si="165">ROUND(E2627/L2627, 2)</f>
        <v>27.58</v>
      </c>
      <c r="Q2627" t="str">
        <f>(LEFT(N2627,FIND("/",N2627)-1))</f>
        <v>technology</v>
      </c>
      <c r="R2627" t="str">
        <f>RIGHT(N2627,LEN(N2627)-SEARCH("/",N2627))</f>
        <v>space exploration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112</v>
      </c>
      <c r="P2628" s="14">
        <f t="shared" si="165"/>
        <v>56</v>
      </c>
      <c r="Q2628" t="str">
        <f>(LEFT(N2628,FIND("/",N2628)-1))</f>
        <v>technology</v>
      </c>
      <c r="R2628" t="str">
        <f>RIGHT(N2628,LEN(N2628)-SEARCH("/",N2628))</f>
        <v>space exploration</v>
      </c>
      <c r="S2628" s="9">
        <f t="shared" si="166"/>
        <v>42128.41978009259</v>
      </c>
      <c r="T2628" s="9">
        <f t="shared" si="167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646.70000000000005</v>
      </c>
      <c r="P2629" s="14">
        <f t="shared" si="165"/>
        <v>21.56</v>
      </c>
      <c r="Q2629" t="str">
        <f>(LEFT(N2629,FIND("/",N2629)-1))</f>
        <v>technology</v>
      </c>
      <c r="R2629" t="str">
        <f>RIGHT(N2629,LEN(N2629)-SEARCH("/",N2629))</f>
        <v>space exploration</v>
      </c>
      <c r="S2629" s="9">
        <f t="shared" si="166"/>
        <v>42304.621076388888</v>
      </c>
      <c r="T2629" s="9">
        <f t="shared" si="167"/>
        <v>42334.662743055553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110.4</v>
      </c>
      <c r="P2630" s="14">
        <f t="shared" si="165"/>
        <v>44.1</v>
      </c>
      <c r="Q2630" t="str">
        <f>(LEFT(N2630,FIND("/",N2630)-1))</f>
        <v>technology</v>
      </c>
      <c r="R2630" t="str">
        <f>RIGHT(N2630,LEN(N2630)-SEARCH("/",N2630))</f>
        <v>space exploration</v>
      </c>
      <c r="S2630" s="9">
        <f t="shared" si="166"/>
        <v>41953.757719907408</v>
      </c>
      <c r="T2630" s="9">
        <f t="shared" si="167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127.7</v>
      </c>
      <c r="P2631" s="14">
        <f t="shared" si="165"/>
        <v>63.87</v>
      </c>
      <c r="Q2631" t="str">
        <f>(LEFT(N2631,FIND("/",N2631)-1))</f>
        <v>technology</v>
      </c>
      <c r="R2631" t="str">
        <f>RIGHT(N2631,LEN(N2631)-SEARCH("/",N2631))</f>
        <v>space exploration</v>
      </c>
      <c r="S2631" s="9">
        <f t="shared" si="166"/>
        <v>42108.330115740733</v>
      </c>
      <c r="T2631" s="9">
        <f t="shared" si="167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157.9</v>
      </c>
      <c r="P2632" s="14">
        <f t="shared" si="165"/>
        <v>38.99</v>
      </c>
      <c r="Q2632" t="str">
        <f>(LEFT(N2632,FIND("/",N2632)-1))</f>
        <v>technology</v>
      </c>
      <c r="R2632" t="str">
        <f>RIGHT(N2632,LEN(N2632)-SEARCH("/",N2632))</f>
        <v>space exploration</v>
      </c>
      <c r="S2632" s="9">
        <f t="shared" si="166"/>
        <v>42523.897129629629</v>
      </c>
      <c r="T2632" s="9">
        <f t="shared" si="167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114.7</v>
      </c>
      <c r="P2633" s="14">
        <f t="shared" si="165"/>
        <v>80.19</v>
      </c>
      <c r="Q2633" t="str">
        <f>(LEFT(N2633,FIND("/",N2633)-1))</f>
        <v>technology</v>
      </c>
      <c r="R2633" t="str">
        <f>RIGHT(N2633,LEN(N2633)-SEARCH("/",N2633))</f>
        <v>space exploration</v>
      </c>
      <c r="S2633" s="9">
        <f t="shared" si="166"/>
        <v>42217.960960648146</v>
      </c>
      <c r="T2633" s="9">
        <f t="shared" si="167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137</v>
      </c>
      <c r="P2634" s="14">
        <f t="shared" si="165"/>
        <v>34.9</v>
      </c>
      <c r="Q2634" t="str">
        <f>(LEFT(N2634,FIND("/",N2634)-1))</f>
        <v>technology</v>
      </c>
      <c r="R2634" t="str">
        <f>RIGHT(N2634,LEN(N2634)-SEARCH("/",N2634))</f>
        <v>space exploration</v>
      </c>
      <c r="S2634" s="9">
        <f t="shared" si="166"/>
        <v>42493.853460648148</v>
      </c>
      <c r="T2634" s="9">
        <f t="shared" si="167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354.6</v>
      </c>
      <c r="P2635" s="14">
        <f t="shared" si="165"/>
        <v>89.1</v>
      </c>
      <c r="Q2635" t="str">
        <f>(LEFT(N2635,FIND("/",N2635)-1))</f>
        <v>technology</v>
      </c>
      <c r="R2635" t="str">
        <f>RIGHT(N2635,LEN(N2635)-SEARCH("/",N2635))</f>
        <v>space exploration</v>
      </c>
      <c r="S2635" s="9">
        <f t="shared" si="166"/>
        <v>41667.614953703705</v>
      </c>
      <c r="T2635" s="9">
        <f t="shared" si="167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106</v>
      </c>
      <c r="P2636" s="14">
        <f t="shared" si="165"/>
        <v>39.44</v>
      </c>
      <c r="Q2636" t="str">
        <f>(LEFT(N2636,FIND("/",N2636)-1))</f>
        <v>technology</v>
      </c>
      <c r="R2636" t="str">
        <f>RIGHT(N2636,LEN(N2636)-SEARCH("/",N2636))</f>
        <v>space exploration</v>
      </c>
      <c r="S2636" s="9">
        <f t="shared" si="166"/>
        <v>42612.448159722218</v>
      </c>
      <c r="T2636" s="9">
        <f t="shared" si="167"/>
        <v>42642.448159722218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100</v>
      </c>
      <c r="P2637" s="14">
        <f t="shared" si="165"/>
        <v>136.9</v>
      </c>
      <c r="Q2637" t="str">
        <f>(LEFT(N2637,FIND("/",N2637)-1))</f>
        <v>technology</v>
      </c>
      <c r="R2637" t="str">
        <f>RIGHT(N2637,LEN(N2637)-SEARCH("/",N2637))</f>
        <v>space exploration</v>
      </c>
      <c r="S2637" s="9">
        <f t="shared" si="166"/>
        <v>42037.742604166669</v>
      </c>
      <c r="T2637" s="9">
        <f t="shared" si="167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187.3</v>
      </c>
      <c r="P2638" s="14">
        <f t="shared" si="165"/>
        <v>37.46</v>
      </c>
      <c r="Q2638" t="str">
        <f>(LEFT(N2638,FIND("/",N2638)-1))</f>
        <v>technology</v>
      </c>
      <c r="R2638" t="str">
        <f>RIGHT(N2638,LEN(N2638)-SEARCH("/",N2638))</f>
        <v>space exploration</v>
      </c>
      <c r="S2638" s="9">
        <f t="shared" si="166"/>
        <v>42636.406412037039</v>
      </c>
      <c r="T2638" s="9">
        <f t="shared" si="167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166.2</v>
      </c>
      <c r="P2639" s="14">
        <f t="shared" si="165"/>
        <v>31.96</v>
      </c>
      <c r="Q2639" t="str">
        <f>(LEFT(N2639,FIND("/",N2639)-1))</f>
        <v>technology</v>
      </c>
      <c r="R2639" t="str">
        <f>RIGHT(N2639,LEN(N2639)-SEARCH("/",N2639))</f>
        <v>space exploration</v>
      </c>
      <c r="S2639" s="9">
        <f t="shared" si="166"/>
        <v>42639.341145833336</v>
      </c>
      <c r="T2639" s="9">
        <f t="shared" si="167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101.7</v>
      </c>
      <c r="P2640" s="14">
        <f t="shared" si="165"/>
        <v>25.21</v>
      </c>
      <c r="Q2640" t="str">
        <f>(LEFT(N2640,FIND("/",N2640)-1))</f>
        <v>technology</v>
      </c>
      <c r="R2640" t="str">
        <f>RIGHT(N2640,LEN(N2640)-SEARCH("/",N2640))</f>
        <v>space exploration</v>
      </c>
      <c r="S2640" s="9">
        <f t="shared" si="166"/>
        <v>41989.70480324074</v>
      </c>
      <c r="T2640" s="9">
        <f t="shared" si="167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164</v>
      </c>
      <c r="P2641" s="14">
        <f t="shared" si="165"/>
        <v>10.039999999999999</v>
      </c>
      <c r="Q2641" t="str">
        <f>(LEFT(N2641,FIND("/",N2641)-1))</f>
        <v>technology</v>
      </c>
      <c r="R2641" t="str">
        <f>RIGHT(N2641,LEN(N2641)-SEARCH("/",N2641))</f>
        <v>space exploration</v>
      </c>
      <c r="S2641" s="9">
        <f t="shared" si="166"/>
        <v>42024.656805555554</v>
      </c>
      <c r="T2641" s="9">
        <f t="shared" si="167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105.7</v>
      </c>
      <c r="P2642" s="14">
        <f t="shared" si="165"/>
        <v>45.94</v>
      </c>
      <c r="Q2642" t="str">
        <f>(LEFT(N2642,FIND("/",N2642)-1))</f>
        <v>technology</v>
      </c>
      <c r="R2642" t="str">
        <f>RIGHT(N2642,LEN(N2642)-SEARCH("/",N2642))</f>
        <v>space exploration</v>
      </c>
      <c r="S2642" s="9">
        <f t="shared" si="166"/>
        <v>42102.952245370368</v>
      </c>
      <c r="T2642" s="9">
        <f t="shared" si="167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1</v>
      </c>
      <c r="P2643" s="14">
        <f t="shared" si="165"/>
        <v>15</v>
      </c>
      <c r="Q2643" t="str">
        <f>(LEFT(N2643,FIND("/",N2643)-1))</f>
        <v>technology</v>
      </c>
      <c r="R2643" t="str">
        <f>RIGHT(N2643,LEN(N2643)-SEARCH("/",N2643))</f>
        <v>space exploration</v>
      </c>
      <c r="S2643" s="9">
        <f t="shared" si="166"/>
        <v>41880.618784722217</v>
      </c>
      <c r="T2643" s="9">
        <f t="shared" si="167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14" t="e">
        <f t="shared" si="165"/>
        <v>#DIV/0!</v>
      </c>
      <c r="Q2644" t="str">
        <f>(LEFT(N2644,FIND("/",N2644)-1))</f>
        <v>technology</v>
      </c>
      <c r="R2644" t="str">
        <f>RIGHT(N2644,LEN(N2644)-SEARCH("/",N2644))</f>
        <v>space exploration</v>
      </c>
      <c r="S2644" s="9">
        <f t="shared" si="166"/>
        <v>42536.03828703703</v>
      </c>
      <c r="T2644" s="9">
        <f t="shared" si="167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33.6</v>
      </c>
      <c r="P2645" s="14">
        <f t="shared" si="165"/>
        <v>223.58</v>
      </c>
      <c r="Q2645" t="str">
        <f>(LEFT(N2645,FIND("/",N2645)-1))</f>
        <v>technology</v>
      </c>
      <c r="R2645" t="str">
        <f>RIGHT(N2645,LEN(N2645)-SEARCH("/",N2645))</f>
        <v>space exploration</v>
      </c>
      <c r="S2645" s="9">
        <f t="shared" si="166"/>
        <v>42689.374016203707</v>
      </c>
      <c r="T2645" s="9">
        <f t="shared" si="167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2.1</v>
      </c>
      <c r="P2646" s="14">
        <f t="shared" si="165"/>
        <v>39.479999999999997</v>
      </c>
      <c r="Q2646" t="str">
        <f>(LEFT(N2646,FIND("/",N2646)-1))</f>
        <v>technology</v>
      </c>
      <c r="R2646" t="str">
        <f>RIGHT(N2646,LEN(N2646)-SEARCH("/",N2646))</f>
        <v>space exploration</v>
      </c>
      <c r="S2646" s="9">
        <f t="shared" si="166"/>
        <v>42774.583738425928</v>
      </c>
      <c r="T2646" s="9">
        <f t="shared" si="167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10.5</v>
      </c>
      <c r="P2647" s="14">
        <f t="shared" si="165"/>
        <v>91.3</v>
      </c>
      <c r="Q2647" t="str">
        <f>(LEFT(N2647,FIND("/",N2647)-1))</f>
        <v>technology</v>
      </c>
      <c r="R2647" t="str">
        <f>RIGHT(N2647,LEN(N2647)-SEARCH("/",N2647))</f>
        <v>space exploration</v>
      </c>
      <c r="S2647" s="9">
        <f t="shared" si="166"/>
        <v>41921.634293981479</v>
      </c>
      <c r="T2647" s="9">
        <f t="shared" si="167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</v>
      </c>
      <c r="P2648" s="14">
        <f t="shared" si="165"/>
        <v>78.67</v>
      </c>
      <c r="Q2648" t="str">
        <f>(LEFT(N2648,FIND("/",N2648)-1))</f>
        <v>technology</v>
      </c>
      <c r="R2648" t="str">
        <f>RIGHT(N2648,LEN(N2648)-SEARCH("/",N2648))</f>
        <v>space exploration</v>
      </c>
      <c r="S2648" s="9">
        <f t="shared" si="166"/>
        <v>42226.10496527778</v>
      </c>
      <c r="T2648" s="9">
        <f t="shared" si="167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</v>
      </c>
      <c r="P2649" s="14">
        <f t="shared" si="165"/>
        <v>12</v>
      </c>
      <c r="Q2649" t="str">
        <f>(LEFT(N2649,FIND("/",N2649)-1))</f>
        <v>technology</v>
      </c>
      <c r="R2649" t="str">
        <f>RIGHT(N2649,LEN(N2649)-SEARCH("/",N2649))</f>
        <v>space exploration</v>
      </c>
      <c r="S2649" s="9">
        <f t="shared" si="166"/>
        <v>42200.053460648145</v>
      </c>
      <c r="T2649" s="9">
        <f t="shared" si="167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0.9</v>
      </c>
      <c r="P2650" s="14">
        <f t="shared" si="165"/>
        <v>17.670000000000002</v>
      </c>
      <c r="Q2650" t="str">
        <f>(LEFT(N2650,FIND("/",N2650)-1))</f>
        <v>technology</v>
      </c>
      <c r="R2650" t="str">
        <f>RIGHT(N2650,LEN(N2650)-SEARCH("/",N2650))</f>
        <v>space exploration</v>
      </c>
      <c r="S2650" s="9">
        <f t="shared" si="166"/>
        <v>42408.506481481476</v>
      </c>
      <c r="T2650" s="9">
        <f t="shared" si="167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0.1</v>
      </c>
      <c r="P2651" s="14">
        <f t="shared" si="165"/>
        <v>41.33</v>
      </c>
      <c r="Q2651" t="str">
        <f>(LEFT(N2651,FIND("/",N2651)-1))</f>
        <v>technology</v>
      </c>
      <c r="R2651" t="str">
        <f>RIGHT(N2651,LEN(N2651)-SEARCH("/",N2651))</f>
        <v>space exploration</v>
      </c>
      <c r="S2651" s="9">
        <f t="shared" si="166"/>
        <v>42341.788668981484</v>
      </c>
      <c r="T2651" s="9">
        <f t="shared" si="167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0.6</v>
      </c>
      <c r="P2652" s="14">
        <f t="shared" si="165"/>
        <v>71.599999999999994</v>
      </c>
      <c r="Q2652" t="str">
        <f>(LEFT(N2652,FIND("/",N2652)-1))</f>
        <v>technology</v>
      </c>
      <c r="R2652" t="str">
        <f>RIGHT(N2652,LEN(N2652)-SEARCH("/",N2652))</f>
        <v>space exploration</v>
      </c>
      <c r="S2652" s="9">
        <f t="shared" si="166"/>
        <v>42695.416006944441</v>
      </c>
      <c r="T2652" s="9">
        <f t="shared" si="167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1.9</v>
      </c>
      <c r="P2653" s="14">
        <f t="shared" si="165"/>
        <v>307.82</v>
      </c>
      <c r="Q2653" t="str">
        <f>(LEFT(N2653,FIND("/",N2653)-1))</f>
        <v>technology</v>
      </c>
      <c r="R2653" t="str">
        <f>RIGHT(N2653,LEN(N2653)-SEARCH("/",N2653))</f>
        <v>space exploration</v>
      </c>
      <c r="S2653" s="9">
        <f t="shared" si="166"/>
        <v>42327.597326388888</v>
      </c>
      <c r="T2653" s="9">
        <f t="shared" si="167"/>
        <v>42355.597326388888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0.9</v>
      </c>
      <c r="P2654" s="14">
        <f t="shared" si="165"/>
        <v>80.45</v>
      </c>
      <c r="Q2654" t="str">
        <f>(LEFT(N2654,FIND("/",N2654)-1))</f>
        <v>technology</v>
      </c>
      <c r="R2654" t="str">
        <f>RIGHT(N2654,LEN(N2654)-SEARCH("/",N2654))</f>
        <v>space exploration</v>
      </c>
      <c r="S2654" s="9">
        <f t="shared" si="166"/>
        <v>41952.950520833336</v>
      </c>
      <c r="T2654" s="9">
        <f t="shared" si="167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11.5</v>
      </c>
      <c r="P2655" s="14">
        <f t="shared" si="165"/>
        <v>83.94</v>
      </c>
      <c r="Q2655" t="str">
        <f>(LEFT(N2655,FIND("/",N2655)-1))</f>
        <v>technology</v>
      </c>
      <c r="R2655" t="str">
        <f>RIGHT(N2655,LEN(N2655)-SEARCH("/",N2655))</f>
        <v>space exploration</v>
      </c>
      <c r="S2655" s="9">
        <f t="shared" si="166"/>
        <v>41771.443599537037</v>
      </c>
      <c r="T2655" s="9">
        <f t="shared" si="167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0.1</v>
      </c>
      <c r="P2656" s="14">
        <f t="shared" si="165"/>
        <v>8.5</v>
      </c>
      <c r="Q2656" t="str">
        <f>(LEFT(N2656,FIND("/",N2656)-1))</f>
        <v>technology</v>
      </c>
      <c r="R2656" t="str">
        <f>RIGHT(N2656,LEN(N2656)-SEARCH("/",N2656))</f>
        <v>space exploration</v>
      </c>
      <c r="S2656" s="9">
        <f t="shared" si="166"/>
        <v>42055.392662037033</v>
      </c>
      <c r="T2656" s="9">
        <f t="shared" si="167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21</v>
      </c>
      <c r="P2657" s="14">
        <f t="shared" si="165"/>
        <v>73.37</v>
      </c>
      <c r="Q2657" t="str">
        <f>(LEFT(N2657,FIND("/",N2657)-1))</f>
        <v>technology</v>
      </c>
      <c r="R2657" t="str">
        <f>RIGHT(N2657,LEN(N2657)-SEARCH("/",N2657))</f>
        <v>space exploration</v>
      </c>
      <c r="S2657" s="9">
        <f t="shared" si="166"/>
        <v>42381.657951388886</v>
      </c>
      <c r="T2657" s="9">
        <f t="shared" si="167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11.4</v>
      </c>
      <c r="P2658" s="14">
        <f t="shared" si="165"/>
        <v>112.86</v>
      </c>
      <c r="Q2658" t="str">
        <f>(LEFT(N2658,FIND("/",N2658)-1))</f>
        <v>technology</v>
      </c>
      <c r="R2658" t="str">
        <f>RIGHT(N2658,LEN(N2658)-SEARCH("/",N2658))</f>
        <v>space exploration</v>
      </c>
      <c r="S2658" s="9">
        <f t="shared" si="166"/>
        <v>42767.480185185188</v>
      </c>
      <c r="T2658" s="9">
        <f t="shared" si="167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18.7</v>
      </c>
      <c r="P2659" s="14">
        <f t="shared" si="165"/>
        <v>95.28</v>
      </c>
      <c r="Q2659" t="str">
        <f>(LEFT(N2659,FIND("/",N2659)-1))</f>
        <v>technology</v>
      </c>
      <c r="R2659" t="str">
        <f>RIGHT(N2659,LEN(N2659)-SEARCH("/",N2659))</f>
        <v>space exploration</v>
      </c>
      <c r="S2659" s="9">
        <f t="shared" si="166"/>
        <v>42551.720520833333</v>
      </c>
      <c r="T2659" s="9">
        <f t="shared" si="167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0.1</v>
      </c>
      <c r="P2660" s="14">
        <f t="shared" si="165"/>
        <v>22.75</v>
      </c>
      <c r="Q2660" t="str">
        <f>(LEFT(N2660,FIND("/",N2660)-1))</f>
        <v>technology</v>
      </c>
      <c r="R2660" t="str">
        <f>RIGHT(N2660,LEN(N2660)-SEARCH("/",N2660))</f>
        <v>space exploration</v>
      </c>
      <c r="S2660" s="9">
        <f t="shared" si="166"/>
        <v>42551.675856481474</v>
      </c>
      <c r="T2660" s="9">
        <f t="shared" si="167"/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</v>
      </c>
      <c r="P2661" s="14">
        <f t="shared" si="165"/>
        <v>133.30000000000001</v>
      </c>
      <c r="Q2661" t="str">
        <f>(LEFT(N2661,FIND("/",N2661)-1))</f>
        <v>technology</v>
      </c>
      <c r="R2661" t="str">
        <f>RIGHT(N2661,LEN(N2661)-SEARCH("/",N2661))</f>
        <v>space exploration</v>
      </c>
      <c r="S2661" s="9">
        <f t="shared" si="166"/>
        <v>42081.861226851848</v>
      </c>
      <c r="T2661" s="9">
        <f t="shared" si="167"/>
        <v>42111.861226851848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0.1</v>
      </c>
      <c r="P2662" s="14">
        <f t="shared" si="165"/>
        <v>3.8</v>
      </c>
      <c r="Q2662" t="str">
        <f>(LEFT(N2662,FIND("/",N2662)-1))</f>
        <v>technology</v>
      </c>
      <c r="R2662" t="str">
        <f>RIGHT(N2662,LEN(N2662)-SEARCH("/",N2662))</f>
        <v>space exploration</v>
      </c>
      <c r="S2662" s="9">
        <f t="shared" si="166"/>
        <v>42272.504837962959</v>
      </c>
      <c r="T2662" s="9">
        <f t="shared" si="167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102.9</v>
      </c>
      <c r="P2663" s="14">
        <f t="shared" si="165"/>
        <v>85.75</v>
      </c>
      <c r="Q2663" t="str">
        <f>(LEFT(N2663,FIND("/",N2663)-1))</f>
        <v>technology</v>
      </c>
      <c r="R2663" t="str">
        <f>RIGHT(N2663,LEN(N2663)-SEARCH("/",N2663))</f>
        <v>makerspaces</v>
      </c>
      <c r="S2663" s="9">
        <f t="shared" si="166"/>
        <v>41542.750115740739</v>
      </c>
      <c r="T2663" s="9">
        <f t="shared" si="167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106.8</v>
      </c>
      <c r="P2664" s="14">
        <f t="shared" si="165"/>
        <v>267</v>
      </c>
      <c r="Q2664" t="str">
        <f>(LEFT(N2664,FIND("/",N2664)-1))</f>
        <v>technology</v>
      </c>
      <c r="R2664" t="str">
        <f>RIGHT(N2664,LEN(N2664)-SEARCH("/",N2664))</f>
        <v>makerspaces</v>
      </c>
      <c r="S2664" s="9">
        <f t="shared" si="166"/>
        <v>42207.538344907407</v>
      </c>
      <c r="T2664" s="9">
        <f t="shared" si="167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104.6</v>
      </c>
      <c r="P2665" s="14">
        <f t="shared" si="165"/>
        <v>373.56</v>
      </c>
      <c r="Q2665" t="str">
        <f>(LEFT(N2665,FIND("/",N2665)-1))</f>
        <v>technology</v>
      </c>
      <c r="R2665" t="str">
        <f>RIGHT(N2665,LEN(N2665)-SEARCH("/",N2665))</f>
        <v>makerspaces</v>
      </c>
      <c r="S2665" s="9">
        <f t="shared" si="166"/>
        <v>42222.41443287037</v>
      </c>
      <c r="T2665" s="9">
        <f t="shared" si="167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103.4</v>
      </c>
      <c r="P2666" s="14">
        <f t="shared" si="165"/>
        <v>174.04</v>
      </c>
      <c r="Q2666" t="str">
        <f>(LEFT(N2666,FIND("/",N2666)-1))</f>
        <v>technology</v>
      </c>
      <c r="R2666" t="str">
        <f>RIGHT(N2666,LEN(N2666)-SEARCH("/",N2666))</f>
        <v>makerspaces</v>
      </c>
      <c r="S2666" s="9">
        <f t="shared" si="166"/>
        <v>42312.817094907405</v>
      </c>
      <c r="T2666" s="9">
        <f t="shared" si="167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123.1</v>
      </c>
      <c r="P2667" s="14">
        <f t="shared" si="165"/>
        <v>93.7</v>
      </c>
      <c r="Q2667" t="str">
        <f>(LEFT(N2667,FIND("/",N2667)-1))</f>
        <v>technology</v>
      </c>
      <c r="R2667" t="str">
        <f>RIGHT(N2667,LEN(N2667)-SEARCH("/",N2667))</f>
        <v>makerspaces</v>
      </c>
      <c r="S2667" s="9">
        <f t="shared" si="166"/>
        <v>42083.687199074069</v>
      </c>
      <c r="T2667" s="9">
        <f t="shared" si="167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159.30000000000001</v>
      </c>
      <c r="P2668" s="14">
        <f t="shared" si="165"/>
        <v>77.33</v>
      </c>
      <c r="Q2668" t="str">
        <f>(LEFT(N2668,FIND("/",N2668)-1))</f>
        <v>technology</v>
      </c>
      <c r="R2668" t="str">
        <f>RIGHT(N2668,LEN(N2668)-SEARCH("/",N2668))</f>
        <v>makerspaces</v>
      </c>
      <c r="S2668" s="9">
        <f t="shared" si="166"/>
        <v>42235.55600694444</v>
      </c>
      <c r="T2668" s="9">
        <f t="shared" si="167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110.7</v>
      </c>
      <c r="P2669" s="14">
        <f t="shared" si="165"/>
        <v>92.22</v>
      </c>
      <c r="Q2669" t="str">
        <f>(LEFT(N2669,FIND("/",N2669)-1))</f>
        <v>technology</v>
      </c>
      <c r="R2669" t="str">
        <f>RIGHT(N2669,LEN(N2669)-SEARCH("/",N2669))</f>
        <v>makerspaces</v>
      </c>
      <c r="S2669" s="9">
        <f t="shared" si="166"/>
        <v>42380.717777777776</v>
      </c>
      <c r="T2669" s="9">
        <f t="shared" si="167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170.7</v>
      </c>
      <c r="P2670" s="14">
        <f t="shared" si="165"/>
        <v>60.96</v>
      </c>
      <c r="Q2670" t="str">
        <f>(LEFT(N2670,FIND("/",N2670)-1))</f>
        <v>technology</v>
      </c>
      <c r="R2670" t="str">
        <f>RIGHT(N2670,LEN(N2670)-SEARCH("/",N2670))</f>
        <v>makerspaces</v>
      </c>
      <c r="S2670" s="9">
        <f t="shared" si="166"/>
        <v>42275.380381944444</v>
      </c>
      <c r="T2670" s="9">
        <f t="shared" si="167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125.1</v>
      </c>
      <c r="P2671" s="14">
        <f t="shared" si="165"/>
        <v>91</v>
      </c>
      <c r="Q2671" t="str">
        <f>(LEFT(N2671,FIND("/",N2671)-1))</f>
        <v>technology</v>
      </c>
      <c r="R2671" t="str">
        <f>RIGHT(N2671,LEN(N2671)-SEARCH("/",N2671))</f>
        <v>makerspaces</v>
      </c>
      <c r="S2671" s="9">
        <f t="shared" si="166"/>
        <v>42318.827499999992</v>
      </c>
      <c r="T2671" s="9">
        <f t="shared" si="167"/>
        <v>42378.827499999992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</v>
      </c>
      <c r="P2672" s="14">
        <f t="shared" si="165"/>
        <v>41.58</v>
      </c>
      <c r="Q2672" t="str">
        <f>(LEFT(N2672,FIND("/",N2672)-1))</f>
        <v>technology</v>
      </c>
      <c r="R2672" t="str">
        <f>RIGHT(N2672,LEN(N2672)-SEARCH("/",N2672))</f>
        <v>makerspaces</v>
      </c>
      <c r="S2672" s="9">
        <f t="shared" si="166"/>
        <v>41820.812268518515</v>
      </c>
      <c r="T2672" s="9">
        <f t="shared" si="167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11.3</v>
      </c>
      <c r="P2673" s="14">
        <f t="shared" si="165"/>
        <v>33.76</v>
      </c>
      <c r="Q2673" t="str">
        <f>(LEFT(N2673,FIND("/",N2673)-1))</f>
        <v>technology</v>
      </c>
      <c r="R2673" t="str">
        <f>RIGHT(N2673,LEN(N2673)-SEARCH("/",N2673))</f>
        <v>makerspaces</v>
      </c>
      <c r="S2673" s="9">
        <f t="shared" si="166"/>
        <v>41962.54069444444</v>
      </c>
      <c r="T2673" s="9">
        <f t="shared" si="167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33.200000000000003</v>
      </c>
      <c r="P2674" s="14">
        <f t="shared" si="165"/>
        <v>70.62</v>
      </c>
      <c r="Q2674" t="str">
        <f>(LEFT(N2674,FIND("/",N2674)-1))</f>
        <v>technology</v>
      </c>
      <c r="R2674" t="str">
        <f>RIGHT(N2674,LEN(N2674)-SEARCH("/",N2674))</f>
        <v>makerspaces</v>
      </c>
      <c r="S2674" s="9">
        <f t="shared" si="166"/>
        <v>42344.675810185181</v>
      </c>
      <c r="T2674" s="9">
        <f t="shared" si="167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27.6</v>
      </c>
      <c r="P2675" s="14">
        <f t="shared" si="165"/>
        <v>167.15</v>
      </c>
      <c r="Q2675" t="str">
        <f>(LEFT(N2675,FIND("/",N2675)-1))</f>
        <v>technology</v>
      </c>
      <c r="R2675" t="str">
        <f>RIGHT(N2675,LEN(N2675)-SEARCH("/",N2675))</f>
        <v>makerspaces</v>
      </c>
      <c r="S2675" s="9">
        <f t="shared" si="166"/>
        <v>41912.333321759259</v>
      </c>
      <c r="T2675" s="9">
        <f t="shared" si="167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62.8</v>
      </c>
      <c r="P2676" s="14">
        <f t="shared" si="165"/>
        <v>128.62</v>
      </c>
      <c r="Q2676" t="str">
        <f>(LEFT(N2676,FIND("/",N2676)-1))</f>
        <v>technology</v>
      </c>
      <c r="R2676" t="str">
        <f>RIGHT(N2676,LEN(N2676)-SEARCH("/",N2676))</f>
        <v>makerspaces</v>
      </c>
      <c r="S2676" s="9">
        <f t="shared" si="166"/>
        <v>42529.424421296295</v>
      </c>
      <c r="T2676" s="9">
        <f t="shared" si="167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7.6</v>
      </c>
      <c r="P2677" s="14">
        <f t="shared" si="165"/>
        <v>65.41</v>
      </c>
      <c r="Q2677" t="str">
        <f>(LEFT(N2677,FIND("/",N2677)-1))</f>
        <v>technology</v>
      </c>
      <c r="R2677" t="str">
        <f>RIGHT(N2677,LEN(N2677)-SEARCH("/",N2677))</f>
        <v>makerspaces</v>
      </c>
      <c r="S2677" s="9">
        <f t="shared" si="166"/>
        <v>41923.649178240739</v>
      </c>
      <c r="T2677" s="9">
        <f t="shared" si="167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50.4</v>
      </c>
      <c r="P2678" s="14">
        <f t="shared" si="165"/>
        <v>117.56</v>
      </c>
      <c r="Q2678" t="str">
        <f>(LEFT(N2678,FIND("/",N2678)-1))</f>
        <v>technology</v>
      </c>
      <c r="R2678" t="str">
        <f>RIGHT(N2678,LEN(N2678)-SEARCH("/",N2678))</f>
        <v>makerspaces</v>
      </c>
      <c r="S2678" s="9">
        <f t="shared" si="166"/>
        <v>42482.416365740741</v>
      </c>
      <c r="T2678" s="9">
        <f t="shared" si="167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17.5</v>
      </c>
      <c r="P2679" s="14">
        <f t="shared" si="165"/>
        <v>126.48</v>
      </c>
      <c r="Q2679" t="str">
        <f>(LEFT(N2679,FIND("/",N2679)-1))</f>
        <v>technology</v>
      </c>
      <c r="R2679" t="str">
        <f>RIGHT(N2679,LEN(N2679)-SEARCH("/",N2679))</f>
        <v>makerspaces</v>
      </c>
      <c r="S2679" s="9">
        <f t="shared" si="166"/>
        <v>41792.821099537039</v>
      </c>
      <c r="T2679" s="9">
        <f t="shared" si="167"/>
        <v>41822.821099537039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0</v>
      </c>
      <c r="P2680" s="14">
        <f t="shared" si="165"/>
        <v>550</v>
      </c>
      <c r="Q2680" t="str">
        <f>(LEFT(N2680,FIND("/",N2680)-1))</f>
        <v>technology</v>
      </c>
      <c r="R2680" t="str">
        <f>RIGHT(N2680,LEN(N2680)-SEARCH("/",N2680))</f>
        <v>makerspaces</v>
      </c>
      <c r="S2680" s="9">
        <f t="shared" si="166"/>
        <v>42241.589872685181</v>
      </c>
      <c r="T2680" s="9">
        <f t="shared" si="167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0.3</v>
      </c>
      <c r="P2681" s="14">
        <f t="shared" si="165"/>
        <v>44</v>
      </c>
      <c r="Q2681" t="str">
        <f>(LEFT(N2681,FIND("/",N2681)-1))</f>
        <v>technology</v>
      </c>
      <c r="R2681" t="str">
        <f>RIGHT(N2681,LEN(N2681)-SEARCH("/",N2681))</f>
        <v>makerspaces</v>
      </c>
      <c r="S2681" s="9">
        <f t="shared" si="166"/>
        <v>42032.792754629627</v>
      </c>
      <c r="T2681" s="9">
        <f t="shared" si="167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0.9</v>
      </c>
      <c r="P2682" s="14">
        <f t="shared" si="165"/>
        <v>69</v>
      </c>
      <c r="Q2682" t="str">
        <f>(LEFT(N2682,FIND("/",N2682)-1))</f>
        <v>technology</v>
      </c>
      <c r="R2682" t="str">
        <f>RIGHT(N2682,LEN(N2682)-SEARCH("/",N2682))</f>
        <v>makerspaces</v>
      </c>
      <c r="S2682" s="9">
        <f t="shared" si="166"/>
        <v>42436.003368055557</v>
      </c>
      <c r="T2682" s="9">
        <f t="shared" si="167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0.7</v>
      </c>
      <c r="P2683" s="14">
        <f t="shared" si="165"/>
        <v>27.5</v>
      </c>
      <c r="Q2683" t="str">
        <f>(LEFT(N2683,FIND("/",N2683)-1))</f>
        <v>food</v>
      </c>
      <c r="R2683" t="str">
        <f>RIGHT(N2683,LEN(N2683)-SEARCH("/",N2683))</f>
        <v>food trucks</v>
      </c>
      <c r="S2683" s="9">
        <f t="shared" si="166"/>
        <v>41805.686921296292</v>
      </c>
      <c r="T2683" s="9">
        <f t="shared" si="167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28.3</v>
      </c>
      <c r="P2684" s="14">
        <f t="shared" si="165"/>
        <v>84.9</v>
      </c>
      <c r="Q2684" t="str">
        <f>(LEFT(N2684,FIND("/",N2684)-1))</f>
        <v>food</v>
      </c>
      <c r="R2684" t="str">
        <f>RIGHT(N2684,LEN(N2684)-SEARCH("/",N2684))</f>
        <v>food trucks</v>
      </c>
      <c r="S2684" s="9">
        <f t="shared" si="166"/>
        <v>41932.663657407407</v>
      </c>
      <c r="T2684" s="9">
        <f t="shared" si="167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0.2</v>
      </c>
      <c r="P2685" s="14">
        <f t="shared" si="165"/>
        <v>12</v>
      </c>
      <c r="Q2685" t="str">
        <f>(LEFT(N2685,FIND("/",N2685)-1))</f>
        <v>food</v>
      </c>
      <c r="R2685" t="str">
        <f>RIGHT(N2685,LEN(N2685)-SEARCH("/",N2685))</f>
        <v>food trucks</v>
      </c>
      <c r="S2685" s="9">
        <f t="shared" si="166"/>
        <v>42034.546759259254</v>
      </c>
      <c r="T2685" s="9">
        <f t="shared" si="167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1.1000000000000001</v>
      </c>
      <c r="P2686" s="14">
        <f t="shared" si="165"/>
        <v>200</v>
      </c>
      <c r="Q2686" t="str">
        <f>(LEFT(N2686,FIND("/",N2686)-1))</f>
        <v>food</v>
      </c>
      <c r="R2686" t="str">
        <f>RIGHT(N2686,LEN(N2686)-SEARCH("/",N2686))</f>
        <v>food trucks</v>
      </c>
      <c r="S2686" s="9">
        <f t="shared" si="166"/>
        <v>41820.706307870372</v>
      </c>
      <c r="T2686" s="9">
        <f t="shared" si="167"/>
        <v>41860.706307870372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</v>
      </c>
      <c r="P2687" s="14">
        <f t="shared" si="165"/>
        <v>10</v>
      </c>
      <c r="Q2687" t="str">
        <f>(LEFT(N2687,FIND("/",N2687)-1))</f>
        <v>food</v>
      </c>
      <c r="R2687" t="str">
        <f>RIGHT(N2687,LEN(N2687)-SEARCH("/",N2687))</f>
        <v>food trucks</v>
      </c>
      <c r="S2687" s="9">
        <f t="shared" si="166"/>
        <v>42061.487615740734</v>
      </c>
      <c r="T2687" s="9">
        <f t="shared" si="167"/>
        <v>42121.44594907407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14" t="e">
        <f t="shared" si="165"/>
        <v>#DIV/0!</v>
      </c>
      <c r="Q2688" t="str">
        <f>(LEFT(N2688,FIND("/",N2688)-1))</f>
        <v>food</v>
      </c>
      <c r="R2688" t="str">
        <f>RIGHT(N2688,LEN(N2688)-SEARCH("/",N2688))</f>
        <v>food trucks</v>
      </c>
      <c r="S2688" s="9">
        <f t="shared" si="166"/>
        <v>41892.766469907401</v>
      </c>
      <c r="T2688" s="9">
        <f t="shared" si="167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14" t="e">
        <f t="shared" si="165"/>
        <v>#DIV/0!</v>
      </c>
      <c r="Q2689" t="str">
        <f>(LEFT(N2689,FIND("/",N2689)-1))</f>
        <v>food</v>
      </c>
      <c r="R2689" t="str">
        <f>RIGHT(N2689,LEN(N2689)-SEARCH("/",N2689))</f>
        <v>food trucks</v>
      </c>
      <c r="S2689" s="9">
        <f t="shared" si="166"/>
        <v>42154.431921296295</v>
      </c>
      <c r="T2689" s="9">
        <f t="shared" si="167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0.1</v>
      </c>
      <c r="P2690" s="14">
        <f t="shared" si="165"/>
        <v>5.29</v>
      </c>
      <c r="Q2690" t="str">
        <f>(LEFT(N2690,FIND("/",N2690)-1))</f>
        <v>food</v>
      </c>
      <c r="R2690" t="str">
        <f>RIGHT(N2690,LEN(N2690)-SEARCH("/",N2690))</f>
        <v>food trucks</v>
      </c>
      <c r="S2690" s="9">
        <f t="shared" si="166"/>
        <v>42027.910532407404</v>
      </c>
      <c r="T2690" s="9">
        <f t="shared" si="167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ROUND((E2691/D2691)*100, 1)</f>
        <v>0</v>
      </c>
      <c r="P2691" s="14">
        <f t="shared" ref="P2691:P2754" si="169">ROUND(E2691/L2691, 2)</f>
        <v>1</v>
      </c>
      <c r="Q2691" t="str">
        <f>(LEFT(N2691,FIND("/",N2691)-1))</f>
        <v>food</v>
      </c>
      <c r="R2691" t="str">
        <f>RIGHT(N2691,LEN(N2691)-SEARCH("/",N2691))</f>
        <v>food trucks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10.7</v>
      </c>
      <c r="P2692" s="14">
        <f t="shared" si="169"/>
        <v>72.760000000000005</v>
      </c>
      <c r="Q2692" t="str">
        <f>(LEFT(N2692,FIND("/",N2692)-1))</f>
        <v>food</v>
      </c>
      <c r="R2692" t="str">
        <f>RIGHT(N2692,LEN(N2692)-SEARCH("/",N2692))</f>
        <v>food trucks</v>
      </c>
      <c r="S2692" s="9">
        <f t="shared" si="170"/>
        <v>42112.89671296296</v>
      </c>
      <c r="T2692" s="9">
        <f t="shared" si="171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0.1</v>
      </c>
      <c r="P2693" s="14">
        <f t="shared" si="169"/>
        <v>17.5</v>
      </c>
      <c r="Q2693" t="str">
        <f>(LEFT(N2693,FIND("/",N2693)-1))</f>
        <v>food</v>
      </c>
      <c r="R2693" t="str">
        <f>RIGHT(N2693,LEN(N2693)-SEARCH("/",N2693))</f>
        <v>food trucks</v>
      </c>
      <c r="S2693" s="9">
        <f t="shared" si="170"/>
        <v>42089.515706018516</v>
      </c>
      <c r="T2693" s="9">
        <f t="shared" si="171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0.7</v>
      </c>
      <c r="P2694" s="14">
        <f t="shared" si="169"/>
        <v>25</v>
      </c>
      <c r="Q2694" t="str">
        <f>(LEFT(N2694,FIND("/",N2694)-1))</f>
        <v>food</v>
      </c>
      <c r="R2694" t="str">
        <f>RIGHT(N2694,LEN(N2694)-SEARCH("/",N2694))</f>
        <v>food trucks</v>
      </c>
      <c r="S2694" s="9">
        <f t="shared" si="170"/>
        <v>42058.125694444439</v>
      </c>
      <c r="T2694" s="9">
        <f t="shared" si="171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0.8</v>
      </c>
      <c r="P2695" s="14">
        <f t="shared" si="169"/>
        <v>13.33</v>
      </c>
      <c r="Q2695" t="str">
        <f>(LEFT(N2695,FIND("/",N2695)-1))</f>
        <v>food</v>
      </c>
      <c r="R2695" t="str">
        <f>RIGHT(N2695,LEN(N2695)-SEARCH("/",N2695))</f>
        <v>food trucks</v>
      </c>
      <c r="S2695" s="9">
        <f t="shared" si="170"/>
        <v>41833.930162037032</v>
      </c>
      <c r="T2695" s="9">
        <f t="shared" si="171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0</v>
      </c>
      <c r="P2696" s="14">
        <f t="shared" si="169"/>
        <v>1</v>
      </c>
      <c r="Q2696" t="str">
        <f>(LEFT(N2696,FIND("/",N2696)-1))</f>
        <v>food</v>
      </c>
      <c r="R2696" t="str">
        <f>RIGHT(N2696,LEN(N2696)-SEARCH("/",N2696))</f>
        <v>food trucks</v>
      </c>
      <c r="S2696" s="9">
        <f t="shared" si="170"/>
        <v>41877.932164351849</v>
      </c>
      <c r="T2696" s="9">
        <f t="shared" si="171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0.5</v>
      </c>
      <c r="P2697" s="14">
        <f t="shared" si="169"/>
        <v>23.67</v>
      </c>
      <c r="Q2697" t="str">
        <f>(LEFT(N2697,FIND("/",N2697)-1))</f>
        <v>food</v>
      </c>
      <c r="R2697" t="str">
        <f>RIGHT(N2697,LEN(N2697)-SEARCH("/",N2697))</f>
        <v>food trucks</v>
      </c>
      <c r="S2697" s="9">
        <f t="shared" si="170"/>
        <v>42047.973587962959</v>
      </c>
      <c r="T2697" s="9">
        <f t="shared" si="171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5.7</v>
      </c>
      <c r="P2698" s="14">
        <f t="shared" si="169"/>
        <v>89.21</v>
      </c>
      <c r="Q2698" t="str">
        <f>(LEFT(N2698,FIND("/",N2698)-1))</f>
        <v>food</v>
      </c>
      <c r="R2698" t="str">
        <f>RIGHT(N2698,LEN(N2698)-SEARCH("/",N2698))</f>
        <v>food trucks</v>
      </c>
      <c r="S2698" s="9">
        <f t="shared" si="170"/>
        <v>41964.636111111111</v>
      </c>
      <c r="T2698" s="9">
        <f t="shared" si="171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26.4</v>
      </c>
      <c r="P2699" s="14">
        <f t="shared" si="169"/>
        <v>116.56</v>
      </c>
      <c r="Q2699" t="str">
        <f>(LEFT(N2699,FIND("/",N2699)-1))</f>
        <v>food</v>
      </c>
      <c r="R2699" t="str">
        <f>RIGHT(N2699,LEN(N2699)-SEARCH("/",N2699))</f>
        <v>food trucks</v>
      </c>
      <c r="S2699" s="9">
        <f t="shared" si="170"/>
        <v>42187.731747685182</v>
      </c>
      <c r="T2699" s="9">
        <f t="shared" si="171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0.3</v>
      </c>
      <c r="P2700" s="14">
        <f t="shared" si="169"/>
        <v>13.01</v>
      </c>
      <c r="Q2700" t="str">
        <f>(LEFT(N2700,FIND("/",N2700)-1))</f>
        <v>food</v>
      </c>
      <c r="R2700" t="str">
        <f>RIGHT(N2700,LEN(N2700)-SEARCH("/",N2700))</f>
        <v>food trucks</v>
      </c>
      <c r="S2700" s="9">
        <f t="shared" si="170"/>
        <v>41787.689907407403</v>
      </c>
      <c r="T2700" s="9">
        <f t="shared" si="171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14" t="e">
        <f t="shared" si="169"/>
        <v>#DIV/0!</v>
      </c>
      <c r="Q2701" t="str">
        <f>(LEFT(N2701,FIND("/",N2701)-1))</f>
        <v>food</v>
      </c>
      <c r="R2701" t="str">
        <f>RIGHT(N2701,LEN(N2701)-SEARCH("/",N2701))</f>
        <v>food trucks</v>
      </c>
      <c r="S2701" s="9">
        <f t="shared" si="170"/>
        <v>41829.688229166662</v>
      </c>
      <c r="T2701" s="9">
        <f t="shared" si="171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0.7</v>
      </c>
      <c r="P2702" s="14">
        <f t="shared" si="169"/>
        <v>17.5</v>
      </c>
      <c r="Q2702" t="str">
        <f>(LEFT(N2702,FIND("/",N2702)-1))</f>
        <v>food</v>
      </c>
      <c r="R2702" t="str">
        <f>RIGHT(N2702,LEN(N2702)-SEARCH("/",N2702))</f>
        <v>food trucks</v>
      </c>
      <c r="S2702" s="9">
        <f t="shared" si="170"/>
        <v>41870.666342592587</v>
      </c>
      <c r="T2702" s="9">
        <f t="shared" si="171"/>
        <v>41900.666342592587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46.2</v>
      </c>
      <c r="P2703" s="14">
        <f t="shared" si="169"/>
        <v>34.130000000000003</v>
      </c>
      <c r="Q2703" t="str">
        <f>(LEFT(N2703,FIND("/",N2703)-1))</f>
        <v>theater</v>
      </c>
      <c r="R2703" t="str">
        <f>RIGHT(N2703,LEN(N2703)-SEARCH("/",N2703))</f>
        <v>spaces</v>
      </c>
      <c r="S2703" s="9">
        <f t="shared" si="170"/>
        <v>42801.566365740735</v>
      </c>
      <c r="T2703" s="9">
        <f t="shared" si="171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34.4</v>
      </c>
      <c r="P2704" s="14">
        <f t="shared" si="169"/>
        <v>132.35</v>
      </c>
      <c r="Q2704" t="str">
        <f>(LEFT(N2704,FIND("/",N2704)-1))</f>
        <v>theater</v>
      </c>
      <c r="R2704" t="str">
        <f>RIGHT(N2704,LEN(N2704)-SEARCH("/",N2704))</f>
        <v>spaces</v>
      </c>
      <c r="S2704" s="9">
        <f t="shared" si="170"/>
        <v>42800.593483796292</v>
      </c>
      <c r="T2704" s="9">
        <f t="shared" si="171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103.8</v>
      </c>
      <c r="P2705" s="14">
        <f t="shared" si="169"/>
        <v>922.22</v>
      </c>
      <c r="Q2705" t="str">
        <f>(LEFT(N2705,FIND("/",N2705)-1))</f>
        <v>theater</v>
      </c>
      <c r="R2705" t="str">
        <f>RIGHT(N2705,LEN(N2705)-SEARCH("/",N2705))</f>
        <v>spaces</v>
      </c>
      <c r="S2705" s="9">
        <f t="shared" si="170"/>
        <v>42756.481828703698</v>
      </c>
      <c r="T2705" s="9">
        <f t="shared" si="171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</v>
      </c>
      <c r="P2706" s="14">
        <f t="shared" si="169"/>
        <v>163.57</v>
      </c>
      <c r="Q2706" t="str">
        <f>(LEFT(N2706,FIND("/",N2706)-1))</f>
        <v>theater</v>
      </c>
      <c r="R2706" t="str">
        <f>RIGHT(N2706,LEN(N2706)-SEARCH("/",N2706))</f>
        <v>spaces</v>
      </c>
      <c r="S2706" s="9">
        <f t="shared" si="170"/>
        <v>42787.654097222221</v>
      </c>
      <c r="T2706" s="9">
        <f t="shared" si="171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10.5</v>
      </c>
      <c r="P2707" s="14">
        <f t="shared" si="169"/>
        <v>217.38</v>
      </c>
      <c r="Q2707" t="str">
        <f>(LEFT(N2707,FIND("/",N2707)-1))</f>
        <v>theater</v>
      </c>
      <c r="R2707" t="str">
        <f>RIGHT(N2707,LEN(N2707)-SEARCH("/",N2707))</f>
        <v>spaces</v>
      </c>
      <c r="S2707" s="9">
        <f t="shared" si="170"/>
        <v>42773.70784722222</v>
      </c>
      <c r="T2707" s="9">
        <f t="shared" si="171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112.3</v>
      </c>
      <c r="P2708" s="14">
        <f t="shared" si="169"/>
        <v>149.44</v>
      </c>
      <c r="Q2708" t="str">
        <f>(LEFT(N2708,FIND("/",N2708)-1))</f>
        <v>theater</v>
      </c>
      <c r="R2708" t="str">
        <f>RIGHT(N2708,LEN(N2708)-SEARCH("/",N2708))</f>
        <v>spaces</v>
      </c>
      <c r="S2708" s="9">
        <f t="shared" si="170"/>
        <v>41899.086608796293</v>
      </c>
      <c r="T2708" s="9">
        <f t="shared" si="171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350.8</v>
      </c>
      <c r="P2709" s="14">
        <f t="shared" si="169"/>
        <v>71.239999999999995</v>
      </c>
      <c r="Q2709" t="str">
        <f>(LEFT(N2709,FIND("/",N2709)-1))</f>
        <v>theater</v>
      </c>
      <c r="R2709" t="str">
        <f>RIGHT(N2709,LEN(N2709)-SEARCH("/",N2709))</f>
        <v>spaces</v>
      </c>
      <c r="S2709" s="9">
        <f t="shared" si="170"/>
        <v>41391.574571759258</v>
      </c>
      <c r="T2709" s="9">
        <f t="shared" si="171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233.2</v>
      </c>
      <c r="P2710" s="14">
        <f t="shared" si="169"/>
        <v>44.46</v>
      </c>
      <c r="Q2710" t="str">
        <f>(LEFT(N2710,FIND("/",N2710)-1))</f>
        <v>theater</v>
      </c>
      <c r="R2710" t="str">
        <f>RIGHT(N2710,LEN(N2710)-SEARCH("/",N2710))</f>
        <v>spaces</v>
      </c>
      <c r="S2710" s="9">
        <f t="shared" si="170"/>
        <v>42512.489884259259</v>
      </c>
      <c r="T2710" s="9">
        <f t="shared" si="171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101.6</v>
      </c>
      <c r="P2711" s="14">
        <f t="shared" si="169"/>
        <v>164.94</v>
      </c>
      <c r="Q2711" t="str">
        <f>(LEFT(N2711,FIND("/",N2711)-1))</f>
        <v>theater</v>
      </c>
      <c r="R2711" t="str">
        <f>RIGHT(N2711,LEN(N2711)-SEARCH("/",N2711))</f>
        <v>spaces</v>
      </c>
      <c r="S2711" s="9">
        <f t="shared" si="170"/>
        <v>42611.941446759258</v>
      </c>
      <c r="T2711" s="9">
        <f t="shared" si="171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153.9</v>
      </c>
      <c r="P2712" s="14">
        <f t="shared" si="169"/>
        <v>84.87</v>
      </c>
      <c r="Q2712" t="str">
        <f>(LEFT(N2712,FIND("/",N2712)-1))</f>
        <v>theater</v>
      </c>
      <c r="R2712" t="str">
        <f>RIGHT(N2712,LEN(N2712)-SEARCH("/",N2712))</f>
        <v>spaces</v>
      </c>
      <c r="S2712" s="9">
        <f t="shared" si="170"/>
        <v>41828.021157407406</v>
      </c>
      <c r="T2712" s="9">
        <f t="shared" si="171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100.7</v>
      </c>
      <c r="P2713" s="14">
        <f t="shared" si="169"/>
        <v>53.95</v>
      </c>
      <c r="Q2713" t="str">
        <f>(LEFT(N2713,FIND("/",N2713)-1))</f>
        <v>theater</v>
      </c>
      <c r="R2713" t="str">
        <f>RIGHT(N2713,LEN(N2713)-SEARCH("/",N2713))</f>
        <v>spaces</v>
      </c>
      <c r="S2713" s="9">
        <f t="shared" si="170"/>
        <v>41780.536921296291</v>
      </c>
      <c r="T2713" s="9">
        <f t="shared" si="171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131.4</v>
      </c>
      <c r="P2714" s="14">
        <f t="shared" si="169"/>
        <v>50.53</v>
      </c>
      <c r="Q2714" t="str">
        <f>(LEFT(N2714,FIND("/",N2714)-1))</f>
        <v>theater</v>
      </c>
      <c r="R2714" t="str">
        <f>RIGHT(N2714,LEN(N2714)-SEARCH("/",N2714))</f>
        <v>spaces</v>
      </c>
      <c r="S2714" s="9">
        <f t="shared" si="170"/>
        <v>41431.853703703702</v>
      </c>
      <c r="T2714" s="9">
        <f t="shared" si="171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102.2</v>
      </c>
      <c r="P2715" s="14">
        <f t="shared" si="169"/>
        <v>108</v>
      </c>
      <c r="Q2715" t="str">
        <f>(LEFT(N2715,FIND("/",N2715)-1))</f>
        <v>theater</v>
      </c>
      <c r="R2715" t="str">
        <f>RIGHT(N2715,LEN(N2715)-SEARCH("/",N2715))</f>
        <v>spaces</v>
      </c>
      <c r="S2715" s="9">
        <f t="shared" si="170"/>
        <v>42322.445416666662</v>
      </c>
      <c r="T2715" s="9">
        <f t="shared" si="171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116.4</v>
      </c>
      <c r="P2716" s="14">
        <f t="shared" si="169"/>
        <v>95.37</v>
      </c>
      <c r="Q2716" t="str">
        <f>(LEFT(N2716,FIND("/",N2716)-1))</f>
        <v>theater</v>
      </c>
      <c r="R2716" t="str">
        <f>RIGHT(N2716,LEN(N2716)-SEARCH("/",N2716))</f>
        <v>spaces</v>
      </c>
      <c r="S2716" s="9">
        <f t="shared" si="170"/>
        <v>42629.446712962956</v>
      </c>
      <c r="T2716" s="9">
        <f t="shared" si="171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264.60000000000002</v>
      </c>
      <c r="P2717" s="14">
        <f t="shared" si="169"/>
        <v>57.63</v>
      </c>
      <c r="Q2717" t="str">
        <f>(LEFT(N2717,FIND("/",N2717)-1))</f>
        <v>theater</v>
      </c>
      <c r="R2717" t="str">
        <f>RIGHT(N2717,LEN(N2717)-SEARCH("/",N2717))</f>
        <v>spaces</v>
      </c>
      <c r="S2717" s="9">
        <f t="shared" si="170"/>
        <v>42387.190138888887</v>
      </c>
      <c r="T2717" s="9">
        <f t="shared" si="171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120</v>
      </c>
      <c r="P2718" s="14">
        <f t="shared" si="169"/>
        <v>64.16</v>
      </c>
      <c r="Q2718" t="str">
        <f>(LEFT(N2718,FIND("/",N2718)-1))</f>
        <v>theater</v>
      </c>
      <c r="R2718" t="str">
        <f>RIGHT(N2718,LEN(N2718)-SEARCH("/",N2718))</f>
        <v>spaces</v>
      </c>
      <c r="S2718" s="9">
        <f t="shared" si="170"/>
        <v>42255.124918981477</v>
      </c>
      <c r="T2718" s="9">
        <f t="shared" si="171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120.1</v>
      </c>
      <c r="P2719" s="14">
        <f t="shared" si="169"/>
        <v>92.39</v>
      </c>
      <c r="Q2719" t="str">
        <f>(LEFT(N2719,FIND("/",N2719)-1))</f>
        <v>theater</v>
      </c>
      <c r="R2719" t="str">
        <f>RIGHT(N2719,LEN(N2719)-SEARCH("/",N2719))</f>
        <v>spaces</v>
      </c>
      <c r="S2719" s="9">
        <f t="shared" si="170"/>
        <v>41934.706585648142</v>
      </c>
      <c r="T2719" s="9">
        <f t="shared" si="171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103.6</v>
      </c>
      <c r="P2720" s="14">
        <f t="shared" si="169"/>
        <v>125.98</v>
      </c>
      <c r="Q2720" t="str">
        <f>(LEFT(N2720,FIND("/",N2720)-1))</f>
        <v>theater</v>
      </c>
      <c r="R2720" t="str">
        <f>RIGHT(N2720,LEN(N2720)-SEARCH("/",N2720))</f>
        <v>spaces</v>
      </c>
      <c r="S2720" s="9">
        <f t="shared" si="170"/>
        <v>42465.388252314813</v>
      </c>
      <c r="T2720" s="9">
        <f t="shared" si="171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108.8</v>
      </c>
      <c r="P2721" s="14">
        <f t="shared" si="169"/>
        <v>94.64</v>
      </c>
      <c r="Q2721" t="str">
        <f>(LEFT(N2721,FIND("/",N2721)-1))</f>
        <v>theater</v>
      </c>
      <c r="R2721" t="str">
        <f>RIGHT(N2721,LEN(N2721)-SEARCH("/",N2721))</f>
        <v>spaces</v>
      </c>
      <c r="S2721" s="9">
        <f t="shared" si="170"/>
        <v>42417.822847222218</v>
      </c>
      <c r="T2721" s="9">
        <f t="shared" si="171"/>
        <v>42477.781180555554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118.1</v>
      </c>
      <c r="P2722" s="14">
        <f t="shared" si="169"/>
        <v>170.7</v>
      </c>
      <c r="Q2722" t="str">
        <f>(LEFT(N2722,FIND("/",N2722)-1))</f>
        <v>theater</v>
      </c>
      <c r="R2722" t="str">
        <f>RIGHT(N2722,LEN(N2722)-SEARCH("/",N2722))</f>
        <v>spaces</v>
      </c>
      <c r="S2722" s="9">
        <f t="shared" si="170"/>
        <v>42655.257557870369</v>
      </c>
      <c r="T2722" s="9">
        <f t="shared" si="171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1462</v>
      </c>
      <c r="P2723" s="14">
        <f t="shared" si="169"/>
        <v>40.76</v>
      </c>
      <c r="Q2723" t="str">
        <f>(LEFT(N2723,FIND("/",N2723)-1))</f>
        <v>technology</v>
      </c>
      <c r="R2723" t="str">
        <f>RIGHT(N2723,LEN(N2723)-SEARCH("/",N2723))</f>
        <v>hardware</v>
      </c>
      <c r="S2723" s="9">
        <f t="shared" si="170"/>
        <v>41493.335625</v>
      </c>
      <c r="T2723" s="9">
        <f t="shared" si="171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252.5</v>
      </c>
      <c r="P2724" s="14">
        <f t="shared" si="169"/>
        <v>68.25</v>
      </c>
      <c r="Q2724" t="str">
        <f>(LEFT(N2724,FIND("/",N2724)-1))</f>
        <v>technology</v>
      </c>
      <c r="R2724" t="str">
        <f>RIGHT(N2724,LEN(N2724)-SEARCH("/",N2724))</f>
        <v>hardware</v>
      </c>
      <c r="S2724" s="9">
        <f t="shared" si="170"/>
        <v>42704.64876157407</v>
      </c>
      <c r="T2724" s="9">
        <f t="shared" si="171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140.1</v>
      </c>
      <c r="P2725" s="14">
        <f t="shared" si="169"/>
        <v>95.49</v>
      </c>
      <c r="Q2725" t="str">
        <f>(LEFT(N2725,FIND("/",N2725)-1))</f>
        <v>technology</v>
      </c>
      <c r="R2725" t="str">
        <f>RIGHT(N2725,LEN(N2725)-SEARCH("/",N2725))</f>
        <v>hardware</v>
      </c>
      <c r="S2725" s="9">
        <f t="shared" si="170"/>
        <v>41944.630648148144</v>
      </c>
      <c r="T2725" s="9">
        <f t="shared" si="171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296.89999999999998</v>
      </c>
      <c r="P2726" s="14">
        <f t="shared" si="169"/>
        <v>7.19</v>
      </c>
      <c r="Q2726" t="str">
        <f>(LEFT(N2726,FIND("/",N2726)-1))</f>
        <v>technology</v>
      </c>
      <c r="R2726" t="str">
        <f>RIGHT(N2726,LEN(N2726)-SEARCH("/",N2726))</f>
        <v>hardware</v>
      </c>
      <c r="S2726" s="9">
        <f t="shared" si="170"/>
        <v>42199.118738425925</v>
      </c>
      <c r="T2726" s="9">
        <f t="shared" si="171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144.5</v>
      </c>
      <c r="P2727" s="14">
        <f t="shared" si="169"/>
        <v>511.65</v>
      </c>
      <c r="Q2727" t="str">
        <f>(LEFT(N2727,FIND("/",N2727)-1))</f>
        <v>technology</v>
      </c>
      <c r="R2727" t="str">
        <f>RIGHT(N2727,LEN(N2727)-SEARCH("/",N2727))</f>
        <v>hardware</v>
      </c>
      <c r="S2727" s="9">
        <f t="shared" si="170"/>
        <v>42745.53628472222</v>
      </c>
      <c r="T2727" s="9">
        <f t="shared" si="171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105.7</v>
      </c>
      <c r="P2728" s="14">
        <f t="shared" si="169"/>
        <v>261.75</v>
      </c>
      <c r="Q2728" t="str">
        <f>(LEFT(N2728,FIND("/",N2728)-1))</f>
        <v>technology</v>
      </c>
      <c r="R2728" t="str">
        <f>RIGHT(N2728,LEN(N2728)-SEARCH("/",N2728))</f>
        <v>hardware</v>
      </c>
      <c r="S2728" s="9">
        <f t="shared" si="170"/>
        <v>42452.371655092589</v>
      </c>
      <c r="T2728" s="9">
        <f t="shared" si="171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493.2</v>
      </c>
      <c r="P2729" s="14">
        <f t="shared" si="169"/>
        <v>69.760000000000005</v>
      </c>
      <c r="Q2729" t="str">
        <f>(LEFT(N2729,FIND("/",N2729)-1))</f>
        <v>technology</v>
      </c>
      <c r="R2729" t="str">
        <f>RIGHT(N2729,LEN(N2729)-SEARCH("/",N2729))</f>
        <v>hardware</v>
      </c>
      <c r="S2729" s="9">
        <f t="shared" si="170"/>
        <v>42198.468321759261</v>
      </c>
      <c r="T2729" s="9">
        <f t="shared" si="171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201.8</v>
      </c>
      <c r="P2730" s="14">
        <f t="shared" si="169"/>
        <v>77.23</v>
      </c>
      <c r="Q2730" t="str">
        <f>(LEFT(N2730,FIND("/",N2730)-1))</f>
        <v>technology</v>
      </c>
      <c r="R2730" t="str">
        <f>RIGHT(N2730,LEN(N2730)-SEARCH("/",N2730))</f>
        <v>hardware</v>
      </c>
      <c r="S2730" s="9">
        <f t="shared" si="170"/>
        <v>42333.391597222224</v>
      </c>
      <c r="T2730" s="9">
        <f t="shared" si="171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104.4</v>
      </c>
      <c r="P2731" s="14">
        <f t="shared" si="169"/>
        <v>340.57</v>
      </c>
      <c r="Q2731" t="str">
        <f>(LEFT(N2731,FIND("/",N2731)-1))</f>
        <v>technology</v>
      </c>
      <c r="R2731" t="str">
        <f>RIGHT(N2731,LEN(N2731)-SEARCH("/",N2731))</f>
        <v>hardware</v>
      </c>
      <c r="S2731" s="9">
        <f t="shared" si="170"/>
        <v>42095.032372685186</v>
      </c>
      <c r="T2731" s="9">
        <f t="shared" si="171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170.3</v>
      </c>
      <c r="P2732" s="14">
        <f t="shared" si="169"/>
        <v>67.42</v>
      </c>
      <c r="Q2732" t="str">
        <f>(LEFT(N2732,FIND("/",N2732)-1))</f>
        <v>technology</v>
      </c>
      <c r="R2732" t="str">
        <f>RIGHT(N2732,LEN(N2732)-SEARCH("/",N2732))</f>
        <v>hardware</v>
      </c>
      <c r="S2732" s="9">
        <f t="shared" si="170"/>
        <v>41351.333043981482</v>
      </c>
      <c r="T2732" s="9">
        <f t="shared" si="171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104.3</v>
      </c>
      <c r="P2733" s="14">
        <f t="shared" si="169"/>
        <v>845.7</v>
      </c>
      <c r="Q2733" t="str">
        <f>(LEFT(N2733,FIND("/",N2733)-1))</f>
        <v>technology</v>
      </c>
      <c r="R2733" t="str">
        <f>RIGHT(N2733,LEN(N2733)-SEARCH("/",N2733))</f>
        <v>hardware</v>
      </c>
      <c r="S2733" s="9">
        <f t="shared" si="170"/>
        <v>41872.317384259259</v>
      </c>
      <c r="T2733" s="9">
        <f t="shared" si="171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118.3</v>
      </c>
      <c r="P2734" s="14">
        <f t="shared" si="169"/>
        <v>97.19</v>
      </c>
      <c r="Q2734" t="str">
        <f>(LEFT(N2734,FIND("/",N2734)-1))</f>
        <v>technology</v>
      </c>
      <c r="R2734" t="str">
        <f>RIGHT(N2734,LEN(N2734)-SEARCH("/",N2734))</f>
        <v>hardware</v>
      </c>
      <c r="S2734" s="9">
        <f t="shared" si="170"/>
        <v>41389.599861111106</v>
      </c>
      <c r="T2734" s="9">
        <f t="shared" si="171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107.5</v>
      </c>
      <c r="P2735" s="14">
        <f t="shared" si="169"/>
        <v>451.84</v>
      </c>
      <c r="Q2735" t="str">
        <f>(LEFT(N2735,FIND("/",N2735)-1))</f>
        <v>technology</v>
      </c>
      <c r="R2735" t="str">
        <f>RIGHT(N2735,LEN(N2735)-SEARCH("/",N2735))</f>
        <v>hardware</v>
      </c>
      <c r="S2735" s="9">
        <f t="shared" si="170"/>
        <v>42044.064513888887</v>
      </c>
      <c r="T2735" s="9">
        <f t="shared" si="171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2260300</v>
      </c>
      <c r="P2736" s="14">
        <f t="shared" si="169"/>
        <v>138.66999999999999</v>
      </c>
      <c r="Q2736" t="str">
        <f>(LEFT(N2736,FIND("/",N2736)-1))</f>
        <v>technology</v>
      </c>
      <c r="R2736" t="str">
        <f>RIGHT(N2736,LEN(N2736)-SEARCH("/",N2736))</f>
        <v>hardware</v>
      </c>
      <c r="S2736" s="9">
        <f t="shared" si="170"/>
        <v>42626.460555555554</v>
      </c>
      <c r="T2736" s="9">
        <f t="shared" si="171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978.1</v>
      </c>
      <c r="P2737" s="14">
        <f t="shared" si="169"/>
        <v>21.64</v>
      </c>
      <c r="Q2737" t="str">
        <f>(LEFT(N2737,FIND("/",N2737)-1))</f>
        <v>technology</v>
      </c>
      <c r="R2737" t="str">
        <f>RIGHT(N2737,LEN(N2737)-SEARCH("/",N2737))</f>
        <v>hardware</v>
      </c>
      <c r="S2737" s="9">
        <f t="shared" si="170"/>
        <v>41315.912615740737</v>
      </c>
      <c r="T2737" s="9">
        <f t="shared" si="171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122.9</v>
      </c>
      <c r="P2738" s="14">
        <f t="shared" si="169"/>
        <v>169.52</v>
      </c>
      <c r="Q2738" t="str">
        <f>(LEFT(N2738,FIND("/",N2738)-1))</f>
        <v>technology</v>
      </c>
      <c r="R2738" t="str">
        <f>RIGHT(N2738,LEN(N2738)-SEARCH("/",N2738))</f>
        <v>hardware</v>
      </c>
      <c r="S2738" s="9">
        <f t="shared" si="170"/>
        <v>41722.458020833328</v>
      </c>
      <c r="T2738" s="9">
        <f t="shared" si="171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246.1</v>
      </c>
      <c r="P2739" s="14">
        <f t="shared" si="169"/>
        <v>161.88</v>
      </c>
      <c r="Q2739" t="str">
        <f>(LEFT(N2739,FIND("/",N2739)-1))</f>
        <v>technology</v>
      </c>
      <c r="R2739" t="str">
        <f>RIGHT(N2739,LEN(N2739)-SEARCH("/",N2739))</f>
        <v>hardware</v>
      </c>
      <c r="S2739" s="9">
        <f t="shared" si="170"/>
        <v>41611.709340277775</v>
      </c>
      <c r="T2739" s="9">
        <f t="shared" si="171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147.9</v>
      </c>
      <c r="P2740" s="14">
        <f t="shared" si="169"/>
        <v>493.13</v>
      </c>
      <c r="Q2740" t="str">
        <f>(LEFT(N2740,FIND("/",N2740)-1))</f>
        <v>technology</v>
      </c>
      <c r="R2740" t="str">
        <f>RIGHT(N2740,LEN(N2740)-SEARCH("/",N2740))</f>
        <v>hardware</v>
      </c>
      <c r="S2740" s="9">
        <f t="shared" si="170"/>
        <v>42619.935231481482</v>
      </c>
      <c r="T2740" s="9">
        <f t="shared" si="171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384.1</v>
      </c>
      <c r="P2741" s="14">
        <f t="shared" si="169"/>
        <v>22.12</v>
      </c>
      <c r="Q2741" t="str">
        <f>(LEFT(N2741,FIND("/",N2741)-1))</f>
        <v>technology</v>
      </c>
      <c r="R2741" t="str">
        <f>RIGHT(N2741,LEN(N2741)-SEARCH("/",N2741))</f>
        <v>hardware</v>
      </c>
      <c r="S2741" s="9">
        <f t="shared" si="170"/>
        <v>41719.679594907408</v>
      </c>
      <c r="T2741" s="9">
        <f t="shared" si="171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103.3</v>
      </c>
      <c r="P2742" s="14">
        <f t="shared" si="169"/>
        <v>18.239999999999998</v>
      </c>
      <c r="Q2742" t="str">
        <f>(LEFT(N2742,FIND("/",N2742)-1))</f>
        <v>technology</v>
      </c>
      <c r="R2742" t="str">
        <f>RIGHT(N2742,LEN(N2742)-SEARCH("/",N2742))</f>
        <v>hardware</v>
      </c>
      <c r="S2742" s="9">
        <f t="shared" si="170"/>
        <v>42044.823518518511</v>
      </c>
      <c r="T2742" s="9">
        <f t="shared" si="171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0.4</v>
      </c>
      <c r="P2743" s="14">
        <f t="shared" si="169"/>
        <v>8.75</v>
      </c>
      <c r="Q2743" t="str">
        <f>(LEFT(N2743,FIND("/",N2743)-1))</f>
        <v>publishing</v>
      </c>
      <c r="R2743" t="str">
        <f>RIGHT(N2743,LEN(N2743)-SEARCH("/",N2743))</f>
        <v>children's books</v>
      </c>
      <c r="S2743" s="9">
        <f t="shared" si="170"/>
        <v>41911.449097222219</v>
      </c>
      <c r="T2743" s="9">
        <f t="shared" si="171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29.2</v>
      </c>
      <c r="P2744" s="14">
        <f t="shared" si="169"/>
        <v>40.61</v>
      </c>
      <c r="Q2744" t="str">
        <f>(LEFT(N2744,FIND("/",N2744)-1))</f>
        <v>publishing</v>
      </c>
      <c r="R2744" t="str">
        <f>RIGHT(N2744,LEN(N2744)-SEARCH("/",N2744))</f>
        <v>children's books</v>
      </c>
      <c r="S2744" s="9">
        <f t="shared" si="170"/>
        <v>41030.511423611111</v>
      </c>
      <c r="T2744" s="9">
        <f t="shared" si="171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14" t="e">
        <f t="shared" si="169"/>
        <v>#DIV/0!</v>
      </c>
      <c r="Q2745" t="str">
        <f>(LEFT(N2745,FIND("/",N2745)-1))</f>
        <v>publishing</v>
      </c>
      <c r="R2745" t="str">
        <f>RIGHT(N2745,LEN(N2745)-SEARCH("/",N2745))</f>
        <v>children's books</v>
      </c>
      <c r="S2745" s="9">
        <f t="shared" si="170"/>
        <v>42632.120451388888</v>
      </c>
      <c r="T2745" s="9">
        <f t="shared" si="171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</v>
      </c>
      <c r="P2746" s="14">
        <f t="shared" si="169"/>
        <v>37.950000000000003</v>
      </c>
      <c r="Q2746" t="str">
        <f>(LEFT(N2746,FIND("/",N2746)-1))</f>
        <v>publishing</v>
      </c>
      <c r="R2746" t="str">
        <f>RIGHT(N2746,LEN(N2746)-SEARCH("/",N2746))</f>
        <v>children's books</v>
      </c>
      <c r="S2746" s="9">
        <f t="shared" si="170"/>
        <v>40937.854143518518</v>
      </c>
      <c r="T2746" s="9">
        <f t="shared" si="171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21.9</v>
      </c>
      <c r="P2747" s="14">
        <f t="shared" si="169"/>
        <v>35.729999999999997</v>
      </c>
      <c r="Q2747" t="str">
        <f>(LEFT(N2747,FIND("/",N2747)-1))</f>
        <v>publishing</v>
      </c>
      <c r="R2747" t="str">
        <f>RIGHT(N2747,LEN(N2747)-SEARCH("/",N2747))</f>
        <v>children's books</v>
      </c>
      <c r="S2747" s="9">
        <f t="shared" si="170"/>
        <v>41044.779722222222</v>
      </c>
      <c r="T2747" s="9">
        <f t="shared" si="171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26.7</v>
      </c>
      <c r="P2748" s="14">
        <f t="shared" si="169"/>
        <v>42.16</v>
      </c>
      <c r="Q2748" t="str">
        <f>(LEFT(N2748,FIND("/",N2748)-1))</f>
        <v>publishing</v>
      </c>
      <c r="R2748" t="str">
        <f>RIGHT(N2748,LEN(N2748)-SEARCH("/",N2748))</f>
        <v>children's books</v>
      </c>
      <c r="S2748" s="9">
        <f t="shared" si="170"/>
        <v>41850.57304398148</v>
      </c>
      <c r="T2748" s="9">
        <f t="shared" si="171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28</v>
      </c>
      <c r="P2749" s="14">
        <f t="shared" si="169"/>
        <v>35</v>
      </c>
      <c r="Q2749" t="str">
        <f>(LEFT(N2749,FIND("/",N2749)-1))</f>
        <v>publishing</v>
      </c>
      <c r="R2749" t="str">
        <f>RIGHT(N2749,LEN(N2749)-SEARCH("/",N2749))</f>
        <v>children's books</v>
      </c>
      <c r="S2749" s="9">
        <f t="shared" si="170"/>
        <v>41044.439780092587</v>
      </c>
      <c r="T2749" s="9">
        <f t="shared" si="171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1.1000000000000001</v>
      </c>
      <c r="P2750" s="14">
        <f t="shared" si="169"/>
        <v>13.25</v>
      </c>
      <c r="Q2750" t="str">
        <f>(LEFT(N2750,FIND("/",N2750)-1))</f>
        <v>publishing</v>
      </c>
      <c r="R2750" t="str">
        <f>RIGHT(N2750,LEN(N2750)-SEARCH("/",N2750))</f>
        <v>children's books</v>
      </c>
      <c r="S2750" s="9">
        <f t="shared" si="170"/>
        <v>42585.502337962964</v>
      </c>
      <c r="T2750" s="9">
        <f t="shared" si="171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1.1000000000000001</v>
      </c>
      <c r="P2751" s="14">
        <f t="shared" si="169"/>
        <v>55</v>
      </c>
      <c r="Q2751" t="str">
        <f>(LEFT(N2751,FIND("/",N2751)-1))</f>
        <v>publishing</v>
      </c>
      <c r="R2751" t="str">
        <f>RIGHT(N2751,LEN(N2751)-SEARCH("/",N2751))</f>
        <v>children's books</v>
      </c>
      <c r="S2751" s="9">
        <f t="shared" si="170"/>
        <v>42068.59070601852</v>
      </c>
      <c r="T2751" s="9">
        <f t="shared" si="171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14" t="e">
        <f t="shared" si="169"/>
        <v>#DIV/0!</v>
      </c>
      <c r="Q2752" t="str">
        <f>(LEFT(N2752,FIND("/",N2752)-1))</f>
        <v>publishing</v>
      </c>
      <c r="R2752" t="str">
        <f>RIGHT(N2752,LEN(N2752)-SEARCH("/",N2752))</f>
        <v>children's books</v>
      </c>
      <c r="S2752" s="9">
        <f t="shared" si="170"/>
        <v>41078.691493055558</v>
      </c>
      <c r="T2752" s="9">
        <f t="shared" si="171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14" t="e">
        <f t="shared" si="169"/>
        <v>#DIV/0!</v>
      </c>
      <c r="Q2753" t="str">
        <f>(LEFT(N2753,FIND("/",N2753)-1))</f>
        <v>publishing</v>
      </c>
      <c r="R2753" t="str">
        <f>RIGHT(N2753,LEN(N2753)-SEARCH("/",N2753))</f>
        <v>children's books</v>
      </c>
      <c r="S2753" s="9">
        <f t="shared" si="170"/>
        <v>41747.678726851846</v>
      </c>
      <c r="T2753" s="9">
        <f t="shared" si="171"/>
        <v>41807.678726851846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11.5</v>
      </c>
      <c r="P2754" s="14">
        <f t="shared" si="169"/>
        <v>39.29</v>
      </c>
      <c r="Q2754" t="str">
        <f>(LEFT(N2754,FIND("/",N2754)-1))</f>
        <v>publishing</v>
      </c>
      <c r="R2754" t="str">
        <f>RIGHT(N2754,LEN(N2754)-SEARCH("/",N2754))</f>
        <v>children's books</v>
      </c>
      <c r="S2754" s="9">
        <f t="shared" si="170"/>
        <v>40855.556759259256</v>
      </c>
      <c r="T2754" s="9">
        <f t="shared" si="171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ROUND((E2755/D2755)*100, 1)</f>
        <v>19</v>
      </c>
      <c r="P2755" s="14">
        <f t="shared" ref="P2755:P2818" si="173">ROUND(E2755/L2755, 2)</f>
        <v>47.5</v>
      </c>
      <c r="Q2755" t="str">
        <f>(LEFT(N2755,FIND("/",N2755)-1))</f>
        <v>publishing</v>
      </c>
      <c r="R2755" t="str">
        <f>RIGHT(N2755,LEN(N2755)-SEARCH("/",N2755))</f>
        <v>children's books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14" t="e">
        <f t="shared" si="173"/>
        <v>#DIV/0!</v>
      </c>
      <c r="Q2756" t="str">
        <f>(LEFT(N2756,FIND("/",N2756)-1))</f>
        <v>publishing</v>
      </c>
      <c r="R2756" t="str">
        <f>RIGHT(N2756,LEN(N2756)-SEARCH("/",N2756))</f>
        <v>children's books</v>
      </c>
      <c r="S2756" s="9">
        <f t="shared" si="174"/>
        <v>41863.427673611106</v>
      </c>
      <c r="T2756" s="9">
        <f t="shared" si="175"/>
        <v>41893.427673611106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52</v>
      </c>
      <c r="P2757" s="14">
        <f t="shared" si="173"/>
        <v>17.329999999999998</v>
      </c>
      <c r="Q2757" t="str">
        <f>(LEFT(N2757,FIND("/",N2757)-1))</f>
        <v>publishing</v>
      </c>
      <c r="R2757" t="str">
        <f>RIGHT(N2757,LEN(N2757)-SEARCH("/",N2757))</f>
        <v>children's books</v>
      </c>
      <c r="S2757" s="9">
        <f t="shared" si="174"/>
        <v>42072.582488425927</v>
      </c>
      <c r="T2757" s="9">
        <f t="shared" si="175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10.5</v>
      </c>
      <c r="P2758" s="14">
        <f t="shared" si="173"/>
        <v>31.76</v>
      </c>
      <c r="Q2758" t="str">
        <f>(LEFT(N2758,FIND("/",N2758)-1))</f>
        <v>publishing</v>
      </c>
      <c r="R2758" t="str">
        <f>RIGHT(N2758,LEN(N2758)-SEARCH("/",N2758))</f>
        <v>children's books</v>
      </c>
      <c r="S2758" s="9">
        <f t="shared" si="174"/>
        <v>41620.692141203697</v>
      </c>
      <c r="T2758" s="9">
        <f t="shared" si="175"/>
        <v>41650.692141203697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0.7</v>
      </c>
      <c r="P2759" s="14">
        <f t="shared" si="173"/>
        <v>5</v>
      </c>
      <c r="Q2759" t="str">
        <f>(LEFT(N2759,FIND("/",N2759)-1))</f>
        <v>publishing</v>
      </c>
      <c r="R2759" t="str">
        <f>RIGHT(N2759,LEN(N2759)-SEARCH("/",N2759))</f>
        <v>children's books</v>
      </c>
      <c r="S2759" s="9">
        <f t="shared" si="174"/>
        <v>42573.448287037034</v>
      </c>
      <c r="T2759" s="9">
        <f t="shared" si="175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11.7</v>
      </c>
      <c r="P2760" s="14">
        <f t="shared" si="173"/>
        <v>39</v>
      </c>
      <c r="Q2760" t="str">
        <f>(LEFT(N2760,FIND("/",N2760)-1))</f>
        <v>publishing</v>
      </c>
      <c r="R2760" t="str">
        <f>RIGHT(N2760,LEN(N2760)-SEARCH("/",N2760))</f>
        <v>children's books</v>
      </c>
      <c r="S2760" s="9">
        <f t="shared" si="174"/>
        <v>42639.23359953703</v>
      </c>
      <c r="T2760" s="9">
        <f t="shared" si="175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10.5</v>
      </c>
      <c r="P2761" s="14">
        <f t="shared" si="173"/>
        <v>52.5</v>
      </c>
      <c r="Q2761" t="str">
        <f>(LEFT(N2761,FIND("/",N2761)-1))</f>
        <v>publishing</v>
      </c>
      <c r="R2761" t="str">
        <f>RIGHT(N2761,LEN(N2761)-SEARCH("/",N2761))</f>
        <v>children's books</v>
      </c>
      <c r="S2761" s="9">
        <f t="shared" si="174"/>
        <v>42524.158171296294</v>
      </c>
      <c r="T2761" s="9">
        <f t="shared" si="175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14" t="e">
        <f t="shared" si="173"/>
        <v>#DIV/0!</v>
      </c>
      <c r="Q2762" t="str">
        <f>(LEFT(N2762,FIND("/",N2762)-1))</f>
        <v>publishing</v>
      </c>
      <c r="R2762" t="str">
        <f>RIGHT(N2762,LEN(N2762)-SEARCH("/",N2762))</f>
        <v>children's books</v>
      </c>
      <c r="S2762" s="9">
        <f t="shared" si="174"/>
        <v>41415.252986111111</v>
      </c>
      <c r="T2762" s="9">
        <f t="shared" si="175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0.7</v>
      </c>
      <c r="P2763" s="14">
        <f t="shared" si="173"/>
        <v>9</v>
      </c>
      <c r="Q2763" t="str">
        <f>(LEFT(N2763,FIND("/",N2763)-1))</f>
        <v>publishing</v>
      </c>
      <c r="R2763" t="str">
        <f>RIGHT(N2763,LEN(N2763)-SEARCH("/",N2763))</f>
        <v>children's books</v>
      </c>
      <c r="S2763" s="9">
        <f t="shared" si="174"/>
        <v>41246.85524305555</v>
      </c>
      <c r="T2763" s="9">
        <f t="shared" si="175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0.8</v>
      </c>
      <c r="P2764" s="14">
        <f t="shared" si="173"/>
        <v>25</v>
      </c>
      <c r="Q2764" t="str">
        <f>(LEFT(N2764,FIND("/",N2764)-1))</f>
        <v>publishing</v>
      </c>
      <c r="R2764" t="str">
        <f>RIGHT(N2764,LEN(N2764)-SEARCH("/",N2764))</f>
        <v>children's books</v>
      </c>
      <c r="S2764" s="9">
        <f t="shared" si="174"/>
        <v>40926.828645833331</v>
      </c>
      <c r="T2764" s="9">
        <f t="shared" si="175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0.2</v>
      </c>
      <c r="P2765" s="14">
        <f t="shared" si="173"/>
        <v>30</v>
      </c>
      <c r="Q2765" t="str">
        <f>(LEFT(N2765,FIND("/",N2765)-1))</f>
        <v>publishing</v>
      </c>
      <c r="R2765" t="str">
        <f>RIGHT(N2765,LEN(N2765)-SEARCH("/",N2765))</f>
        <v>children's books</v>
      </c>
      <c r="S2765" s="9">
        <f t="shared" si="174"/>
        <v>41373.371342592589</v>
      </c>
      <c r="T2765" s="9">
        <f t="shared" si="175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1.1000000000000001</v>
      </c>
      <c r="P2766" s="14">
        <f t="shared" si="173"/>
        <v>11.25</v>
      </c>
      <c r="Q2766" t="str">
        <f>(LEFT(N2766,FIND("/",N2766)-1))</f>
        <v>publishing</v>
      </c>
      <c r="R2766" t="str">
        <f>RIGHT(N2766,LEN(N2766)-SEARCH("/",N2766))</f>
        <v>children's books</v>
      </c>
      <c r="S2766" s="9">
        <f t="shared" si="174"/>
        <v>41030.083692129629</v>
      </c>
      <c r="T2766" s="9">
        <f t="shared" si="175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14" t="e">
        <f t="shared" si="173"/>
        <v>#DIV/0!</v>
      </c>
      <c r="Q2767" t="str">
        <f>(LEFT(N2767,FIND("/",N2767)-1))</f>
        <v>publishing</v>
      </c>
      <c r="R2767" t="str">
        <f>RIGHT(N2767,LEN(N2767)-SEARCH("/",N2767))</f>
        <v>children's books</v>
      </c>
      <c r="S2767" s="9">
        <f t="shared" si="174"/>
        <v>41194.370694444442</v>
      </c>
      <c r="T2767" s="9">
        <f t="shared" si="175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2</v>
      </c>
      <c r="P2768" s="14">
        <f t="shared" si="173"/>
        <v>25</v>
      </c>
      <c r="Q2768" t="str">
        <f>(LEFT(N2768,FIND("/",N2768)-1))</f>
        <v>publishing</v>
      </c>
      <c r="R2768" t="str">
        <f>RIGHT(N2768,LEN(N2768)-SEARCH("/",N2768))</f>
        <v>children's books</v>
      </c>
      <c r="S2768" s="9">
        <f t="shared" si="174"/>
        <v>40736.459699074076</v>
      </c>
      <c r="T2768" s="9">
        <f t="shared" si="175"/>
        <v>40766.459699074076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0.9</v>
      </c>
      <c r="P2769" s="14">
        <f t="shared" si="173"/>
        <v>11.33</v>
      </c>
      <c r="Q2769" t="str">
        <f>(LEFT(N2769,FIND("/",N2769)-1))</f>
        <v>publishing</v>
      </c>
      <c r="R2769" t="str">
        <f>RIGHT(N2769,LEN(N2769)-SEARCH("/",N2769))</f>
        <v>children's books</v>
      </c>
      <c r="S2769" s="9">
        <f t="shared" si="174"/>
        <v>42172.750578703701</v>
      </c>
      <c r="T2769" s="9">
        <f t="shared" si="175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14.3</v>
      </c>
      <c r="P2770" s="14">
        <f t="shared" si="173"/>
        <v>29.47</v>
      </c>
      <c r="Q2770" t="str">
        <f>(LEFT(N2770,FIND("/",N2770)-1))</f>
        <v>publishing</v>
      </c>
      <c r="R2770" t="str">
        <f>RIGHT(N2770,LEN(N2770)-SEARCH("/",N2770))</f>
        <v>children's books</v>
      </c>
      <c r="S2770" s="9">
        <f t="shared" si="174"/>
        <v>40967.4065162037</v>
      </c>
      <c r="T2770" s="9">
        <f t="shared" si="175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0.3</v>
      </c>
      <c r="P2771" s="14">
        <f t="shared" si="173"/>
        <v>1</v>
      </c>
      <c r="Q2771" t="str">
        <f>(LEFT(N2771,FIND("/",N2771)-1))</f>
        <v>publishing</v>
      </c>
      <c r="R2771" t="str">
        <f>RIGHT(N2771,LEN(N2771)-SEARCH("/",N2771))</f>
        <v>children's books</v>
      </c>
      <c r="S2771" s="9">
        <f t="shared" si="174"/>
        <v>41745.617939814816</v>
      </c>
      <c r="T2771" s="9">
        <f t="shared" si="175"/>
        <v>41795.617939814816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10.4</v>
      </c>
      <c r="P2772" s="14">
        <f t="shared" si="173"/>
        <v>63.1</v>
      </c>
      <c r="Q2772" t="str">
        <f>(LEFT(N2772,FIND("/",N2772)-1))</f>
        <v>publishing</v>
      </c>
      <c r="R2772" t="str">
        <f>RIGHT(N2772,LEN(N2772)-SEARCH("/",N2772))</f>
        <v>children's books</v>
      </c>
      <c r="S2772" s="9">
        <f t="shared" si="174"/>
        <v>41686.496874999997</v>
      </c>
      <c r="T2772" s="9">
        <f t="shared" si="175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14" t="e">
        <f t="shared" si="173"/>
        <v>#DIV/0!</v>
      </c>
      <c r="Q2773" t="str">
        <f>(LEFT(N2773,FIND("/",N2773)-1))</f>
        <v>publishing</v>
      </c>
      <c r="R2773" t="str">
        <f>RIGHT(N2773,LEN(N2773)-SEARCH("/",N2773))</f>
        <v>children's books</v>
      </c>
      <c r="S2773" s="9">
        <f t="shared" si="174"/>
        <v>41257.323379629626</v>
      </c>
      <c r="T2773" s="9">
        <f t="shared" si="175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14" t="e">
        <f t="shared" si="173"/>
        <v>#DIV/0!</v>
      </c>
      <c r="Q2774" t="str">
        <f>(LEFT(N2774,FIND("/",N2774)-1))</f>
        <v>publishing</v>
      </c>
      <c r="R2774" t="str">
        <f>RIGHT(N2774,LEN(N2774)-SEARCH("/",N2774))</f>
        <v>children's books</v>
      </c>
      <c r="S2774" s="9">
        <f t="shared" si="174"/>
        <v>41537.660810185182</v>
      </c>
      <c r="T2774" s="9">
        <f t="shared" si="175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0.2</v>
      </c>
      <c r="P2775" s="14">
        <f t="shared" si="173"/>
        <v>1</v>
      </c>
      <c r="Q2775" t="str">
        <f>(LEFT(N2775,FIND("/",N2775)-1))</f>
        <v>publishing</v>
      </c>
      <c r="R2775" t="str">
        <f>RIGHT(N2775,LEN(N2775)-SEARCH("/",N2775))</f>
        <v>children's books</v>
      </c>
      <c r="S2775" s="9">
        <f t="shared" si="174"/>
        <v>42474.656493055554</v>
      </c>
      <c r="T2775" s="9">
        <f t="shared" si="175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14.3</v>
      </c>
      <c r="P2776" s="14">
        <f t="shared" si="173"/>
        <v>43.85</v>
      </c>
      <c r="Q2776" t="str">
        <f>(LEFT(N2776,FIND("/",N2776)-1))</f>
        <v>publishing</v>
      </c>
      <c r="R2776" t="str">
        <f>RIGHT(N2776,LEN(N2776)-SEARCH("/",N2776))</f>
        <v>children's books</v>
      </c>
      <c r="S2776" s="9">
        <f t="shared" si="174"/>
        <v>41310.918148148143</v>
      </c>
      <c r="T2776" s="9">
        <f t="shared" si="175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3</v>
      </c>
      <c r="P2777" s="14">
        <f t="shared" si="173"/>
        <v>75</v>
      </c>
      <c r="Q2777" t="str">
        <f>(LEFT(N2777,FIND("/",N2777)-1))</f>
        <v>publishing</v>
      </c>
      <c r="R2777" t="str">
        <f>RIGHT(N2777,LEN(N2777)-SEARCH("/",N2777))</f>
        <v>children's books</v>
      </c>
      <c r="S2777" s="9">
        <f t="shared" si="174"/>
        <v>40862.805023148147</v>
      </c>
      <c r="T2777" s="9">
        <f t="shared" si="175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7.9</v>
      </c>
      <c r="P2778" s="14">
        <f t="shared" si="173"/>
        <v>45.97</v>
      </c>
      <c r="Q2778" t="str">
        <f>(LEFT(N2778,FIND("/",N2778)-1))</f>
        <v>publishing</v>
      </c>
      <c r="R2778" t="str">
        <f>RIGHT(N2778,LEN(N2778)-SEARCH("/",N2778))</f>
        <v>children's books</v>
      </c>
      <c r="S2778" s="9">
        <f t="shared" si="174"/>
        <v>42136.088842592588</v>
      </c>
      <c r="T2778" s="9">
        <f t="shared" si="175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0.3</v>
      </c>
      <c r="P2779" s="14">
        <f t="shared" si="173"/>
        <v>10</v>
      </c>
      <c r="Q2779" t="str">
        <f>(LEFT(N2779,FIND("/",N2779)-1))</f>
        <v>publishing</v>
      </c>
      <c r="R2779" t="str">
        <f>RIGHT(N2779,LEN(N2779)-SEARCH("/",N2779))</f>
        <v>children's books</v>
      </c>
      <c r="S2779" s="9">
        <f t="shared" si="174"/>
        <v>42172.460694444446</v>
      </c>
      <c r="T2779" s="9">
        <f t="shared" si="175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25.5</v>
      </c>
      <c r="P2780" s="14">
        <f t="shared" si="173"/>
        <v>93.67</v>
      </c>
      <c r="Q2780" t="str">
        <f>(LEFT(N2780,FIND("/",N2780)-1))</f>
        <v>publishing</v>
      </c>
      <c r="R2780" t="str">
        <f>RIGHT(N2780,LEN(N2780)-SEARCH("/",N2780))</f>
        <v>children's books</v>
      </c>
      <c r="S2780" s="9">
        <f t="shared" si="174"/>
        <v>41846.769745370366</v>
      </c>
      <c r="T2780" s="9">
        <f t="shared" si="175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</v>
      </c>
      <c r="P2781" s="14">
        <f t="shared" si="173"/>
        <v>53</v>
      </c>
      <c r="Q2781" t="str">
        <f>(LEFT(N2781,FIND("/",N2781)-1))</f>
        <v>publishing</v>
      </c>
      <c r="R2781" t="str">
        <f>RIGHT(N2781,LEN(N2781)-SEARCH("/",N2781))</f>
        <v>children's books</v>
      </c>
      <c r="S2781" s="9">
        <f t="shared" si="174"/>
        <v>42300.377557870372</v>
      </c>
      <c r="T2781" s="9">
        <f t="shared" si="175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14" t="e">
        <f t="shared" si="173"/>
        <v>#DIV/0!</v>
      </c>
      <c r="Q2782" t="str">
        <f>(LEFT(N2782,FIND("/",N2782)-1))</f>
        <v>publishing</v>
      </c>
      <c r="R2782" t="str">
        <f>RIGHT(N2782,LEN(N2782)-SEARCH("/",N2782))</f>
        <v>children's books</v>
      </c>
      <c r="S2782" s="9">
        <f t="shared" si="174"/>
        <v>42774.239444444444</v>
      </c>
      <c r="T2782" s="9">
        <f t="shared" si="175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105.3</v>
      </c>
      <c r="P2783" s="14">
        <f t="shared" si="173"/>
        <v>47</v>
      </c>
      <c r="Q2783" t="str">
        <f>(LEFT(N2783,FIND("/",N2783)-1))</f>
        <v>theater</v>
      </c>
      <c r="R2783" t="str">
        <f>RIGHT(N2783,LEN(N2783)-SEARCH("/",N2783))</f>
        <v>plays</v>
      </c>
      <c r="S2783" s="9">
        <f t="shared" si="174"/>
        <v>42018.733263888884</v>
      </c>
      <c r="T2783" s="9">
        <f t="shared" si="175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120</v>
      </c>
      <c r="P2784" s="14">
        <f t="shared" si="173"/>
        <v>66.67</v>
      </c>
      <c r="Q2784" t="str">
        <f>(LEFT(N2784,FIND("/",N2784)-1))</f>
        <v>theater</v>
      </c>
      <c r="R2784" t="str">
        <f>RIGHT(N2784,LEN(N2784)-SEARCH("/",N2784))</f>
        <v>plays</v>
      </c>
      <c r="S2784" s="9">
        <f t="shared" si="174"/>
        <v>42026.716643518514</v>
      </c>
      <c r="T2784" s="9">
        <f t="shared" si="175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114.5</v>
      </c>
      <c r="P2785" s="14">
        <f t="shared" si="173"/>
        <v>18.77</v>
      </c>
      <c r="Q2785" t="str">
        <f>(LEFT(N2785,FIND("/",N2785)-1))</f>
        <v>theater</v>
      </c>
      <c r="R2785" t="str">
        <f>RIGHT(N2785,LEN(N2785)-SEARCH("/",N2785))</f>
        <v>plays</v>
      </c>
      <c r="S2785" s="9">
        <f t="shared" si="174"/>
        <v>42103.326921296299</v>
      </c>
      <c r="T2785" s="9">
        <f t="shared" si="175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119</v>
      </c>
      <c r="P2786" s="14">
        <f t="shared" si="173"/>
        <v>66.11</v>
      </c>
      <c r="Q2786" t="str">
        <f>(LEFT(N2786,FIND("/",N2786)-1))</f>
        <v>theater</v>
      </c>
      <c r="R2786" t="str">
        <f>RIGHT(N2786,LEN(N2786)-SEARCH("/",N2786))</f>
        <v>plays</v>
      </c>
      <c r="S2786" s="9">
        <f t="shared" si="174"/>
        <v>41920.579201388886</v>
      </c>
      <c r="T2786" s="9">
        <f t="shared" si="175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104.7</v>
      </c>
      <c r="P2787" s="14">
        <f t="shared" si="173"/>
        <v>36.86</v>
      </c>
      <c r="Q2787" t="str">
        <f>(LEFT(N2787,FIND("/",N2787)-1))</f>
        <v>theater</v>
      </c>
      <c r="R2787" t="str">
        <f>RIGHT(N2787,LEN(N2787)-SEARCH("/",N2787))</f>
        <v>plays</v>
      </c>
      <c r="S2787" s="9">
        <f t="shared" si="174"/>
        <v>42557.981099537035</v>
      </c>
      <c r="T2787" s="9">
        <f t="shared" si="175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117.8</v>
      </c>
      <c r="P2788" s="14">
        <f t="shared" si="173"/>
        <v>39.81</v>
      </c>
      <c r="Q2788" t="str">
        <f>(LEFT(N2788,FIND("/",N2788)-1))</f>
        <v>theater</v>
      </c>
      <c r="R2788" t="str">
        <f>RIGHT(N2788,LEN(N2788)-SEARCH("/",N2788))</f>
        <v>plays</v>
      </c>
      <c r="S2788" s="9">
        <f t="shared" si="174"/>
        <v>41815.360879629625</v>
      </c>
      <c r="T2788" s="9">
        <f t="shared" si="175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119.7</v>
      </c>
      <c r="P2789" s="14">
        <f t="shared" si="173"/>
        <v>31.5</v>
      </c>
      <c r="Q2789" t="str">
        <f>(LEFT(N2789,FIND("/",N2789)-1))</f>
        <v>theater</v>
      </c>
      <c r="R2789" t="str">
        <f>RIGHT(N2789,LEN(N2789)-SEARCH("/",N2789))</f>
        <v>plays</v>
      </c>
      <c r="S2789" s="9">
        <f t="shared" si="174"/>
        <v>41807.990185185183</v>
      </c>
      <c r="T2789" s="9">
        <f t="shared" si="175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102.5</v>
      </c>
      <c r="P2790" s="14">
        <f t="shared" si="173"/>
        <v>102.5</v>
      </c>
      <c r="Q2790" t="str">
        <f>(LEFT(N2790,FIND("/",N2790)-1))</f>
        <v>theater</v>
      </c>
      <c r="R2790" t="str">
        <f>RIGHT(N2790,LEN(N2790)-SEARCH("/",N2790))</f>
        <v>plays</v>
      </c>
      <c r="S2790" s="9">
        <f t="shared" si="174"/>
        <v>42550.49355324074</v>
      </c>
      <c r="T2790" s="9">
        <f t="shared" si="175"/>
        <v>42580.49355324074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101.2</v>
      </c>
      <c r="P2791" s="14">
        <f t="shared" si="173"/>
        <v>126.46</v>
      </c>
      <c r="Q2791" t="str">
        <f>(LEFT(N2791,FIND("/",N2791)-1))</f>
        <v>theater</v>
      </c>
      <c r="R2791" t="str">
        <f>RIGHT(N2791,LEN(N2791)-SEARCH("/",N2791))</f>
        <v>plays</v>
      </c>
      <c r="S2791" s="9">
        <f t="shared" si="174"/>
        <v>42055.804791666662</v>
      </c>
      <c r="T2791" s="9">
        <f t="shared" si="175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105.3</v>
      </c>
      <c r="P2792" s="14">
        <f t="shared" si="173"/>
        <v>47.88</v>
      </c>
      <c r="Q2792" t="str">
        <f>(LEFT(N2792,FIND("/",N2792)-1))</f>
        <v>theater</v>
      </c>
      <c r="R2792" t="str">
        <f>RIGHT(N2792,LEN(N2792)-SEARCH("/",N2792))</f>
        <v>plays</v>
      </c>
      <c r="S2792" s="9">
        <f t="shared" si="174"/>
        <v>42016.730358796289</v>
      </c>
      <c r="T2792" s="9">
        <f t="shared" si="175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102.5</v>
      </c>
      <c r="P2793" s="14">
        <f t="shared" si="173"/>
        <v>73.209999999999994</v>
      </c>
      <c r="Q2793" t="str">
        <f>(LEFT(N2793,FIND("/",N2793)-1))</f>
        <v>theater</v>
      </c>
      <c r="R2793" t="str">
        <f>RIGHT(N2793,LEN(N2793)-SEARCH("/",N2793))</f>
        <v>plays</v>
      </c>
      <c r="S2793" s="9">
        <f t="shared" si="174"/>
        <v>42591.691655092589</v>
      </c>
      <c r="T2793" s="9">
        <f t="shared" si="175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107.6</v>
      </c>
      <c r="P2794" s="14">
        <f t="shared" si="173"/>
        <v>89.67</v>
      </c>
      <c r="Q2794" t="str">
        <f>(LEFT(N2794,FIND("/",N2794)-1))</f>
        <v>theater</v>
      </c>
      <c r="R2794" t="str">
        <f>RIGHT(N2794,LEN(N2794)-SEARCH("/",N2794))</f>
        <v>plays</v>
      </c>
      <c r="S2794" s="9">
        <f t="shared" si="174"/>
        <v>42183.022673611107</v>
      </c>
      <c r="T2794" s="9">
        <f t="shared" si="175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110.6</v>
      </c>
      <c r="P2795" s="14">
        <f t="shared" si="173"/>
        <v>151.46</v>
      </c>
      <c r="Q2795" t="str">
        <f>(LEFT(N2795,FIND("/",N2795)-1))</f>
        <v>theater</v>
      </c>
      <c r="R2795" t="str">
        <f>RIGHT(N2795,LEN(N2795)-SEARCH("/",N2795))</f>
        <v>plays</v>
      </c>
      <c r="S2795" s="9">
        <f t="shared" si="174"/>
        <v>42176.210706018515</v>
      </c>
      <c r="T2795" s="9">
        <f t="shared" si="175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150</v>
      </c>
      <c r="P2796" s="14">
        <f t="shared" si="173"/>
        <v>25</v>
      </c>
      <c r="Q2796" t="str">
        <f>(LEFT(N2796,FIND("/",N2796)-1))</f>
        <v>theater</v>
      </c>
      <c r="R2796" t="str">
        <f>RIGHT(N2796,LEN(N2796)-SEARCH("/",N2796))</f>
        <v>plays</v>
      </c>
      <c r="S2796" s="9">
        <f t="shared" si="174"/>
        <v>42416.48332175926</v>
      </c>
      <c r="T2796" s="9">
        <f t="shared" si="175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104.3</v>
      </c>
      <c r="P2797" s="14">
        <f t="shared" si="173"/>
        <v>36.5</v>
      </c>
      <c r="Q2797" t="str">
        <f>(LEFT(N2797,FIND("/",N2797)-1))</f>
        <v>theater</v>
      </c>
      <c r="R2797" t="str">
        <f>RIGHT(N2797,LEN(N2797)-SEARCH("/",N2797))</f>
        <v>plays</v>
      </c>
      <c r="S2797" s="9">
        <f t="shared" si="174"/>
        <v>41780.317604166667</v>
      </c>
      <c r="T2797" s="9">
        <f t="shared" si="175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115.5</v>
      </c>
      <c r="P2798" s="14">
        <f t="shared" si="173"/>
        <v>44</v>
      </c>
      <c r="Q2798" t="str">
        <f>(LEFT(N2798,FIND("/",N2798)-1))</f>
        <v>theater</v>
      </c>
      <c r="R2798" t="str">
        <f>RIGHT(N2798,LEN(N2798)-SEARCH("/",N2798))</f>
        <v>plays</v>
      </c>
      <c r="S2798" s="9">
        <f t="shared" si="174"/>
        <v>41795.319768518515</v>
      </c>
      <c r="T2798" s="9">
        <f t="shared" si="175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102.6</v>
      </c>
      <c r="P2799" s="14">
        <f t="shared" si="173"/>
        <v>87.36</v>
      </c>
      <c r="Q2799" t="str">
        <f>(LEFT(N2799,FIND("/",N2799)-1))</f>
        <v>theater</v>
      </c>
      <c r="R2799" t="str">
        <f>RIGHT(N2799,LEN(N2799)-SEARCH("/",N2799))</f>
        <v>plays</v>
      </c>
      <c r="S2799" s="9">
        <f t="shared" si="174"/>
        <v>41798.731944444444</v>
      </c>
      <c r="T2799" s="9">
        <f t="shared" si="175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101.4</v>
      </c>
      <c r="P2800" s="14">
        <f t="shared" si="173"/>
        <v>36.47</v>
      </c>
      <c r="Q2800" t="str">
        <f>(LEFT(N2800,FIND("/",N2800)-1))</f>
        <v>theater</v>
      </c>
      <c r="R2800" t="str">
        <f>RIGHT(N2800,LEN(N2800)-SEARCH("/",N2800))</f>
        <v>plays</v>
      </c>
      <c r="S2800" s="9">
        <f t="shared" si="174"/>
        <v>42201.466678240737</v>
      </c>
      <c r="T2800" s="9">
        <f t="shared" si="175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116.6</v>
      </c>
      <c r="P2801" s="14">
        <f t="shared" si="173"/>
        <v>44.86</v>
      </c>
      <c r="Q2801" t="str">
        <f>(LEFT(N2801,FIND("/",N2801)-1))</f>
        <v>theater</v>
      </c>
      <c r="R2801" t="str">
        <f>RIGHT(N2801,LEN(N2801)-SEARCH("/",N2801))</f>
        <v>plays</v>
      </c>
      <c r="S2801" s="9">
        <f t="shared" si="174"/>
        <v>42507.05636574074</v>
      </c>
      <c r="T2801" s="9">
        <f t="shared" si="175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133</v>
      </c>
      <c r="P2802" s="14">
        <f t="shared" si="173"/>
        <v>42.9</v>
      </c>
      <c r="Q2802" t="str">
        <f>(LEFT(N2802,FIND("/",N2802)-1))</f>
        <v>theater</v>
      </c>
      <c r="R2802" t="str">
        <f>RIGHT(N2802,LEN(N2802)-SEARCH("/",N2802))</f>
        <v>plays</v>
      </c>
      <c r="S2802" s="9">
        <f t="shared" si="174"/>
        <v>41948.344513888886</v>
      </c>
      <c r="T2802" s="9">
        <f t="shared" si="175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133.19999999999999</v>
      </c>
      <c r="P2803" s="14">
        <f t="shared" si="173"/>
        <v>51.23</v>
      </c>
      <c r="Q2803" t="str">
        <f>(LEFT(N2803,FIND("/",N2803)-1))</f>
        <v>theater</v>
      </c>
      <c r="R2803" t="str">
        <f>RIGHT(N2803,LEN(N2803)-SEARCH("/",N2803))</f>
        <v>plays</v>
      </c>
      <c r="S2803" s="9">
        <f t="shared" si="174"/>
        <v>41900.034826388888</v>
      </c>
      <c r="T2803" s="9">
        <f t="shared" si="175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101.8</v>
      </c>
      <c r="P2804" s="14">
        <f t="shared" si="173"/>
        <v>33.94</v>
      </c>
      <c r="Q2804" t="str">
        <f>(LEFT(N2804,FIND("/",N2804)-1))</f>
        <v>theater</v>
      </c>
      <c r="R2804" t="str">
        <f>RIGHT(N2804,LEN(N2804)-SEARCH("/",N2804))</f>
        <v>plays</v>
      </c>
      <c r="S2804" s="9">
        <f t="shared" si="174"/>
        <v>42192.438738425924</v>
      </c>
      <c r="T2804" s="9">
        <f t="shared" si="175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128</v>
      </c>
      <c r="P2805" s="14">
        <f t="shared" si="173"/>
        <v>90.74</v>
      </c>
      <c r="Q2805" t="str">
        <f>(LEFT(N2805,FIND("/",N2805)-1))</f>
        <v>theater</v>
      </c>
      <c r="R2805" t="str">
        <f>RIGHT(N2805,LEN(N2805)-SEARCH("/",N2805))</f>
        <v>plays</v>
      </c>
      <c r="S2805" s="9">
        <f t="shared" si="174"/>
        <v>42157.857361111113</v>
      </c>
      <c r="T2805" s="9">
        <f t="shared" si="175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115</v>
      </c>
      <c r="P2806" s="14">
        <f t="shared" si="173"/>
        <v>50</v>
      </c>
      <c r="Q2806" t="str">
        <f>(LEFT(N2806,FIND("/",N2806)-1))</f>
        <v>theater</v>
      </c>
      <c r="R2806" t="str">
        <f>RIGHT(N2806,LEN(N2806)-SEARCH("/",N2806))</f>
        <v>plays</v>
      </c>
      <c r="S2806" s="9">
        <f t="shared" si="174"/>
        <v>41881.245254629626</v>
      </c>
      <c r="T2806" s="9">
        <f t="shared" si="175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110</v>
      </c>
      <c r="P2807" s="14">
        <f t="shared" si="173"/>
        <v>24.44</v>
      </c>
      <c r="Q2807" t="str">
        <f>(LEFT(N2807,FIND("/",N2807)-1))</f>
        <v>theater</v>
      </c>
      <c r="R2807" t="str">
        <f>RIGHT(N2807,LEN(N2807)-SEARCH("/",N2807))</f>
        <v>plays</v>
      </c>
      <c r="S2807" s="9">
        <f t="shared" si="174"/>
        <v>42213.2971412037</v>
      </c>
      <c r="T2807" s="9">
        <f t="shared" si="175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112.1</v>
      </c>
      <c r="P2808" s="14">
        <f t="shared" si="173"/>
        <v>44.25</v>
      </c>
      <c r="Q2808" t="str">
        <f>(LEFT(N2808,FIND("/",N2808)-1))</f>
        <v>theater</v>
      </c>
      <c r="R2808" t="str">
        <f>RIGHT(N2808,LEN(N2808)-SEARCH("/",N2808))</f>
        <v>plays</v>
      </c>
      <c r="S2808" s="9">
        <f t="shared" si="174"/>
        <v>42185.058912037035</v>
      </c>
      <c r="T2808" s="9">
        <f t="shared" si="175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126</v>
      </c>
      <c r="P2809" s="14">
        <f t="shared" si="173"/>
        <v>67.739999999999995</v>
      </c>
      <c r="Q2809" t="str">
        <f>(LEFT(N2809,FIND("/",N2809)-1))</f>
        <v>theater</v>
      </c>
      <c r="R2809" t="str">
        <f>RIGHT(N2809,LEN(N2809)-SEARCH("/",N2809))</f>
        <v>plays</v>
      </c>
      <c r="S2809" s="9">
        <f t="shared" si="174"/>
        <v>42154.664791666662</v>
      </c>
      <c r="T2809" s="9">
        <f t="shared" si="175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100.2</v>
      </c>
      <c r="P2810" s="14">
        <f t="shared" si="173"/>
        <v>65.38</v>
      </c>
      <c r="Q2810" t="str">
        <f>(LEFT(N2810,FIND("/",N2810)-1))</f>
        <v>theater</v>
      </c>
      <c r="R2810" t="str">
        <f>RIGHT(N2810,LEN(N2810)-SEARCH("/",N2810))</f>
        <v>plays</v>
      </c>
      <c r="S2810" s="9">
        <f t="shared" si="174"/>
        <v>42208.638136574074</v>
      </c>
      <c r="T2810" s="9">
        <f t="shared" si="175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102.4</v>
      </c>
      <c r="P2811" s="14">
        <f t="shared" si="173"/>
        <v>121.9</v>
      </c>
      <c r="Q2811" t="str">
        <f>(LEFT(N2811,FIND("/",N2811)-1))</f>
        <v>theater</v>
      </c>
      <c r="R2811" t="str">
        <f>RIGHT(N2811,LEN(N2811)-SEARCH("/",N2811))</f>
        <v>plays</v>
      </c>
      <c r="S2811" s="9">
        <f t="shared" si="174"/>
        <v>42451.288483796299</v>
      </c>
      <c r="T2811" s="9">
        <f t="shared" si="175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108.2</v>
      </c>
      <c r="P2812" s="14">
        <f t="shared" si="173"/>
        <v>47.46</v>
      </c>
      <c r="Q2812" t="str">
        <f>(LEFT(N2812,FIND("/",N2812)-1))</f>
        <v>theater</v>
      </c>
      <c r="R2812" t="str">
        <f>RIGHT(N2812,LEN(N2812)-SEARCH("/",N2812))</f>
        <v>plays</v>
      </c>
      <c r="S2812" s="9">
        <f t="shared" si="174"/>
        <v>41758.931296296294</v>
      </c>
      <c r="T2812" s="9">
        <f t="shared" si="175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100.3</v>
      </c>
      <c r="P2813" s="14">
        <f t="shared" si="173"/>
        <v>92.84</v>
      </c>
      <c r="Q2813" t="str">
        <f>(LEFT(N2813,FIND("/",N2813)-1))</f>
        <v>theater</v>
      </c>
      <c r="R2813" t="str">
        <f>RIGHT(N2813,LEN(N2813)-SEARCH("/",N2813))</f>
        <v>plays</v>
      </c>
      <c r="S2813" s="9">
        <f t="shared" si="174"/>
        <v>42028.288229166668</v>
      </c>
      <c r="T2813" s="9">
        <f t="shared" si="175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113.3</v>
      </c>
      <c r="P2814" s="14">
        <f t="shared" si="173"/>
        <v>68.25</v>
      </c>
      <c r="Q2814" t="str">
        <f>(LEFT(N2814,FIND("/",N2814)-1))</f>
        <v>theater</v>
      </c>
      <c r="R2814" t="str">
        <f>RIGHT(N2814,LEN(N2814)-SEARCH("/",N2814))</f>
        <v>plays</v>
      </c>
      <c r="S2814" s="9">
        <f t="shared" si="174"/>
        <v>42054.535856481474</v>
      </c>
      <c r="T2814" s="9">
        <f t="shared" si="175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127.6</v>
      </c>
      <c r="P2815" s="14">
        <f t="shared" si="173"/>
        <v>37.21</v>
      </c>
      <c r="Q2815" t="str">
        <f>(LEFT(N2815,FIND("/",N2815)-1))</f>
        <v>theater</v>
      </c>
      <c r="R2815" t="str">
        <f>RIGHT(N2815,LEN(N2815)-SEARCH("/",N2815))</f>
        <v>plays</v>
      </c>
      <c r="S2815" s="9">
        <f t="shared" si="174"/>
        <v>42693.534270833326</v>
      </c>
      <c r="T2815" s="9">
        <f t="shared" si="175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107.7</v>
      </c>
      <c r="P2816" s="14">
        <f t="shared" si="173"/>
        <v>25.25</v>
      </c>
      <c r="Q2816" t="str">
        <f>(LEFT(N2816,FIND("/",N2816)-1))</f>
        <v>theater</v>
      </c>
      <c r="R2816" t="str">
        <f>RIGHT(N2816,LEN(N2816)-SEARCH("/",N2816))</f>
        <v>plays</v>
      </c>
      <c r="S2816" s="9">
        <f t="shared" si="174"/>
        <v>42103.191145833327</v>
      </c>
      <c r="T2816" s="9">
        <f t="shared" si="175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242</v>
      </c>
      <c r="P2817" s="14">
        <f t="shared" si="173"/>
        <v>43.21</v>
      </c>
      <c r="Q2817" t="str">
        <f>(LEFT(N2817,FIND("/",N2817)-1))</f>
        <v>theater</v>
      </c>
      <c r="R2817" t="str">
        <f>RIGHT(N2817,LEN(N2817)-SEARCH("/",N2817))</f>
        <v>plays</v>
      </c>
      <c r="S2817" s="9">
        <f t="shared" si="174"/>
        <v>42559.568391203698</v>
      </c>
      <c r="T2817" s="9">
        <f t="shared" si="175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141.6</v>
      </c>
      <c r="P2818" s="14">
        <f t="shared" si="173"/>
        <v>25.13</v>
      </c>
      <c r="Q2818" t="str">
        <f>(LEFT(N2818,FIND("/",N2818)-1))</f>
        <v>theater</v>
      </c>
      <c r="R2818" t="str">
        <f>RIGHT(N2818,LEN(N2818)-SEARCH("/",N2818))</f>
        <v>plays</v>
      </c>
      <c r="S2818" s="9">
        <f t="shared" si="174"/>
        <v>42188.259166666663</v>
      </c>
      <c r="T2818" s="9">
        <f t="shared" si="175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ROUND((E2819/D2819)*100, 1)</f>
        <v>130</v>
      </c>
      <c r="P2819" s="14">
        <f t="shared" ref="P2819:P2882" si="177">ROUND(E2819/L2819, 2)</f>
        <v>23.64</v>
      </c>
      <c r="Q2819" t="str">
        <f>(LEFT(N2819,FIND("/",N2819)-1))</f>
        <v>theater</v>
      </c>
      <c r="R2819" t="str">
        <f>RIGHT(N2819,LEN(N2819)-SEARCH("/",N2819))</f>
        <v>plays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106</v>
      </c>
      <c r="P2820" s="14">
        <f t="shared" si="177"/>
        <v>103.95</v>
      </c>
      <c r="Q2820" t="str">
        <f>(LEFT(N2820,FIND("/",N2820)-1))</f>
        <v>theater</v>
      </c>
      <c r="R2820" t="str">
        <f>RIGHT(N2820,LEN(N2820)-SEARCH("/",N2820))</f>
        <v>plays</v>
      </c>
      <c r="S2820" s="9">
        <f t="shared" si="178"/>
        <v>42250.389884259253</v>
      </c>
      <c r="T2820" s="9">
        <f t="shared" si="179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104.8</v>
      </c>
      <c r="P2821" s="14">
        <f t="shared" si="177"/>
        <v>50.38</v>
      </c>
      <c r="Q2821" t="str">
        <f>(LEFT(N2821,FIND("/",N2821)-1))</f>
        <v>theater</v>
      </c>
      <c r="R2821" t="str">
        <f>RIGHT(N2821,LEN(N2821)-SEARCH("/",N2821))</f>
        <v>plays</v>
      </c>
      <c r="S2821" s="9">
        <f t="shared" si="178"/>
        <v>42139.317233796297</v>
      </c>
      <c r="T2821" s="9">
        <f t="shared" si="179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136</v>
      </c>
      <c r="P2822" s="14">
        <f t="shared" si="177"/>
        <v>13.6</v>
      </c>
      <c r="Q2822" t="str">
        <f>(LEFT(N2822,FIND("/",N2822)-1))</f>
        <v>theater</v>
      </c>
      <c r="R2822" t="str">
        <f>RIGHT(N2822,LEN(N2822)-SEARCH("/",N2822))</f>
        <v>plays</v>
      </c>
      <c r="S2822" s="9">
        <f t="shared" si="178"/>
        <v>42401.402650462966</v>
      </c>
      <c r="T2822" s="9">
        <f t="shared" si="179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100</v>
      </c>
      <c r="P2823" s="14">
        <f t="shared" si="177"/>
        <v>28.57</v>
      </c>
      <c r="Q2823" t="str">
        <f>(LEFT(N2823,FIND("/",N2823)-1))</f>
        <v>theater</v>
      </c>
      <c r="R2823" t="str">
        <f>RIGHT(N2823,LEN(N2823)-SEARCH("/",N2823))</f>
        <v>plays</v>
      </c>
      <c r="S2823" s="9">
        <f t="shared" si="178"/>
        <v>41875.714525462965</v>
      </c>
      <c r="T2823" s="9">
        <f t="shared" si="179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100</v>
      </c>
      <c r="P2824" s="14">
        <f t="shared" si="177"/>
        <v>63.83</v>
      </c>
      <c r="Q2824" t="str">
        <f>(LEFT(N2824,FIND("/",N2824)-1))</f>
        <v>theater</v>
      </c>
      <c r="R2824" t="str">
        <f>RIGHT(N2824,LEN(N2824)-SEARCH("/",N2824))</f>
        <v>plays</v>
      </c>
      <c r="S2824" s="9">
        <f t="shared" si="178"/>
        <v>42060.475601851846</v>
      </c>
      <c r="T2824" s="9">
        <f t="shared" si="179"/>
        <v>42090.433935185181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124</v>
      </c>
      <c r="P2825" s="14">
        <f t="shared" si="177"/>
        <v>8.86</v>
      </c>
      <c r="Q2825" t="str">
        <f>(LEFT(N2825,FIND("/",N2825)-1))</f>
        <v>theater</v>
      </c>
      <c r="R2825" t="str">
        <f>RIGHT(N2825,LEN(N2825)-SEARCH("/",N2825))</f>
        <v>plays</v>
      </c>
      <c r="S2825" s="9">
        <f t="shared" si="178"/>
        <v>42066.803310185183</v>
      </c>
      <c r="T2825" s="9">
        <f t="shared" si="179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116.9</v>
      </c>
      <c r="P2826" s="14">
        <f t="shared" si="177"/>
        <v>50.67</v>
      </c>
      <c r="Q2826" t="str">
        <f>(LEFT(N2826,FIND("/",N2826)-1))</f>
        <v>theater</v>
      </c>
      <c r="R2826" t="str">
        <f>RIGHT(N2826,LEN(N2826)-SEARCH("/",N2826))</f>
        <v>plays</v>
      </c>
      <c r="S2826" s="9">
        <f t="shared" si="178"/>
        <v>42136.0624537037</v>
      </c>
      <c r="T2826" s="9">
        <f t="shared" si="179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103.3</v>
      </c>
      <c r="P2827" s="14">
        <f t="shared" si="177"/>
        <v>60.78</v>
      </c>
      <c r="Q2827" t="str">
        <f>(LEFT(N2827,FIND("/",N2827)-1))</f>
        <v>theater</v>
      </c>
      <c r="R2827" t="str">
        <f>RIGHT(N2827,LEN(N2827)-SEARCH("/",N2827))</f>
        <v>plays</v>
      </c>
      <c r="S2827" s="9">
        <f t="shared" si="178"/>
        <v>42312.584328703706</v>
      </c>
      <c r="T2827" s="9">
        <f t="shared" si="179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107.8</v>
      </c>
      <c r="P2828" s="14">
        <f t="shared" si="177"/>
        <v>113.42</v>
      </c>
      <c r="Q2828" t="str">
        <f>(LEFT(N2828,FIND("/",N2828)-1))</f>
        <v>theater</v>
      </c>
      <c r="R2828" t="str">
        <f>RIGHT(N2828,LEN(N2828)-SEARCH("/",N2828))</f>
        <v>plays</v>
      </c>
      <c r="S2828" s="9">
        <f t="shared" si="178"/>
        <v>42170.826527777775</v>
      </c>
      <c r="T2828" s="9">
        <f t="shared" si="179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120.3</v>
      </c>
      <c r="P2829" s="14">
        <f t="shared" si="177"/>
        <v>104.57</v>
      </c>
      <c r="Q2829" t="str">
        <f>(LEFT(N2829,FIND("/",N2829)-1))</f>
        <v>theater</v>
      </c>
      <c r="R2829" t="str">
        <f>RIGHT(N2829,LEN(N2829)-SEARCH("/",N2829))</f>
        <v>plays</v>
      </c>
      <c r="S2829" s="9">
        <f t="shared" si="178"/>
        <v>42494.475300925922</v>
      </c>
      <c r="T2829" s="9">
        <f t="shared" si="179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100.4</v>
      </c>
      <c r="P2830" s="14">
        <f t="shared" si="177"/>
        <v>98.31</v>
      </c>
      <c r="Q2830" t="str">
        <f>(LEFT(N2830,FIND("/",N2830)-1))</f>
        <v>theater</v>
      </c>
      <c r="R2830" t="str">
        <f>RIGHT(N2830,LEN(N2830)-SEARCH("/",N2830))</f>
        <v>plays</v>
      </c>
      <c r="S2830" s="9">
        <f t="shared" si="178"/>
        <v>42254.056354166663</v>
      </c>
      <c r="T2830" s="9">
        <f t="shared" si="179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106.5</v>
      </c>
      <c r="P2831" s="14">
        <f t="shared" si="177"/>
        <v>35.04</v>
      </c>
      <c r="Q2831" t="str">
        <f>(LEFT(N2831,FIND("/",N2831)-1))</f>
        <v>theater</v>
      </c>
      <c r="R2831" t="str">
        <f>RIGHT(N2831,LEN(N2831)-SEARCH("/",N2831))</f>
        <v>plays</v>
      </c>
      <c r="S2831" s="9">
        <f t="shared" si="178"/>
        <v>42495.225902777776</v>
      </c>
      <c r="T2831" s="9">
        <f t="shared" si="179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100</v>
      </c>
      <c r="P2832" s="14">
        <f t="shared" si="177"/>
        <v>272.73</v>
      </c>
      <c r="Q2832" t="str">
        <f>(LEFT(N2832,FIND("/",N2832)-1))</f>
        <v>theater</v>
      </c>
      <c r="R2832" t="str">
        <f>RIGHT(N2832,LEN(N2832)-SEARCH("/",N2832))</f>
        <v>plays</v>
      </c>
      <c r="S2832" s="9">
        <f t="shared" si="178"/>
        <v>41758.631342592591</v>
      </c>
      <c r="T2832" s="9">
        <f t="shared" si="179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110.7</v>
      </c>
      <c r="P2833" s="14">
        <f t="shared" si="177"/>
        <v>63.85</v>
      </c>
      <c r="Q2833" t="str">
        <f>(LEFT(N2833,FIND("/",N2833)-1))</f>
        <v>theater</v>
      </c>
      <c r="R2833" t="str">
        <f>RIGHT(N2833,LEN(N2833)-SEARCH("/",N2833))</f>
        <v>plays</v>
      </c>
      <c r="S2833" s="9">
        <f t="shared" si="178"/>
        <v>42171.616550925923</v>
      </c>
      <c r="T2833" s="9">
        <f t="shared" si="179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114.7</v>
      </c>
      <c r="P2834" s="14">
        <f t="shared" si="177"/>
        <v>30.19</v>
      </c>
      <c r="Q2834" t="str">
        <f>(LEFT(N2834,FIND("/",N2834)-1))</f>
        <v>theater</v>
      </c>
      <c r="R2834" t="str">
        <f>RIGHT(N2834,LEN(N2834)-SEARCH("/",N2834))</f>
        <v>plays</v>
      </c>
      <c r="S2834" s="9">
        <f t="shared" si="178"/>
        <v>41938.501087962963</v>
      </c>
      <c r="T2834" s="9">
        <f t="shared" si="179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108.3</v>
      </c>
      <c r="P2835" s="14">
        <f t="shared" si="177"/>
        <v>83.51</v>
      </c>
      <c r="Q2835" t="str">
        <f>(LEFT(N2835,FIND("/",N2835)-1))</f>
        <v>theater</v>
      </c>
      <c r="R2835" t="str">
        <f>RIGHT(N2835,LEN(N2835)-SEARCH("/",N2835))</f>
        <v>plays</v>
      </c>
      <c r="S2835" s="9">
        <f t="shared" si="178"/>
        <v>42267.919363425921</v>
      </c>
      <c r="T2835" s="9">
        <f t="shared" si="179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170</v>
      </c>
      <c r="P2836" s="14">
        <f t="shared" si="177"/>
        <v>64.760000000000005</v>
      </c>
      <c r="Q2836" t="str">
        <f>(LEFT(N2836,FIND("/",N2836)-1))</f>
        <v>theater</v>
      </c>
      <c r="R2836" t="str">
        <f>RIGHT(N2836,LEN(N2836)-SEARCH("/",N2836))</f>
        <v>plays</v>
      </c>
      <c r="S2836" s="9">
        <f t="shared" si="178"/>
        <v>42019.751504629625</v>
      </c>
      <c r="T2836" s="9">
        <f t="shared" si="179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187.1</v>
      </c>
      <c r="P2837" s="14">
        <f t="shared" si="177"/>
        <v>20.12</v>
      </c>
      <c r="Q2837" t="str">
        <f>(LEFT(N2837,FIND("/",N2837)-1))</f>
        <v>theater</v>
      </c>
      <c r="R2837" t="str">
        <f>RIGHT(N2837,LEN(N2837)-SEARCH("/",N2837))</f>
        <v>plays</v>
      </c>
      <c r="S2837" s="9">
        <f t="shared" si="178"/>
        <v>42313.495567129627</v>
      </c>
      <c r="T2837" s="9">
        <f t="shared" si="179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107.8</v>
      </c>
      <c r="P2838" s="14">
        <f t="shared" si="177"/>
        <v>44.09</v>
      </c>
      <c r="Q2838" t="str">
        <f>(LEFT(N2838,FIND("/",N2838)-1))</f>
        <v>theater</v>
      </c>
      <c r="R2838" t="str">
        <f>RIGHT(N2838,LEN(N2838)-SEARCH("/",N2838))</f>
        <v>plays</v>
      </c>
      <c r="S2838" s="9">
        <f t="shared" si="178"/>
        <v>42746.053449074076</v>
      </c>
      <c r="T2838" s="9">
        <f t="shared" si="179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100</v>
      </c>
      <c r="P2839" s="14">
        <f t="shared" si="177"/>
        <v>40.479999999999997</v>
      </c>
      <c r="Q2839" t="str">
        <f>(LEFT(N2839,FIND("/",N2839)-1))</f>
        <v>theater</v>
      </c>
      <c r="R2839" t="str">
        <f>RIGHT(N2839,LEN(N2839)-SEARCH("/",N2839))</f>
        <v>plays</v>
      </c>
      <c r="S2839" s="9">
        <f t="shared" si="178"/>
        <v>42307.700046296297</v>
      </c>
      <c r="T2839" s="9">
        <f t="shared" si="179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120.3</v>
      </c>
      <c r="P2840" s="14">
        <f t="shared" si="177"/>
        <v>44.54</v>
      </c>
      <c r="Q2840" t="str">
        <f>(LEFT(N2840,FIND("/",N2840)-1))</f>
        <v>theater</v>
      </c>
      <c r="R2840" t="str">
        <f>RIGHT(N2840,LEN(N2840)-SEARCH("/",N2840))</f>
        <v>plays</v>
      </c>
      <c r="S2840" s="9">
        <f t="shared" si="178"/>
        <v>41842.399259259255</v>
      </c>
      <c r="T2840" s="9">
        <f t="shared" si="179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111.4</v>
      </c>
      <c r="P2841" s="14">
        <f t="shared" si="177"/>
        <v>125.81</v>
      </c>
      <c r="Q2841" t="str">
        <f>(LEFT(N2841,FIND("/",N2841)-1))</f>
        <v>theater</v>
      </c>
      <c r="R2841" t="str">
        <f>RIGHT(N2841,LEN(N2841)-SEARCH("/",N2841))</f>
        <v>plays</v>
      </c>
      <c r="S2841" s="9">
        <f t="shared" si="178"/>
        <v>41853.031874999993</v>
      </c>
      <c r="T2841" s="9">
        <f t="shared" si="179"/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104</v>
      </c>
      <c r="P2842" s="14">
        <f t="shared" si="177"/>
        <v>19.7</v>
      </c>
      <c r="Q2842" t="str">
        <f>(LEFT(N2842,FIND("/",N2842)-1))</f>
        <v>theater</v>
      </c>
      <c r="R2842" t="str">
        <f>RIGHT(N2842,LEN(N2842)-SEARCH("/",N2842))</f>
        <v>plays</v>
      </c>
      <c r="S2842" s="9">
        <f t="shared" si="178"/>
        <v>42059.827303240738</v>
      </c>
      <c r="T2842" s="9">
        <f t="shared" si="179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1</v>
      </c>
      <c r="P2843" s="14">
        <f t="shared" si="177"/>
        <v>10</v>
      </c>
      <c r="Q2843" t="str">
        <f>(LEFT(N2843,FIND("/",N2843)-1))</f>
        <v>theater</v>
      </c>
      <c r="R2843" t="str">
        <f>RIGHT(N2843,LEN(N2843)-SEARCH("/",N2843))</f>
        <v>plays</v>
      </c>
      <c r="S2843" s="9">
        <f t="shared" si="178"/>
        <v>42291.531215277777</v>
      </c>
      <c r="T2843" s="9">
        <f t="shared" si="179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14" t="e">
        <f t="shared" si="177"/>
        <v>#DIV/0!</v>
      </c>
      <c r="Q2844" t="str">
        <f>(LEFT(N2844,FIND("/",N2844)-1))</f>
        <v>theater</v>
      </c>
      <c r="R2844" t="str">
        <f>RIGHT(N2844,LEN(N2844)-SEARCH("/",N2844))</f>
        <v>plays</v>
      </c>
      <c r="S2844" s="9">
        <f t="shared" si="178"/>
        <v>41784.744155092594</v>
      </c>
      <c r="T2844" s="9">
        <f t="shared" si="179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14" t="e">
        <f t="shared" si="177"/>
        <v>#DIV/0!</v>
      </c>
      <c r="Q2845" t="str">
        <f>(LEFT(N2845,FIND("/",N2845)-1))</f>
        <v>theater</v>
      </c>
      <c r="R2845" t="str">
        <f>RIGHT(N2845,LEN(N2845)-SEARCH("/",N2845))</f>
        <v>plays</v>
      </c>
      <c r="S2845" s="9">
        <f t="shared" si="178"/>
        <v>42492.529513888883</v>
      </c>
      <c r="T2845" s="9">
        <f t="shared" si="179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5.5</v>
      </c>
      <c r="P2846" s="14">
        <f t="shared" si="177"/>
        <v>30</v>
      </c>
      <c r="Q2846" t="str">
        <f>(LEFT(N2846,FIND("/",N2846)-1))</f>
        <v>theater</v>
      </c>
      <c r="R2846" t="str">
        <f>RIGHT(N2846,LEN(N2846)-SEARCH("/",N2846))</f>
        <v>plays</v>
      </c>
      <c r="S2846" s="9">
        <f t="shared" si="178"/>
        <v>42709.337731481479</v>
      </c>
      <c r="T2846" s="9">
        <f t="shared" si="179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31.5</v>
      </c>
      <c r="P2847" s="14">
        <f t="shared" si="177"/>
        <v>60.67</v>
      </c>
      <c r="Q2847" t="str">
        <f>(LEFT(N2847,FIND("/",N2847)-1))</f>
        <v>theater</v>
      </c>
      <c r="R2847" t="str">
        <f>RIGHT(N2847,LEN(N2847)-SEARCH("/",N2847))</f>
        <v>plays</v>
      </c>
      <c r="S2847" s="9">
        <f t="shared" si="178"/>
        <v>42102.808252314811</v>
      </c>
      <c r="T2847" s="9">
        <f t="shared" si="179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14" t="e">
        <f t="shared" si="177"/>
        <v>#DIV/0!</v>
      </c>
      <c r="Q2848" t="str">
        <f>(LEFT(N2848,FIND("/",N2848)-1))</f>
        <v>theater</v>
      </c>
      <c r="R2848" t="str">
        <f>RIGHT(N2848,LEN(N2848)-SEARCH("/",N2848))</f>
        <v>plays</v>
      </c>
      <c r="S2848" s="9">
        <f t="shared" si="178"/>
        <v>42108.483726851853</v>
      </c>
      <c r="T2848" s="9">
        <f t="shared" si="179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14" t="e">
        <f t="shared" si="177"/>
        <v>#DIV/0!</v>
      </c>
      <c r="Q2849" t="str">
        <f>(LEFT(N2849,FIND("/",N2849)-1))</f>
        <v>theater</v>
      </c>
      <c r="R2849" t="str">
        <f>RIGHT(N2849,LEN(N2849)-SEARCH("/",N2849))</f>
        <v>plays</v>
      </c>
      <c r="S2849" s="9">
        <f t="shared" si="178"/>
        <v>42453.597974537035</v>
      </c>
      <c r="T2849" s="9">
        <f t="shared" si="179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0.2</v>
      </c>
      <c r="P2850" s="14">
        <f t="shared" si="177"/>
        <v>23.33</v>
      </c>
      <c r="Q2850" t="str">
        <f>(LEFT(N2850,FIND("/",N2850)-1))</f>
        <v>theater</v>
      </c>
      <c r="R2850" t="str">
        <f>RIGHT(N2850,LEN(N2850)-SEARCH("/",N2850))</f>
        <v>plays</v>
      </c>
      <c r="S2850" s="9">
        <f t="shared" si="178"/>
        <v>42123.440497685187</v>
      </c>
      <c r="T2850" s="9">
        <f t="shared" si="179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1</v>
      </c>
      <c r="P2851" s="14">
        <f t="shared" si="177"/>
        <v>5</v>
      </c>
      <c r="Q2851" t="str">
        <f>(LEFT(N2851,FIND("/",N2851)-1))</f>
        <v>theater</v>
      </c>
      <c r="R2851" t="str">
        <f>RIGHT(N2851,LEN(N2851)-SEARCH("/",N2851))</f>
        <v>plays</v>
      </c>
      <c r="S2851" s="9">
        <f t="shared" si="178"/>
        <v>42453.219907407409</v>
      </c>
      <c r="T2851" s="9">
        <f t="shared" si="179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3.9</v>
      </c>
      <c r="P2852" s="14">
        <f t="shared" si="177"/>
        <v>23.92</v>
      </c>
      <c r="Q2852" t="str">
        <f>(LEFT(N2852,FIND("/",N2852)-1))</f>
        <v>theater</v>
      </c>
      <c r="R2852" t="str">
        <f>RIGHT(N2852,LEN(N2852)-SEARCH("/",N2852))</f>
        <v>plays</v>
      </c>
      <c r="S2852" s="9">
        <f t="shared" si="178"/>
        <v>41857.798738425925</v>
      </c>
      <c r="T2852" s="9">
        <f t="shared" si="179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14" t="e">
        <f t="shared" si="177"/>
        <v>#DIV/0!</v>
      </c>
      <c r="Q2853" t="str">
        <f>(LEFT(N2853,FIND("/",N2853)-1))</f>
        <v>theater</v>
      </c>
      <c r="R2853" t="str">
        <f>RIGHT(N2853,LEN(N2853)-SEARCH("/",N2853))</f>
        <v>plays</v>
      </c>
      <c r="S2853" s="9">
        <f t="shared" si="178"/>
        <v>42389.794317129628</v>
      </c>
      <c r="T2853" s="9">
        <f t="shared" si="179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</v>
      </c>
      <c r="P2854" s="14">
        <f t="shared" si="177"/>
        <v>15.83</v>
      </c>
      <c r="Q2854" t="str">
        <f>(LEFT(N2854,FIND("/",N2854)-1))</f>
        <v>theater</v>
      </c>
      <c r="R2854" t="str">
        <f>RIGHT(N2854,LEN(N2854)-SEARCH("/",N2854))</f>
        <v>plays</v>
      </c>
      <c r="S2854" s="9">
        <f t="shared" si="178"/>
        <v>41780.836840277778</v>
      </c>
      <c r="T2854" s="9">
        <f t="shared" si="179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14" t="e">
        <f t="shared" si="177"/>
        <v>#DIV/0!</v>
      </c>
      <c r="Q2855" t="str">
        <f>(LEFT(N2855,FIND("/",N2855)-1))</f>
        <v>theater</v>
      </c>
      <c r="R2855" t="str">
        <f>RIGHT(N2855,LEN(N2855)-SEARCH("/",N2855))</f>
        <v>plays</v>
      </c>
      <c r="S2855" s="9">
        <f t="shared" si="178"/>
        <v>41835.98260416666</v>
      </c>
      <c r="T2855" s="9">
        <f t="shared" si="179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41.7</v>
      </c>
      <c r="P2856" s="14">
        <f t="shared" si="177"/>
        <v>29.79</v>
      </c>
      <c r="Q2856" t="str">
        <f>(LEFT(N2856,FIND("/",N2856)-1))</f>
        <v>theater</v>
      </c>
      <c r="R2856" t="str">
        <f>RIGHT(N2856,LEN(N2856)-SEARCH("/",N2856))</f>
        <v>plays</v>
      </c>
      <c r="S2856" s="9">
        <f t="shared" si="178"/>
        <v>42111.508321759255</v>
      </c>
      <c r="T2856" s="9">
        <f t="shared" si="179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50</v>
      </c>
      <c r="P2857" s="14">
        <f t="shared" si="177"/>
        <v>60</v>
      </c>
      <c r="Q2857" t="str">
        <f>(LEFT(N2857,FIND("/",N2857)-1))</f>
        <v>theater</v>
      </c>
      <c r="R2857" t="str">
        <f>RIGHT(N2857,LEN(N2857)-SEARCH("/",N2857))</f>
        <v>plays</v>
      </c>
      <c r="S2857" s="9">
        <f t="shared" si="178"/>
        <v>42369.799432870372</v>
      </c>
      <c r="T2857" s="9">
        <f t="shared" si="179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4.9000000000000004</v>
      </c>
      <c r="P2858" s="14">
        <f t="shared" si="177"/>
        <v>24.33</v>
      </c>
      <c r="Q2858" t="str">
        <f>(LEFT(N2858,FIND("/",N2858)-1))</f>
        <v>theater</v>
      </c>
      <c r="R2858" t="str">
        <f>RIGHT(N2858,LEN(N2858)-SEARCH("/",N2858))</f>
        <v>plays</v>
      </c>
      <c r="S2858" s="9">
        <f t="shared" si="178"/>
        <v>42164.829247685186</v>
      </c>
      <c r="T2858" s="9">
        <f t="shared" si="179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19.7</v>
      </c>
      <c r="P2859" s="14">
        <f t="shared" si="177"/>
        <v>500</v>
      </c>
      <c r="Q2859" t="str">
        <f>(LEFT(N2859,FIND("/",N2859)-1))</f>
        <v>theater</v>
      </c>
      <c r="R2859" t="str">
        <f>RIGHT(N2859,LEN(N2859)-SEARCH("/",N2859))</f>
        <v>plays</v>
      </c>
      <c r="S2859" s="9">
        <f t="shared" si="178"/>
        <v>42726.711747685178</v>
      </c>
      <c r="T2859" s="9">
        <f t="shared" si="179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14" t="e">
        <f t="shared" si="177"/>
        <v>#DIV/0!</v>
      </c>
      <c r="Q2860" t="str">
        <f>(LEFT(N2860,FIND("/",N2860)-1))</f>
        <v>theater</v>
      </c>
      <c r="R2860" t="str">
        <f>RIGHT(N2860,LEN(N2860)-SEARCH("/",N2860))</f>
        <v>plays</v>
      </c>
      <c r="S2860" s="9">
        <f t="shared" si="178"/>
        <v>41954.336747685178</v>
      </c>
      <c r="T2860" s="9">
        <f t="shared" si="179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1.8</v>
      </c>
      <c r="P2861" s="14">
        <f t="shared" si="177"/>
        <v>35</v>
      </c>
      <c r="Q2861" t="str">
        <f>(LEFT(N2861,FIND("/",N2861)-1))</f>
        <v>theater</v>
      </c>
      <c r="R2861" t="str">
        <f>RIGHT(N2861,LEN(N2861)-SEARCH("/",N2861))</f>
        <v>plays</v>
      </c>
      <c r="S2861" s="9">
        <f t="shared" si="178"/>
        <v>42233.153981481482</v>
      </c>
      <c r="T2861" s="9">
        <f t="shared" si="179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6.7</v>
      </c>
      <c r="P2862" s="14">
        <f t="shared" si="177"/>
        <v>29.56</v>
      </c>
      <c r="Q2862" t="str">
        <f>(LEFT(N2862,FIND("/",N2862)-1))</f>
        <v>theater</v>
      </c>
      <c r="R2862" t="str">
        <f>RIGHT(N2862,LEN(N2862)-SEARCH("/",N2862))</f>
        <v>plays</v>
      </c>
      <c r="S2862" s="9">
        <f t="shared" si="178"/>
        <v>42480.592314814814</v>
      </c>
      <c r="T2862" s="9">
        <f t="shared" si="179"/>
        <v>42540.592314814814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32</v>
      </c>
      <c r="P2863" s="14">
        <f t="shared" si="177"/>
        <v>26.67</v>
      </c>
      <c r="Q2863" t="str">
        <f>(LEFT(N2863,FIND("/",N2863)-1))</f>
        <v>theater</v>
      </c>
      <c r="R2863" t="str">
        <f>RIGHT(N2863,LEN(N2863)-SEARCH("/",N2863))</f>
        <v>plays</v>
      </c>
      <c r="S2863" s="9">
        <f t="shared" si="178"/>
        <v>42257.3825</v>
      </c>
      <c r="T2863" s="9">
        <f t="shared" si="179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0.4</v>
      </c>
      <c r="P2864" s="14">
        <f t="shared" si="177"/>
        <v>18.329999999999998</v>
      </c>
      <c r="Q2864" t="str">
        <f>(LEFT(N2864,FIND("/",N2864)-1))</f>
        <v>theater</v>
      </c>
      <c r="R2864" t="str">
        <f>RIGHT(N2864,LEN(N2864)-SEARCH("/",N2864))</f>
        <v>plays</v>
      </c>
      <c r="S2864" s="9">
        <f t="shared" si="178"/>
        <v>41784.581354166665</v>
      </c>
      <c r="T2864" s="9">
        <f t="shared" si="179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</v>
      </c>
      <c r="P2865" s="14">
        <f t="shared" si="177"/>
        <v>20</v>
      </c>
      <c r="Q2865" t="str">
        <f>(LEFT(N2865,FIND("/",N2865)-1))</f>
        <v>theater</v>
      </c>
      <c r="R2865" t="str">
        <f>RIGHT(N2865,LEN(N2865)-SEARCH("/",N2865))</f>
        <v>plays</v>
      </c>
      <c r="S2865" s="9">
        <f t="shared" si="178"/>
        <v>41831.46670138889</v>
      </c>
      <c r="T2865" s="9">
        <f t="shared" si="179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</v>
      </c>
      <c r="P2866" s="14">
        <f t="shared" si="177"/>
        <v>13.33</v>
      </c>
      <c r="Q2866" t="str">
        <f>(LEFT(N2866,FIND("/",N2866)-1))</f>
        <v>theater</v>
      </c>
      <c r="R2866" t="str">
        <f>RIGHT(N2866,LEN(N2866)-SEARCH("/",N2866))</f>
        <v>plays</v>
      </c>
      <c r="S2866" s="9">
        <f t="shared" si="178"/>
        <v>42172.405173611107</v>
      </c>
      <c r="T2866" s="9">
        <f t="shared" si="179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14" t="e">
        <f t="shared" si="177"/>
        <v>#DIV/0!</v>
      </c>
      <c r="Q2867" t="str">
        <f>(LEFT(N2867,FIND("/",N2867)-1))</f>
        <v>theater</v>
      </c>
      <c r="R2867" t="str">
        <f>RIGHT(N2867,LEN(N2867)-SEARCH("/",N2867))</f>
        <v>plays</v>
      </c>
      <c r="S2867" s="9">
        <f t="shared" si="178"/>
        <v>41949.905775462961</v>
      </c>
      <c r="T2867" s="9">
        <f t="shared" si="179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0.9</v>
      </c>
      <c r="P2868" s="14">
        <f t="shared" si="177"/>
        <v>22.5</v>
      </c>
      <c r="Q2868" t="str">
        <f>(LEFT(N2868,FIND("/",N2868)-1))</f>
        <v>theater</v>
      </c>
      <c r="R2868" t="str">
        <f>RIGHT(N2868,LEN(N2868)-SEARCH("/",N2868))</f>
        <v>plays</v>
      </c>
      <c r="S2868" s="9">
        <f t="shared" si="178"/>
        <v>42627.746770833335</v>
      </c>
      <c r="T2868" s="9">
        <f t="shared" si="179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20.2</v>
      </c>
      <c r="P2869" s="14">
        <f t="shared" si="177"/>
        <v>50.4</v>
      </c>
      <c r="Q2869" t="str">
        <f>(LEFT(N2869,FIND("/",N2869)-1))</f>
        <v>theater</v>
      </c>
      <c r="R2869" t="str">
        <f>RIGHT(N2869,LEN(N2869)-SEARCH("/",N2869))</f>
        <v>plays</v>
      </c>
      <c r="S2869" s="9">
        <f t="shared" si="178"/>
        <v>42530.986944444441</v>
      </c>
      <c r="T2869" s="9">
        <f t="shared" si="179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42</v>
      </c>
      <c r="P2870" s="14">
        <f t="shared" si="177"/>
        <v>105.03</v>
      </c>
      <c r="Q2870" t="str">
        <f>(LEFT(N2870,FIND("/",N2870)-1))</f>
        <v>theater</v>
      </c>
      <c r="R2870" t="str">
        <f>RIGHT(N2870,LEN(N2870)-SEARCH("/",N2870))</f>
        <v>plays</v>
      </c>
      <c r="S2870" s="9">
        <f t="shared" si="178"/>
        <v>42618.618680555555</v>
      </c>
      <c r="T2870" s="9">
        <f t="shared" si="179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0.9</v>
      </c>
      <c r="P2871" s="14">
        <f t="shared" si="177"/>
        <v>35.4</v>
      </c>
      <c r="Q2871" t="str">
        <f>(LEFT(N2871,FIND("/",N2871)-1))</f>
        <v>theater</v>
      </c>
      <c r="R2871" t="str">
        <f>RIGHT(N2871,LEN(N2871)-SEARCH("/",N2871))</f>
        <v>plays</v>
      </c>
      <c r="S2871" s="9">
        <f t="shared" si="178"/>
        <v>42540.385196759256</v>
      </c>
      <c r="T2871" s="9">
        <f t="shared" si="179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15</v>
      </c>
      <c r="P2872" s="14">
        <f t="shared" si="177"/>
        <v>83.33</v>
      </c>
      <c r="Q2872" t="str">
        <f>(LEFT(N2872,FIND("/",N2872)-1))</f>
        <v>theater</v>
      </c>
      <c r="R2872" t="str">
        <f>RIGHT(N2872,LEN(N2872)-SEARCH("/",N2872))</f>
        <v>plays</v>
      </c>
      <c r="S2872" s="9">
        <f t="shared" si="178"/>
        <v>41745.981076388889</v>
      </c>
      <c r="T2872" s="9">
        <f t="shared" si="179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4.7</v>
      </c>
      <c r="P2873" s="14">
        <f t="shared" si="177"/>
        <v>35.92</v>
      </c>
      <c r="Q2873" t="str">
        <f>(LEFT(N2873,FIND("/",N2873)-1))</f>
        <v>theater</v>
      </c>
      <c r="R2873" t="str">
        <f>RIGHT(N2873,LEN(N2873)-SEARCH("/",N2873))</f>
        <v>plays</v>
      </c>
      <c r="S2873" s="9">
        <f t="shared" si="178"/>
        <v>41974.530243055553</v>
      </c>
      <c r="T2873" s="9">
        <f t="shared" si="179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14" t="e">
        <f t="shared" si="177"/>
        <v>#DIV/0!</v>
      </c>
      <c r="Q2874" t="str">
        <f>(LEFT(N2874,FIND("/",N2874)-1))</f>
        <v>theater</v>
      </c>
      <c r="R2874" t="str">
        <f>RIGHT(N2874,LEN(N2874)-SEARCH("/",N2874))</f>
        <v>plays</v>
      </c>
      <c r="S2874" s="9">
        <f t="shared" si="178"/>
        <v>42114.907847222225</v>
      </c>
      <c r="T2874" s="9">
        <f t="shared" si="179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38.1</v>
      </c>
      <c r="P2875" s="14">
        <f t="shared" si="177"/>
        <v>119.13</v>
      </c>
      <c r="Q2875" t="str">
        <f>(LEFT(N2875,FIND("/",N2875)-1))</f>
        <v>theater</v>
      </c>
      <c r="R2875" t="str">
        <f>RIGHT(N2875,LEN(N2875)-SEARCH("/",N2875))</f>
        <v>plays</v>
      </c>
      <c r="S2875" s="9">
        <f t="shared" si="178"/>
        <v>42002.609155092585</v>
      </c>
      <c r="T2875" s="9">
        <f t="shared" si="179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</v>
      </c>
      <c r="P2876" s="14">
        <f t="shared" si="177"/>
        <v>90.33</v>
      </c>
      <c r="Q2876" t="str">
        <f>(LEFT(N2876,FIND("/",N2876)-1))</f>
        <v>theater</v>
      </c>
      <c r="R2876" t="str">
        <f>RIGHT(N2876,LEN(N2876)-SEARCH("/",N2876))</f>
        <v>plays</v>
      </c>
      <c r="S2876" s="9">
        <f t="shared" si="178"/>
        <v>42722.636412037034</v>
      </c>
      <c r="T2876" s="9">
        <f t="shared" si="179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0</v>
      </c>
      <c r="P2877" s="14">
        <f t="shared" si="177"/>
        <v>2.33</v>
      </c>
      <c r="Q2877" t="str">
        <f>(LEFT(N2877,FIND("/",N2877)-1))</f>
        <v>theater</v>
      </c>
      <c r="R2877" t="str">
        <f>RIGHT(N2877,LEN(N2877)-SEARCH("/",N2877))</f>
        <v>plays</v>
      </c>
      <c r="S2877" s="9">
        <f t="shared" si="178"/>
        <v>42464.920057870368</v>
      </c>
      <c r="T2877" s="9">
        <f t="shared" si="179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14" t="e">
        <f t="shared" si="177"/>
        <v>#DIV/0!</v>
      </c>
      <c r="Q2878" t="str">
        <f>(LEFT(N2878,FIND("/",N2878)-1))</f>
        <v>theater</v>
      </c>
      <c r="R2878" t="str">
        <f>RIGHT(N2878,LEN(N2878)-SEARCH("/",N2878))</f>
        <v>plays</v>
      </c>
      <c r="S2878" s="9">
        <f t="shared" si="178"/>
        <v>42171.535636574066</v>
      </c>
      <c r="T2878" s="9">
        <f t="shared" si="179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10.8</v>
      </c>
      <c r="P2879" s="14">
        <f t="shared" si="177"/>
        <v>108.33</v>
      </c>
      <c r="Q2879" t="str">
        <f>(LEFT(N2879,FIND("/",N2879)-1))</f>
        <v>theater</v>
      </c>
      <c r="R2879" t="str">
        <f>RIGHT(N2879,LEN(N2879)-SEARCH("/",N2879))</f>
        <v>plays</v>
      </c>
      <c r="S2879" s="9">
        <f t="shared" si="178"/>
        <v>42672.746805555558</v>
      </c>
      <c r="T2879" s="9">
        <f t="shared" si="179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</v>
      </c>
      <c r="P2880" s="14">
        <f t="shared" si="177"/>
        <v>15.75</v>
      </c>
      <c r="Q2880" t="str">
        <f>(LEFT(N2880,FIND("/",N2880)-1))</f>
        <v>theater</v>
      </c>
      <c r="R2880" t="str">
        <f>RIGHT(N2880,LEN(N2880)-SEARCH("/",N2880))</f>
        <v>plays</v>
      </c>
      <c r="S2880" s="9">
        <f t="shared" si="178"/>
        <v>42128.407349537032</v>
      </c>
      <c r="T2880" s="9">
        <f t="shared" si="179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0.3</v>
      </c>
      <c r="P2881" s="14">
        <f t="shared" si="177"/>
        <v>29</v>
      </c>
      <c r="Q2881" t="str">
        <f>(LEFT(N2881,FIND("/",N2881)-1))</f>
        <v>theater</v>
      </c>
      <c r="R2881" t="str">
        <f>RIGHT(N2881,LEN(N2881)-SEARCH("/",N2881))</f>
        <v>plays</v>
      </c>
      <c r="S2881" s="9">
        <f t="shared" si="178"/>
        <v>42359.516909722217</v>
      </c>
      <c r="T2881" s="9">
        <f t="shared" si="179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23.3</v>
      </c>
      <c r="P2882" s="14">
        <f t="shared" si="177"/>
        <v>96.55</v>
      </c>
      <c r="Q2882" t="str">
        <f>(LEFT(N2882,FIND("/",N2882)-1))</f>
        <v>theater</v>
      </c>
      <c r="R2882" t="str">
        <f>RIGHT(N2882,LEN(N2882)-SEARCH("/",N2882))</f>
        <v>plays</v>
      </c>
      <c r="S2882" s="9">
        <f t="shared" si="178"/>
        <v>42192.69736111111</v>
      </c>
      <c r="T2882" s="9">
        <f t="shared" si="179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ROUND((E2883/D2883)*100, 1)</f>
        <v>0</v>
      </c>
      <c r="P2883" s="14" t="e">
        <f t="shared" ref="P2883:P2946" si="181">ROUND(E2883/L2883, 2)</f>
        <v>#DIV/0!</v>
      </c>
      <c r="Q2883" t="str">
        <f>(LEFT(N2883,FIND("/",N2883)-1))</f>
        <v>theater</v>
      </c>
      <c r="R2883" t="str">
        <f>RIGHT(N2883,LEN(N2883)-SEARCH("/",N2883))</f>
        <v>plays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33.6</v>
      </c>
      <c r="P2884" s="14">
        <f t="shared" si="181"/>
        <v>63</v>
      </c>
      <c r="Q2884" t="str">
        <f>(LEFT(N2884,FIND("/",N2884)-1))</f>
        <v>theater</v>
      </c>
      <c r="R2884" t="str">
        <f>RIGHT(N2884,LEN(N2884)-SEARCH("/",N2884))</f>
        <v>plays</v>
      </c>
      <c r="S2884" s="9">
        <f t="shared" si="182"/>
        <v>42461.387939814813</v>
      </c>
      <c r="T2884" s="9">
        <f t="shared" si="183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19.100000000000001</v>
      </c>
      <c r="P2885" s="14">
        <f t="shared" si="181"/>
        <v>381.6</v>
      </c>
      <c r="Q2885" t="str">
        <f>(LEFT(N2885,FIND("/",N2885)-1))</f>
        <v>theater</v>
      </c>
      <c r="R2885" t="str">
        <f>RIGHT(N2885,LEN(N2885)-SEARCH("/",N2885))</f>
        <v>plays</v>
      </c>
      <c r="S2885" s="9">
        <f t="shared" si="182"/>
        <v>42370.694872685184</v>
      </c>
      <c r="T2885" s="9">
        <f t="shared" si="183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0.4</v>
      </c>
      <c r="P2886" s="14">
        <f t="shared" si="181"/>
        <v>46.25</v>
      </c>
      <c r="Q2886" t="str">
        <f>(LEFT(N2886,FIND("/",N2886)-1))</f>
        <v>theater</v>
      </c>
      <c r="R2886" t="str">
        <f>RIGHT(N2886,LEN(N2886)-SEARCH("/",N2886))</f>
        <v>plays</v>
      </c>
      <c r="S2886" s="9">
        <f t="shared" si="182"/>
        <v>41948.518923611111</v>
      </c>
      <c r="T2886" s="9">
        <f t="shared" si="183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32.5</v>
      </c>
      <c r="P2887" s="14">
        <f t="shared" si="181"/>
        <v>26</v>
      </c>
      <c r="Q2887" t="str">
        <f>(LEFT(N2887,FIND("/",N2887)-1))</f>
        <v>theater</v>
      </c>
      <c r="R2887" t="str">
        <f>RIGHT(N2887,LEN(N2887)-SEARCH("/",N2887))</f>
        <v>plays</v>
      </c>
      <c r="S2887" s="9">
        <f t="shared" si="182"/>
        <v>42046.868067129624</v>
      </c>
      <c r="T2887" s="9">
        <f t="shared" si="183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5</v>
      </c>
      <c r="P2888" s="14">
        <f t="shared" si="181"/>
        <v>10</v>
      </c>
      <c r="Q2888" t="str">
        <f>(LEFT(N2888,FIND("/",N2888)-1))</f>
        <v>theater</v>
      </c>
      <c r="R2888" t="str">
        <f>RIGHT(N2888,LEN(N2888)-SEARCH("/",N2888))</f>
        <v>plays</v>
      </c>
      <c r="S2888" s="9">
        <f t="shared" si="182"/>
        <v>42261.424583333333</v>
      </c>
      <c r="T2888" s="9">
        <f t="shared" si="183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0.2</v>
      </c>
      <c r="P2889" s="14">
        <f t="shared" si="181"/>
        <v>5</v>
      </c>
      <c r="Q2889" t="str">
        <f>(LEFT(N2889,FIND("/",N2889)-1))</f>
        <v>theater</v>
      </c>
      <c r="R2889" t="str">
        <f>RIGHT(N2889,LEN(N2889)-SEARCH("/",N2889))</f>
        <v>plays</v>
      </c>
      <c r="S2889" s="9">
        <f t="shared" si="182"/>
        <v>41985.219027777777</v>
      </c>
      <c r="T2889" s="9">
        <f t="shared" si="183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14" t="e">
        <f t="shared" si="181"/>
        <v>#DIV/0!</v>
      </c>
      <c r="Q2890" t="str">
        <f>(LEFT(N2890,FIND("/",N2890)-1))</f>
        <v>theater</v>
      </c>
      <c r="R2890" t="str">
        <f>RIGHT(N2890,LEN(N2890)-SEARCH("/",N2890))</f>
        <v>plays</v>
      </c>
      <c r="S2890" s="9">
        <f t="shared" si="182"/>
        <v>41922.326851851853</v>
      </c>
      <c r="T2890" s="9">
        <f t="shared" si="183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38.1</v>
      </c>
      <c r="P2891" s="14">
        <f t="shared" si="181"/>
        <v>81.569999999999993</v>
      </c>
      <c r="Q2891" t="str">
        <f>(LEFT(N2891,FIND("/",N2891)-1))</f>
        <v>theater</v>
      </c>
      <c r="R2891" t="str">
        <f>RIGHT(N2891,LEN(N2891)-SEARCH("/",N2891))</f>
        <v>plays</v>
      </c>
      <c r="S2891" s="9">
        <f t="shared" si="182"/>
        <v>41850.654918981476</v>
      </c>
      <c r="T2891" s="9">
        <f t="shared" si="183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1.1000000000000001</v>
      </c>
      <c r="P2892" s="14">
        <f t="shared" si="181"/>
        <v>7</v>
      </c>
      <c r="Q2892" t="str">
        <f>(LEFT(N2892,FIND("/",N2892)-1))</f>
        <v>theater</v>
      </c>
      <c r="R2892" t="str">
        <f>RIGHT(N2892,LEN(N2892)-SEARCH("/",N2892))</f>
        <v>plays</v>
      </c>
      <c r="S2892" s="9">
        <f t="shared" si="182"/>
        <v>41831.534629629627</v>
      </c>
      <c r="T2892" s="9">
        <f t="shared" si="183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</v>
      </c>
      <c r="P2893" s="14">
        <f t="shared" si="181"/>
        <v>27.3</v>
      </c>
      <c r="Q2893" t="str">
        <f>(LEFT(N2893,FIND("/",N2893)-1))</f>
        <v>theater</v>
      </c>
      <c r="R2893" t="str">
        <f>RIGHT(N2893,LEN(N2893)-SEARCH("/",N2893))</f>
        <v>plays</v>
      </c>
      <c r="S2893" s="9">
        <f t="shared" si="182"/>
        <v>42415.675092592595</v>
      </c>
      <c r="T2893" s="9">
        <f t="shared" si="183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9.1</v>
      </c>
      <c r="P2894" s="14">
        <f t="shared" si="181"/>
        <v>29.41</v>
      </c>
      <c r="Q2894" t="str">
        <f>(LEFT(N2894,FIND("/",N2894)-1))</f>
        <v>theater</v>
      </c>
      <c r="R2894" t="str">
        <f>RIGHT(N2894,LEN(N2894)-SEARCH("/",N2894))</f>
        <v>plays</v>
      </c>
      <c r="S2894" s="9">
        <f t="shared" si="182"/>
        <v>41869.505833333329</v>
      </c>
      <c r="T2894" s="9">
        <f t="shared" si="183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0.5</v>
      </c>
      <c r="P2895" s="14">
        <f t="shared" si="181"/>
        <v>12.5</v>
      </c>
      <c r="Q2895" t="str">
        <f>(LEFT(N2895,FIND("/",N2895)-1))</f>
        <v>theater</v>
      </c>
      <c r="R2895" t="str">
        <f>RIGHT(N2895,LEN(N2895)-SEARCH("/",N2895))</f>
        <v>plays</v>
      </c>
      <c r="S2895" s="9">
        <f t="shared" si="182"/>
        <v>41953.564756944441</v>
      </c>
      <c r="T2895" s="9">
        <f t="shared" si="183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14" t="e">
        <f t="shared" si="181"/>
        <v>#DIV/0!</v>
      </c>
      <c r="Q2896" t="str">
        <f>(LEFT(N2896,FIND("/",N2896)-1))</f>
        <v>theater</v>
      </c>
      <c r="R2896" t="str">
        <f>RIGHT(N2896,LEN(N2896)-SEARCH("/",N2896))</f>
        <v>plays</v>
      </c>
      <c r="S2896" s="9">
        <f t="shared" si="182"/>
        <v>42037.777951388889</v>
      </c>
      <c r="T2896" s="9">
        <f t="shared" si="183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4.5999999999999996</v>
      </c>
      <c r="P2897" s="14">
        <f t="shared" si="181"/>
        <v>5.75</v>
      </c>
      <c r="Q2897" t="str">
        <f>(LEFT(N2897,FIND("/",N2897)-1))</f>
        <v>theater</v>
      </c>
      <c r="R2897" t="str">
        <f>RIGHT(N2897,LEN(N2897)-SEARCH("/",N2897))</f>
        <v>plays</v>
      </c>
      <c r="S2897" s="9">
        <f t="shared" si="182"/>
        <v>41811.347129629627</v>
      </c>
      <c r="T2897" s="9">
        <f t="shared" si="183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20.8</v>
      </c>
      <c r="P2898" s="14">
        <f t="shared" si="181"/>
        <v>52.08</v>
      </c>
      <c r="Q2898" t="str">
        <f>(LEFT(N2898,FIND("/",N2898)-1))</f>
        <v>theater</v>
      </c>
      <c r="R2898" t="str">
        <f>RIGHT(N2898,LEN(N2898)-SEARCH("/",N2898))</f>
        <v>plays</v>
      </c>
      <c r="S2898" s="9">
        <f t="shared" si="182"/>
        <v>42701.700474537036</v>
      </c>
      <c r="T2898" s="9">
        <f t="shared" si="183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4.5999999999999996</v>
      </c>
      <c r="P2899" s="14">
        <f t="shared" si="181"/>
        <v>183.33</v>
      </c>
      <c r="Q2899" t="str">
        <f>(LEFT(N2899,FIND("/",N2899)-1))</f>
        <v>theater</v>
      </c>
      <c r="R2899" t="str">
        <f>RIGHT(N2899,LEN(N2899)-SEARCH("/",N2899))</f>
        <v>plays</v>
      </c>
      <c r="S2899" s="9">
        <f t="shared" si="182"/>
        <v>42258.438171296293</v>
      </c>
      <c r="T2899" s="9">
        <f t="shared" si="183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</v>
      </c>
      <c r="P2900" s="14">
        <f t="shared" si="181"/>
        <v>26.33</v>
      </c>
      <c r="Q2900" t="str">
        <f>(LEFT(N2900,FIND("/",N2900)-1))</f>
        <v>theater</v>
      </c>
      <c r="R2900" t="str">
        <f>RIGHT(N2900,LEN(N2900)-SEARCH("/",N2900))</f>
        <v>plays</v>
      </c>
      <c r="S2900" s="9">
        <f t="shared" si="182"/>
        <v>42278.456631944442</v>
      </c>
      <c r="T2900" s="9">
        <f t="shared" si="183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14" t="e">
        <f t="shared" si="181"/>
        <v>#DIV/0!</v>
      </c>
      <c r="Q2901" t="str">
        <f>(LEFT(N2901,FIND("/",N2901)-1))</f>
        <v>theater</v>
      </c>
      <c r="R2901" t="str">
        <f>RIGHT(N2901,LEN(N2901)-SEARCH("/",N2901))</f>
        <v>plays</v>
      </c>
      <c r="S2901" s="9">
        <f t="shared" si="182"/>
        <v>42514.869884259257</v>
      </c>
      <c r="T2901" s="9">
        <f t="shared" si="183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61.9</v>
      </c>
      <c r="P2902" s="14">
        <f t="shared" si="181"/>
        <v>486.43</v>
      </c>
      <c r="Q2902" t="str">
        <f>(LEFT(N2902,FIND("/",N2902)-1))</f>
        <v>theater</v>
      </c>
      <c r="R2902" t="str">
        <f>RIGHT(N2902,LEN(N2902)-SEARCH("/",N2902))</f>
        <v>plays</v>
      </c>
      <c r="S2902" s="9">
        <f t="shared" si="182"/>
        <v>41830.025833333333</v>
      </c>
      <c r="T2902" s="9">
        <f t="shared" si="183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0.8</v>
      </c>
      <c r="P2903" s="14">
        <f t="shared" si="181"/>
        <v>3</v>
      </c>
      <c r="Q2903" t="str">
        <f>(LEFT(N2903,FIND("/",N2903)-1))</f>
        <v>theater</v>
      </c>
      <c r="R2903" t="str">
        <f>RIGHT(N2903,LEN(N2903)-SEARCH("/",N2903))</f>
        <v>plays</v>
      </c>
      <c r="S2903" s="9">
        <f t="shared" si="182"/>
        <v>41982.696053240739</v>
      </c>
      <c r="T2903" s="9">
        <f t="shared" si="183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0</v>
      </c>
      <c r="P2904" s="14">
        <f t="shared" si="181"/>
        <v>25</v>
      </c>
      <c r="Q2904" t="str">
        <f>(LEFT(N2904,FIND("/",N2904)-1))</f>
        <v>theater</v>
      </c>
      <c r="R2904" t="str">
        <f>RIGHT(N2904,LEN(N2904)-SEARCH("/",N2904))</f>
        <v>plays</v>
      </c>
      <c r="S2904" s="9">
        <f t="shared" si="182"/>
        <v>42210.231435185182</v>
      </c>
      <c r="T2904" s="9">
        <f t="shared" si="183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0.8</v>
      </c>
      <c r="P2905" s="14">
        <f t="shared" si="181"/>
        <v>9.75</v>
      </c>
      <c r="Q2905" t="str">
        <f>(LEFT(N2905,FIND("/",N2905)-1))</f>
        <v>theater</v>
      </c>
      <c r="R2905" t="str">
        <f>RIGHT(N2905,LEN(N2905)-SEARCH("/",N2905))</f>
        <v>plays</v>
      </c>
      <c r="S2905" s="9">
        <f t="shared" si="182"/>
        <v>42195.95854166666</v>
      </c>
      <c r="T2905" s="9">
        <f t="shared" si="183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5</v>
      </c>
      <c r="P2906" s="14">
        <f t="shared" si="181"/>
        <v>18.75</v>
      </c>
      <c r="Q2906" t="str">
        <f>(LEFT(N2906,FIND("/",N2906)-1))</f>
        <v>theater</v>
      </c>
      <c r="R2906" t="str">
        <f>RIGHT(N2906,LEN(N2906)-SEARCH("/",N2906))</f>
        <v>plays</v>
      </c>
      <c r="S2906" s="9">
        <f t="shared" si="182"/>
        <v>41940.759618055556</v>
      </c>
      <c r="T2906" s="9">
        <f t="shared" si="183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17.8</v>
      </c>
      <c r="P2907" s="14">
        <f t="shared" si="181"/>
        <v>36.590000000000003</v>
      </c>
      <c r="Q2907" t="str">
        <f>(LEFT(N2907,FIND("/",N2907)-1))</f>
        <v>theater</v>
      </c>
      <c r="R2907" t="str">
        <f>RIGHT(N2907,LEN(N2907)-SEARCH("/",N2907))</f>
        <v>plays</v>
      </c>
      <c r="S2907" s="9">
        <f t="shared" si="182"/>
        <v>42605.848530092589</v>
      </c>
      <c r="T2907" s="9">
        <f t="shared" si="183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</v>
      </c>
      <c r="P2908" s="14">
        <f t="shared" si="181"/>
        <v>80.709999999999994</v>
      </c>
      <c r="Q2908" t="str">
        <f>(LEFT(N2908,FIND("/",N2908)-1))</f>
        <v>theater</v>
      </c>
      <c r="R2908" t="str">
        <f>RIGHT(N2908,LEN(N2908)-SEARCH("/",N2908))</f>
        <v>plays</v>
      </c>
      <c r="S2908" s="9">
        <f t="shared" si="182"/>
        <v>42199.440578703703</v>
      </c>
      <c r="T2908" s="9">
        <f t="shared" si="183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0.1</v>
      </c>
      <c r="P2909" s="14">
        <f t="shared" si="181"/>
        <v>1</v>
      </c>
      <c r="Q2909" t="str">
        <f>(LEFT(N2909,FIND("/",N2909)-1))</f>
        <v>theater</v>
      </c>
      <c r="R2909" t="str">
        <f>RIGHT(N2909,LEN(N2909)-SEARCH("/",N2909))</f>
        <v>plays</v>
      </c>
      <c r="S2909" s="9">
        <f t="shared" si="182"/>
        <v>42444.669409722221</v>
      </c>
      <c r="T2909" s="9">
        <f t="shared" si="183"/>
        <v>42504.669409722221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2.8</v>
      </c>
      <c r="P2910" s="14">
        <f t="shared" si="181"/>
        <v>52.8</v>
      </c>
      <c r="Q2910" t="str">
        <f>(LEFT(N2910,FIND("/",N2910)-1))</f>
        <v>theater</v>
      </c>
      <c r="R2910" t="str">
        <f>RIGHT(N2910,LEN(N2910)-SEARCH("/",N2910))</f>
        <v>plays</v>
      </c>
      <c r="S2910" s="9">
        <f t="shared" si="182"/>
        <v>42499.523368055554</v>
      </c>
      <c r="T2910" s="9">
        <f t="shared" si="183"/>
        <v>42529.523368055554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0</v>
      </c>
      <c r="P2911" s="14">
        <f t="shared" si="181"/>
        <v>20</v>
      </c>
      <c r="Q2911" t="str">
        <f>(LEFT(N2911,FIND("/",N2911)-1))</f>
        <v>theater</v>
      </c>
      <c r="R2911" t="str">
        <f>RIGHT(N2911,LEN(N2911)-SEARCH("/",N2911))</f>
        <v>plays</v>
      </c>
      <c r="S2911" s="9">
        <f t="shared" si="182"/>
        <v>41929.057881944442</v>
      </c>
      <c r="T2911" s="9">
        <f t="shared" si="183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0</v>
      </c>
      <c r="P2912" s="14">
        <f t="shared" si="181"/>
        <v>1</v>
      </c>
      <c r="Q2912" t="str">
        <f>(LEFT(N2912,FIND("/",N2912)-1))</f>
        <v>theater</v>
      </c>
      <c r="R2912" t="str">
        <f>RIGHT(N2912,LEN(N2912)-SEARCH("/",N2912))</f>
        <v>plays</v>
      </c>
      <c r="S2912" s="9">
        <f t="shared" si="182"/>
        <v>42107.632951388885</v>
      </c>
      <c r="T2912" s="9">
        <f t="shared" si="183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36.5</v>
      </c>
      <c r="P2913" s="14">
        <f t="shared" si="181"/>
        <v>46.93</v>
      </c>
      <c r="Q2913" t="str">
        <f>(LEFT(N2913,FIND("/",N2913)-1))</f>
        <v>theater</v>
      </c>
      <c r="R2913" t="str">
        <f>RIGHT(N2913,LEN(N2913)-SEARCH("/",N2913))</f>
        <v>plays</v>
      </c>
      <c r="S2913" s="9">
        <f t="shared" si="182"/>
        <v>42142.560486111113</v>
      </c>
      <c r="T2913" s="9">
        <f t="shared" si="183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14.1</v>
      </c>
      <c r="P2914" s="14">
        <f t="shared" si="181"/>
        <v>78.08</v>
      </c>
      <c r="Q2914" t="str">
        <f>(LEFT(N2914,FIND("/",N2914)-1))</f>
        <v>theater</v>
      </c>
      <c r="R2914" t="str">
        <f>RIGHT(N2914,LEN(N2914)-SEARCH("/",N2914))</f>
        <v>plays</v>
      </c>
      <c r="S2914" s="9">
        <f t="shared" si="182"/>
        <v>42353.923310185179</v>
      </c>
      <c r="T2914" s="9">
        <f t="shared" si="183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</v>
      </c>
      <c r="P2915" s="14">
        <f t="shared" si="181"/>
        <v>1</v>
      </c>
      <c r="Q2915" t="str">
        <f>(LEFT(N2915,FIND("/",N2915)-1))</f>
        <v>theater</v>
      </c>
      <c r="R2915" t="str">
        <f>RIGHT(N2915,LEN(N2915)-SEARCH("/",N2915))</f>
        <v>plays</v>
      </c>
      <c r="S2915" s="9">
        <f t="shared" si="182"/>
        <v>41828.714571759258</v>
      </c>
      <c r="T2915" s="9">
        <f t="shared" si="183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0</v>
      </c>
      <c r="P2916" s="14">
        <f t="shared" si="181"/>
        <v>1</v>
      </c>
      <c r="Q2916" t="str">
        <f>(LEFT(N2916,FIND("/",N2916)-1))</f>
        <v>theater</v>
      </c>
      <c r="R2916" t="str">
        <f>RIGHT(N2916,LEN(N2916)-SEARCH("/",N2916))</f>
        <v>plays</v>
      </c>
      <c r="S2916" s="9">
        <f t="shared" si="182"/>
        <v>42017.699004629627</v>
      </c>
      <c r="T2916" s="9">
        <f t="shared" si="183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61.1</v>
      </c>
      <c r="P2917" s="14">
        <f t="shared" si="181"/>
        <v>203.67</v>
      </c>
      <c r="Q2917" t="str">
        <f>(LEFT(N2917,FIND("/",N2917)-1))</f>
        <v>theater</v>
      </c>
      <c r="R2917" t="str">
        <f>RIGHT(N2917,LEN(N2917)-SEARCH("/",N2917))</f>
        <v>plays</v>
      </c>
      <c r="S2917" s="9">
        <f t="shared" si="182"/>
        <v>42415.189699074072</v>
      </c>
      <c r="T2917" s="9">
        <f t="shared" si="183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</v>
      </c>
      <c r="P2918" s="14">
        <f t="shared" si="181"/>
        <v>20.71</v>
      </c>
      <c r="Q2918" t="str">
        <f>(LEFT(N2918,FIND("/",N2918)-1))</f>
        <v>theater</v>
      </c>
      <c r="R2918" t="str">
        <f>RIGHT(N2918,LEN(N2918)-SEARCH("/",N2918))</f>
        <v>plays</v>
      </c>
      <c r="S2918" s="9">
        <f t="shared" si="182"/>
        <v>41755.268391203703</v>
      </c>
      <c r="T2918" s="9">
        <f t="shared" si="183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21.9</v>
      </c>
      <c r="P2919" s="14">
        <f t="shared" si="181"/>
        <v>48.56</v>
      </c>
      <c r="Q2919" t="str">
        <f>(LEFT(N2919,FIND("/",N2919)-1))</f>
        <v>theater</v>
      </c>
      <c r="R2919" t="str">
        <f>RIGHT(N2919,LEN(N2919)-SEARCH("/",N2919))</f>
        <v>plays</v>
      </c>
      <c r="S2919" s="9">
        <f t="shared" si="182"/>
        <v>42245.026006944441</v>
      </c>
      <c r="T2919" s="9">
        <f t="shared" si="183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27.2</v>
      </c>
      <c r="P2920" s="14">
        <f t="shared" si="181"/>
        <v>68.099999999999994</v>
      </c>
      <c r="Q2920" t="str">
        <f>(LEFT(N2920,FIND("/",N2920)-1))</f>
        <v>theater</v>
      </c>
      <c r="R2920" t="str">
        <f>RIGHT(N2920,LEN(N2920)-SEARCH("/",N2920))</f>
        <v>plays</v>
      </c>
      <c r="S2920" s="9">
        <f t="shared" si="182"/>
        <v>42278.421377314815</v>
      </c>
      <c r="T2920" s="9">
        <f t="shared" si="183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</v>
      </c>
      <c r="P2921" s="14">
        <f t="shared" si="181"/>
        <v>8.5</v>
      </c>
      <c r="Q2921" t="str">
        <f>(LEFT(N2921,FIND("/",N2921)-1))</f>
        <v>theater</v>
      </c>
      <c r="R2921" t="str">
        <f>RIGHT(N2921,LEN(N2921)-SEARCH("/",N2921))</f>
        <v>plays</v>
      </c>
      <c r="S2921" s="9">
        <f t="shared" si="182"/>
        <v>41826.411215277774</v>
      </c>
      <c r="T2921" s="9">
        <f t="shared" si="183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26.8</v>
      </c>
      <c r="P2922" s="14">
        <f t="shared" si="181"/>
        <v>51.62</v>
      </c>
      <c r="Q2922" t="str">
        <f>(LEFT(N2922,FIND("/",N2922)-1))</f>
        <v>theater</v>
      </c>
      <c r="R2922" t="str">
        <f>RIGHT(N2922,LEN(N2922)-SEARCH("/",N2922))</f>
        <v>plays</v>
      </c>
      <c r="S2922" s="9">
        <f t="shared" si="182"/>
        <v>42058.584143518521</v>
      </c>
      <c r="T2922" s="9">
        <f t="shared" si="183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129</v>
      </c>
      <c r="P2923" s="14">
        <f t="shared" si="181"/>
        <v>43</v>
      </c>
      <c r="Q2923" t="str">
        <f>(LEFT(N2923,FIND("/",N2923)-1))</f>
        <v>theater</v>
      </c>
      <c r="R2923" t="str">
        <f>RIGHT(N2923,LEN(N2923)-SEARCH("/",N2923))</f>
        <v>musical</v>
      </c>
      <c r="S2923" s="9">
        <f t="shared" si="182"/>
        <v>41877.678287037037</v>
      </c>
      <c r="T2923" s="9">
        <f t="shared" si="183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100</v>
      </c>
      <c r="P2924" s="14">
        <f t="shared" si="181"/>
        <v>83.33</v>
      </c>
      <c r="Q2924" t="str">
        <f>(LEFT(N2924,FIND("/",N2924)-1))</f>
        <v>theater</v>
      </c>
      <c r="R2924" t="str">
        <f>RIGHT(N2924,LEN(N2924)-SEARCH("/",N2924))</f>
        <v>musical</v>
      </c>
      <c r="S2924" s="9">
        <f t="shared" si="182"/>
        <v>42097.665821759256</v>
      </c>
      <c r="T2924" s="9">
        <f t="shared" si="183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100</v>
      </c>
      <c r="P2925" s="14">
        <f t="shared" si="181"/>
        <v>30</v>
      </c>
      <c r="Q2925" t="str">
        <f>(LEFT(N2925,FIND("/",N2925)-1))</f>
        <v>theater</v>
      </c>
      <c r="R2925" t="str">
        <f>RIGHT(N2925,LEN(N2925)-SEARCH("/",N2925))</f>
        <v>musical</v>
      </c>
      <c r="S2925" s="9">
        <f t="shared" si="182"/>
        <v>42012.944201388884</v>
      </c>
      <c r="T2925" s="9">
        <f t="shared" si="183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103.2</v>
      </c>
      <c r="P2926" s="14">
        <f t="shared" si="181"/>
        <v>175.51</v>
      </c>
      <c r="Q2926" t="str">
        <f>(LEFT(N2926,FIND("/",N2926)-1))</f>
        <v>theater</v>
      </c>
      <c r="R2926" t="str">
        <f>RIGHT(N2926,LEN(N2926)-SEARCH("/",N2926))</f>
        <v>musical</v>
      </c>
      <c r="S2926" s="9">
        <f t="shared" si="182"/>
        <v>42103.348495370366</v>
      </c>
      <c r="T2926" s="9">
        <f t="shared" si="183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102.4</v>
      </c>
      <c r="P2927" s="14">
        <f t="shared" si="181"/>
        <v>231.66</v>
      </c>
      <c r="Q2927" t="str">
        <f>(LEFT(N2927,FIND("/",N2927)-1))</f>
        <v>theater</v>
      </c>
      <c r="R2927" t="str">
        <f>RIGHT(N2927,LEN(N2927)-SEARCH("/",N2927))</f>
        <v>musical</v>
      </c>
      <c r="S2927" s="9">
        <f t="shared" si="182"/>
        <v>41863.375787037039</v>
      </c>
      <c r="T2927" s="9">
        <f t="shared" si="183"/>
        <v>41893.375787037039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125</v>
      </c>
      <c r="P2928" s="14">
        <f t="shared" si="181"/>
        <v>75</v>
      </c>
      <c r="Q2928" t="str">
        <f>(LEFT(N2928,FIND("/",N2928)-1))</f>
        <v>theater</v>
      </c>
      <c r="R2928" t="str">
        <f>RIGHT(N2928,LEN(N2928)-SEARCH("/",N2928))</f>
        <v>musical</v>
      </c>
      <c r="S2928" s="9">
        <f t="shared" si="182"/>
        <v>42044.557627314811</v>
      </c>
      <c r="T2928" s="9">
        <f t="shared" si="183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130.80000000000001</v>
      </c>
      <c r="P2929" s="14">
        <f t="shared" si="181"/>
        <v>112.14</v>
      </c>
      <c r="Q2929" t="str">
        <f>(LEFT(N2929,FIND("/",N2929)-1))</f>
        <v>theater</v>
      </c>
      <c r="R2929" t="str">
        <f>RIGHT(N2929,LEN(N2929)-SEARCH("/",N2929))</f>
        <v>musical</v>
      </c>
      <c r="S2929" s="9">
        <f t="shared" si="182"/>
        <v>41806.460983796293</v>
      </c>
      <c r="T2929" s="9">
        <f t="shared" si="183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100</v>
      </c>
      <c r="P2930" s="14">
        <f t="shared" si="181"/>
        <v>41.67</v>
      </c>
      <c r="Q2930" t="str">
        <f>(LEFT(N2930,FIND("/",N2930)-1))</f>
        <v>theater</v>
      </c>
      <c r="R2930" t="str">
        <f>RIGHT(N2930,LEN(N2930)-SEARCH("/",N2930))</f>
        <v>musical</v>
      </c>
      <c r="S2930" s="9">
        <f t="shared" si="182"/>
        <v>42403.789884259262</v>
      </c>
      <c r="T2930" s="9">
        <f t="shared" si="183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102.1</v>
      </c>
      <c r="P2931" s="14">
        <f t="shared" si="181"/>
        <v>255.17</v>
      </c>
      <c r="Q2931" t="str">
        <f>(LEFT(N2931,FIND("/",N2931)-1))</f>
        <v>theater</v>
      </c>
      <c r="R2931" t="str">
        <f>RIGHT(N2931,LEN(N2931)-SEARCH("/",N2931))</f>
        <v>musical</v>
      </c>
      <c r="S2931" s="9">
        <f t="shared" si="182"/>
        <v>41754.355995370366</v>
      </c>
      <c r="T2931" s="9">
        <f t="shared" si="183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100.9</v>
      </c>
      <c r="P2932" s="14">
        <f t="shared" si="181"/>
        <v>162.77000000000001</v>
      </c>
      <c r="Q2932" t="str">
        <f>(LEFT(N2932,FIND("/",N2932)-1))</f>
        <v>theater</v>
      </c>
      <c r="R2932" t="str">
        <f>RIGHT(N2932,LEN(N2932)-SEARCH("/",N2932))</f>
        <v>musical</v>
      </c>
      <c r="S2932" s="9">
        <f t="shared" si="182"/>
        <v>42101.375740740739</v>
      </c>
      <c r="T2932" s="9">
        <f t="shared" si="183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106</v>
      </c>
      <c r="P2933" s="14">
        <f t="shared" si="181"/>
        <v>88.33</v>
      </c>
      <c r="Q2933" t="str">
        <f>(LEFT(N2933,FIND("/",N2933)-1))</f>
        <v>theater</v>
      </c>
      <c r="R2933" t="str">
        <f>RIGHT(N2933,LEN(N2933)-SEARCH("/",N2933))</f>
        <v>musical</v>
      </c>
      <c r="S2933" s="9">
        <f t="shared" si="182"/>
        <v>41872.082905092589</v>
      </c>
      <c r="T2933" s="9">
        <f t="shared" si="183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105.1</v>
      </c>
      <c r="P2934" s="14">
        <f t="shared" si="181"/>
        <v>85.74</v>
      </c>
      <c r="Q2934" t="str">
        <f>(LEFT(N2934,FIND("/",N2934)-1))</f>
        <v>theater</v>
      </c>
      <c r="R2934" t="str">
        <f>RIGHT(N2934,LEN(N2934)-SEARCH("/",N2934))</f>
        <v>musical</v>
      </c>
      <c r="S2934" s="9">
        <f t="shared" si="182"/>
        <v>42024.956446759257</v>
      </c>
      <c r="T2934" s="9">
        <f t="shared" si="183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102.8</v>
      </c>
      <c r="P2935" s="14">
        <f t="shared" si="181"/>
        <v>47.57</v>
      </c>
      <c r="Q2935" t="str">
        <f>(LEFT(N2935,FIND("/",N2935)-1))</f>
        <v>theater</v>
      </c>
      <c r="R2935" t="str">
        <f>RIGHT(N2935,LEN(N2935)-SEARCH("/",N2935))</f>
        <v>musical</v>
      </c>
      <c r="S2935" s="9">
        <f t="shared" si="182"/>
        <v>42495.748298611106</v>
      </c>
      <c r="T2935" s="9">
        <f t="shared" si="183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108</v>
      </c>
      <c r="P2936" s="14">
        <f t="shared" si="181"/>
        <v>72.97</v>
      </c>
      <c r="Q2936" t="str">
        <f>(LEFT(N2936,FIND("/",N2936)-1))</f>
        <v>theater</v>
      </c>
      <c r="R2936" t="str">
        <f>RIGHT(N2936,LEN(N2936)-SEARCH("/",N2936))</f>
        <v>musical</v>
      </c>
      <c r="S2936" s="9">
        <f t="shared" si="182"/>
        <v>41775.427824074075</v>
      </c>
      <c r="T2936" s="9">
        <f t="shared" si="183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100.9</v>
      </c>
      <c r="P2937" s="14">
        <f t="shared" si="181"/>
        <v>90.54</v>
      </c>
      <c r="Q2937" t="str">
        <f>(LEFT(N2937,FIND("/",N2937)-1))</f>
        <v>theater</v>
      </c>
      <c r="R2937" t="str">
        <f>RIGHT(N2937,LEN(N2937)-SEARCH("/",N2937))</f>
        <v>musical</v>
      </c>
      <c r="S2937" s="9">
        <f t="shared" si="182"/>
        <v>42553.375092592592</v>
      </c>
      <c r="T2937" s="9">
        <f t="shared" si="183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128</v>
      </c>
      <c r="P2938" s="14">
        <f t="shared" si="181"/>
        <v>37.65</v>
      </c>
      <c r="Q2938" t="str">
        <f>(LEFT(N2938,FIND("/",N2938)-1))</f>
        <v>theater</v>
      </c>
      <c r="R2938" t="str">
        <f>RIGHT(N2938,LEN(N2938)-SEARCH("/",N2938))</f>
        <v>musical</v>
      </c>
      <c r="S2938" s="9">
        <f t="shared" si="182"/>
        <v>41912.442395833328</v>
      </c>
      <c r="T2938" s="9">
        <f t="shared" si="183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133.30000000000001</v>
      </c>
      <c r="P2939" s="14">
        <f t="shared" si="181"/>
        <v>36.36</v>
      </c>
      <c r="Q2939" t="str">
        <f>(LEFT(N2939,FIND("/",N2939)-1))</f>
        <v>theater</v>
      </c>
      <c r="R2939" t="str">
        <f>RIGHT(N2939,LEN(N2939)-SEARCH("/",N2939))</f>
        <v>musical</v>
      </c>
      <c r="S2939" s="9">
        <f t="shared" si="182"/>
        <v>41803.248993055553</v>
      </c>
      <c r="T2939" s="9">
        <f t="shared" si="183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101.4</v>
      </c>
      <c r="P2940" s="14">
        <f t="shared" si="181"/>
        <v>126.72</v>
      </c>
      <c r="Q2940" t="str">
        <f>(LEFT(N2940,FIND("/",N2940)-1))</f>
        <v>theater</v>
      </c>
      <c r="R2940" t="str">
        <f>RIGHT(N2940,LEN(N2940)-SEARCH("/",N2940))</f>
        <v>musical</v>
      </c>
      <c r="S2940" s="9">
        <f t="shared" si="182"/>
        <v>42004.495532407404</v>
      </c>
      <c r="T2940" s="9">
        <f t="shared" si="183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102.9</v>
      </c>
      <c r="P2941" s="14">
        <f t="shared" si="181"/>
        <v>329.2</v>
      </c>
      <c r="Q2941" t="str">
        <f>(LEFT(N2941,FIND("/",N2941)-1))</f>
        <v>theater</v>
      </c>
      <c r="R2941" t="str">
        <f>RIGHT(N2941,LEN(N2941)-SEARCH("/",N2941))</f>
        <v>musical</v>
      </c>
      <c r="S2941" s="9">
        <f t="shared" si="182"/>
        <v>41845.60083333333</v>
      </c>
      <c r="T2941" s="9">
        <f t="shared" si="183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107.2</v>
      </c>
      <c r="P2942" s="14">
        <f t="shared" si="181"/>
        <v>81.239999999999995</v>
      </c>
      <c r="Q2942" t="str">
        <f>(LEFT(N2942,FIND("/",N2942)-1))</f>
        <v>theater</v>
      </c>
      <c r="R2942" t="str">
        <f>RIGHT(N2942,LEN(N2942)-SEARCH("/",N2942))</f>
        <v>musical</v>
      </c>
      <c r="S2942" s="9">
        <f t="shared" si="182"/>
        <v>41982.565023148149</v>
      </c>
      <c r="T2942" s="9">
        <f t="shared" si="183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0</v>
      </c>
      <c r="P2943" s="14">
        <f t="shared" si="181"/>
        <v>1</v>
      </c>
      <c r="Q2943" t="str">
        <f>(LEFT(N2943,FIND("/",N2943)-1))</f>
        <v>theater</v>
      </c>
      <c r="R2943" t="str">
        <f>RIGHT(N2943,LEN(N2943)-SEARCH("/",N2943))</f>
        <v>spaces</v>
      </c>
      <c r="S2943" s="9">
        <f t="shared" si="182"/>
        <v>42034.751793981479</v>
      </c>
      <c r="T2943" s="9">
        <f t="shared" si="183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20.399999999999999</v>
      </c>
      <c r="P2944" s="14">
        <f t="shared" si="181"/>
        <v>202.23</v>
      </c>
      <c r="Q2944" t="str">
        <f>(LEFT(N2944,FIND("/",N2944)-1))</f>
        <v>theater</v>
      </c>
      <c r="R2944" t="str">
        <f>RIGHT(N2944,LEN(N2944)-SEARCH("/",N2944))</f>
        <v>spaces</v>
      </c>
      <c r="S2944" s="9">
        <f t="shared" si="182"/>
        <v>42334.595590277771</v>
      </c>
      <c r="T2944" s="9">
        <f t="shared" si="183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14" t="e">
        <f t="shared" si="181"/>
        <v>#DIV/0!</v>
      </c>
      <c r="Q2945" t="str">
        <f>(LEFT(N2945,FIND("/",N2945)-1))</f>
        <v>theater</v>
      </c>
      <c r="R2945" t="str">
        <f>RIGHT(N2945,LEN(N2945)-SEARCH("/",N2945))</f>
        <v>spaces</v>
      </c>
      <c r="S2945" s="9">
        <f t="shared" si="182"/>
        <v>42076.921064814807</v>
      </c>
      <c r="T2945" s="9">
        <f t="shared" si="183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1</v>
      </c>
      <c r="P2946" s="14">
        <f t="shared" si="181"/>
        <v>100</v>
      </c>
      <c r="Q2946" t="str">
        <f>(LEFT(N2946,FIND("/",N2946)-1))</f>
        <v>theater</v>
      </c>
      <c r="R2946" t="str">
        <f>RIGHT(N2946,LEN(N2946)-SEARCH("/",N2946))</f>
        <v>spaces</v>
      </c>
      <c r="S2946" s="9">
        <f t="shared" si="182"/>
        <v>42132.705995370365</v>
      </c>
      <c r="T2946" s="9">
        <f t="shared" si="183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ROUND((E2947/D2947)*100, 1)</f>
        <v>0</v>
      </c>
      <c r="P2947" s="14" t="e">
        <f t="shared" ref="P2947:P3010" si="185">ROUND(E2947/L2947, 2)</f>
        <v>#DIV/0!</v>
      </c>
      <c r="Q2947" t="str">
        <f>(LEFT(N2947,FIND("/",N2947)-1))</f>
        <v>theater</v>
      </c>
      <c r="R2947" t="str">
        <f>RIGHT(N2947,LEN(N2947)-SEARCH("/",N2947))</f>
        <v>spaces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0.1</v>
      </c>
      <c r="P2948" s="14">
        <f t="shared" si="185"/>
        <v>1</v>
      </c>
      <c r="Q2948" t="str">
        <f>(LEFT(N2948,FIND("/",N2948)-1))</f>
        <v>theater</v>
      </c>
      <c r="R2948" t="str">
        <f>RIGHT(N2948,LEN(N2948)-SEARCH("/",N2948))</f>
        <v>spaces</v>
      </c>
      <c r="S2948" s="9">
        <f t="shared" si="186"/>
        <v>42567.322824074072</v>
      </c>
      <c r="T2948" s="9">
        <f t="shared" si="187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4.3</v>
      </c>
      <c r="P2949" s="14">
        <f t="shared" si="185"/>
        <v>82.46</v>
      </c>
      <c r="Q2949" t="str">
        <f>(LEFT(N2949,FIND("/",N2949)-1))</f>
        <v>theater</v>
      </c>
      <c r="R2949" t="str">
        <f>RIGHT(N2949,LEN(N2949)-SEARCH("/",N2949))</f>
        <v>spaces</v>
      </c>
      <c r="S2949" s="9">
        <f t="shared" si="186"/>
        <v>42649.353784722225</v>
      </c>
      <c r="T2949" s="9">
        <f t="shared" si="187"/>
        <v>42698.507638888885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0</v>
      </c>
      <c r="P2950" s="14">
        <f t="shared" si="185"/>
        <v>2.67</v>
      </c>
      <c r="Q2950" t="str">
        <f>(LEFT(N2950,FIND("/",N2950)-1))</f>
        <v>theater</v>
      </c>
      <c r="R2950" t="str">
        <f>RIGHT(N2950,LEN(N2950)-SEARCH("/",N2950))</f>
        <v>spaces</v>
      </c>
      <c r="S2950" s="9">
        <f t="shared" si="186"/>
        <v>42097.440891203696</v>
      </c>
      <c r="T2950" s="9">
        <f t="shared" si="187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</v>
      </c>
      <c r="P2951" s="14">
        <f t="shared" si="185"/>
        <v>12.5</v>
      </c>
      <c r="Q2951" t="str">
        <f>(LEFT(N2951,FIND("/",N2951)-1))</f>
        <v>theater</v>
      </c>
      <c r="R2951" t="str">
        <f>RIGHT(N2951,LEN(N2951)-SEARCH("/",N2951))</f>
        <v>spaces</v>
      </c>
      <c r="S2951" s="9">
        <f t="shared" si="186"/>
        <v>42297.61478009259</v>
      </c>
      <c r="T2951" s="9">
        <f t="shared" si="187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14" t="e">
        <f t="shared" si="185"/>
        <v>#DIV/0!</v>
      </c>
      <c r="Q2952" t="str">
        <f>(LEFT(N2952,FIND("/",N2952)-1))</f>
        <v>theater</v>
      </c>
      <c r="R2952" t="str">
        <f>RIGHT(N2952,LEN(N2952)-SEARCH("/",N2952))</f>
        <v>spaces</v>
      </c>
      <c r="S2952" s="9">
        <f t="shared" si="186"/>
        <v>42362.156851851854</v>
      </c>
      <c r="T2952" s="9">
        <f t="shared" si="187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2.2000000000000002</v>
      </c>
      <c r="P2953" s="14">
        <f t="shared" si="185"/>
        <v>18.899999999999999</v>
      </c>
      <c r="Q2953" t="str">
        <f>(LEFT(N2953,FIND("/",N2953)-1))</f>
        <v>theater</v>
      </c>
      <c r="R2953" t="str">
        <f>RIGHT(N2953,LEN(N2953)-SEARCH("/",N2953))</f>
        <v>spaces</v>
      </c>
      <c r="S2953" s="9">
        <f t="shared" si="186"/>
        <v>41872.594594907401</v>
      </c>
      <c r="T2953" s="9">
        <f t="shared" si="187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</v>
      </c>
      <c r="P2954" s="14">
        <f t="shared" si="185"/>
        <v>200.63</v>
      </c>
      <c r="Q2954" t="str">
        <f>(LEFT(N2954,FIND("/",N2954)-1))</f>
        <v>theater</v>
      </c>
      <c r="R2954" t="str">
        <f>RIGHT(N2954,LEN(N2954)-SEARCH("/",N2954))</f>
        <v>spaces</v>
      </c>
      <c r="S2954" s="9">
        <f t="shared" si="186"/>
        <v>42628.481932870367</v>
      </c>
      <c r="T2954" s="9">
        <f t="shared" si="187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0.2</v>
      </c>
      <c r="P2955" s="14">
        <f t="shared" si="185"/>
        <v>201.67</v>
      </c>
      <c r="Q2955" t="str">
        <f>(LEFT(N2955,FIND("/",N2955)-1))</f>
        <v>theater</v>
      </c>
      <c r="R2955" t="str">
        <f>RIGHT(N2955,LEN(N2955)-SEARCH("/",N2955))</f>
        <v>spaces</v>
      </c>
      <c r="S2955" s="9">
        <f t="shared" si="186"/>
        <v>42255.583576388883</v>
      </c>
      <c r="T2955" s="9">
        <f t="shared" si="187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14" t="e">
        <f t="shared" si="185"/>
        <v>#DIV/0!</v>
      </c>
      <c r="Q2956" t="str">
        <f>(LEFT(N2956,FIND("/",N2956)-1))</f>
        <v>theater</v>
      </c>
      <c r="R2956" t="str">
        <f>RIGHT(N2956,LEN(N2956)-SEARCH("/",N2956))</f>
        <v>spaces</v>
      </c>
      <c r="S2956" s="9">
        <f t="shared" si="186"/>
        <v>42790.375034722216</v>
      </c>
      <c r="T2956" s="9">
        <f t="shared" si="187"/>
        <v>42810.333368055552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59.6</v>
      </c>
      <c r="P2957" s="14">
        <f t="shared" si="185"/>
        <v>65</v>
      </c>
      <c r="Q2957" t="str">
        <f>(LEFT(N2957,FIND("/",N2957)-1))</f>
        <v>theater</v>
      </c>
      <c r="R2957" t="str">
        <f>RIGHT(N2957,LEN(N2957)-SEARCH("/",N2957))</f>
        <v>spaces</v>
      </c>
      <c r="S2957" s="9">
        <f t="shared" si="186"/>
        <v>42141.532974537033</v>
      </c>
      <c r="T2957" s="9">
        <f t="shared" si="187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16.7</v>
      </c>
      <c r="P2958" s="14">
        <f t="shared" si="185"/>
        <v>66.099999999999994</v>
      </c>
      <c r="Q2958" t="str">
        <f>(LEFT(N2958,FIND("/",N2958)-1))</f>
        <v>theater</v>
      </c>
      <c r="R2958" t="str">
        <f>RIGHT(N2958,LEN(N2958)-SEARCH("/",N2958))</f>
        <v>spaces</v>
      </c>
      <c r="S2958" s="9">
        <f t="shared" si="186"/>
        <v>42464.750578703701</v>
      </c>
      <c r="T2958" s="9">
        <f t="shared" si="187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1.9</v>
      </c>
      <c r="P2959" s="14">
        <f t="shared" si="185"/>
        <v>93.33</v>
      </c>
      <c r="Q2959" t="str">
        <f>(LEFT(N2959,FIND("/",N2959)-1))</f>
        <v>theater</v>
      </c>
      <c r="R2959" t="str">
        <f>RIGHT(N2959,LEN(N2959)-SEARCH("/",N2959))</f>
        <v>spaces</v>
      </c>
      <c r="S2959" s="9">
        <f t="shared" si="186"/>
        <v>42030.80291666666</v>
      </c>
      <c r="T2959" s="9">
        <f t="shared" si="187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14" t="e">
        <f t="shared" si="185"/>
        <v>#DIV/0!</v>
      </c>
      <c r="Q2960" t="str">
        <f>(LEFT(N2960,FIND("/",N2960)-1))</f>
        <v>theater</v>
      </c>
      <c r="R2960" t="str">
        <f>RIGHT(N2960,LEN(N2960)-SEARCH("/",N2960))</f>
        <v>spaces</v>
      </c>
      <c r="S2960" s="9">
        <f t="shared" si="186"/>
        <v>42438.570798611108</v>
      </c>
      <c r="T2960" s="9">
        <f t="shared" si="187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14" t="e">
        <f t="shared" si="185"/>
        <v>#DIV/0!</v>
      </c>
      <c r="Q2961" t="str">
        <f>(LEFT(N2961,FIND("/",N2961)-1))</f>
        <v>theater</v>
      </c>
      <c r="R2961" t="str">
        <f>RIGHT(N2961,LEN(N2961)-SEARCH("/",N2961))</f>
        <v>spaces</v>
      </c>
      <c r="S2961" s="9">
        <f t="shared" si="186"/>
        <v>42497.800057870372</v>
      </c>
      <c r="T2961" s="9">
        <f t="shared" si="187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14" t="e">
        <f t="shared" si="185"/>
        <v>#DIV/0!</v>
      </c>
      <c r="Q2962" t="str">
        <f>(LEFT(N2962,FIND("/",N2962)-1))</f>
        <v>theater</v>
      </c>
      <c r="R2962" t="str">
        <f>RIGHT(N2962,LEN(N2962)-SEARCH("/",N2962))</f>
        <v>spaces</v>
      </c>
      <c r="S2962" s="9">
        <f t="shared" si="186"/>
        <v>41863.54887731481</v>
      </c>
      <c r="T2962" s="9">
        <f t="shared" si="187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109.6</v>
      </c>
      <c r="P2963" s="14">
        <f t="shared" si="185"/>
        <v>50.75</v>
      </c>
      <c r="Q2963" t="str">
        <f>(LEFT(N2963,FIND("/",N2963)-1))</f>
        <v>theater</v>
      </c>
      <c r="R2963" t="str">
        <f>RIGHT(N2963,LEN(N2963)-SEARCH("/",N2963))</f>
        <v>plays</v>
      </c>
      <c r="S2963" s="9">
        <f t="shared" si="186"/>
        <v>42061.004155092589</v>
      </c>
      <c r="T2963" s="9">
        <f t="shared" si="187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121.8</v>
      </c>
      <c r="P2964" s="14">
        <f t="shared" si="185"/>
        <v>60.9</v>
      </c>
      <c r="Q2964" t="str">
        <f>(LEFT(N2964,FIND("/",N2964)-1))</f>
        <v>theater</v>
      </c>
      <c r="R2964" t="str">
        <f>RIGHT(N2964,LEN(N2964)-SEARCH("/",N2964))</f>
        <v>plays</v>
      </c>
      <c r="S2964" s="9">
        <f t="shared" si="186"/>
        <v>42036.035949074074</v>
      </c>
      <c r="T2964" s="9">
        <f t="shared" si="187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106.9</v>
      </c>
      <c r="P2965" s="14">
        <f t="shared" si="185"/>
        <v>109.03</v>
      </c>
      <c r="Q2965" t="str">
        <f>(LEFT(N2965,FIND("/",N2965)-1))</f>
        <v>theater</v>
      </c>
      <c r="R2965" t="str">
        <f>RIGHT(N2965,LEN(N2965)-SEARCH("/",N2965))</f>
        <v>plays</v>
      </c>
      <c r="S2965" s="9">
        <f t="shared" si="186"/>
        <v>42157.26185185185</v>
      </c>
      <c r="T2965" s="9">
        <f t="shared" si="187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100.7</v>
      </c>
      <c r="P2966" s="14">
        <f t="shared" si="185"/>
        <v>25.69</v>
      </c>
      <c r="Q2966" t="str">
        <f>(LEFT(N2966,FIND("/",N2966)-1))</f>
        <v>theater</v>
      </c>
      <c r="R2966" t="str">
        <f>RIGHT(N2966,LEN(N2966)-SEARCH("/",N2966))</f>
        <v>plays</v>
      </c>
      <c r="S2966" s="9">
        <f t="shared" si="186"/>
        <v>41827.701608796291</v>
      </c>
      <c r="T2966" s="9">
        <f t="shared" si="187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109</v>
      </c>
      <c r="P2967" s="14">
        <f t="shared" si="185"/>
        <v>41.92</v>
      </c>
      <c r="Q2967" t="str">
        <f>(LEFT(N2967,FIND("/",N2967)-1))</f>
        <v>theater</v>
      </c>
      <c r="R2967" t="str">
        <f>RIGHT(N2967,LEN(N2967)-SEARCH("/",N2967))</f>
        <v>plays</v>
      </c>
      <c r="S2967" s="9">
        <f t="shared" si="186"/>
        <v>42162.521215277775</v>
      </c>
      <c r="T2967" s="9">
        <f t="shared" si="187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113.6</v>
      </c>
      <c r="P2968" s="14">
        <f t="shared" si="185"/>
        <v>88.77</v>
      </c>
      <c r="Q2968" t="str">
        <f>(LEFT(N2968,FIND("/",N2968)-1))</f>
        <v>theater</v>
      </c>
      <c r="R2968" t="str">
        <f>RIGHT(N2968,LEN(N2968)-SEARCH("/",N2968))</f>
        <v>plays</v>
      </c>
      <c r="S2968" s="9">
        <f t="shared" si="186"/>
        <v>42233.530231481483</v>
      </c>
      <c r="T2968" s="9">
        <f t="shared" si="187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113.9</v>
      </c>
      <c r="P2969" s="14">
        <f t="shared" si="185"/>
        <v>80.23</v>
      </c>
      <c r="Q2969" t="str">
        <f>(LEFT(N2969,FIND("/",N2969)-1))</f>
        <v>theater</v>
      </c>
      <c r="R2969" t="str">
        <f>RIGHT(N2969,LEN(N2969)-SEARCH("/",N2969))</f>
        <v>plays</v>
      </c>
      <c r="S2969" s="9">
        <f t="shared" si="186"/>
        <v>42041.989490740736</v>
      </c>
      <c r="T2969" s="9">
        <f t="shared" si="187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106</v>
      </c>
      <c r="P2970" s="14">
        <f t="shared" si="185"/>
        <v>78.94</v>
      </c>
      <c r="Q2970" t="str">
        <f>(LEFT(N2970,FIND("/",N2970)-1))</f>
        <v>theater</v>
      </c>
      <c r="R2970" t="str">
        <f>RIGHT(N2970,LEN(N2970)-SEARCH("/",N2970))</f>
        <v>plays</v>
      </c>
      <c r="S2970" s="9">
        <f t="shared" si="186"/>
        <v>42585.315509259257</v>
      </c>
      <c r="T2970" s="9">
        <f t="shared" si="187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162.5</v>
      </c>
      <c r="P2971" s="14">
        <f t="shared" si="185"/>
        <v>95.59</v>
      </c>
      <c r="Q2971" t="str">
        <f>(LEFT(N2971,FIND("/",N2971)-1))</f>
        <v>theater</v>
      </c>
      <c r="R2971" t="str">
        <f>RIGHT(N2971,LEN(N2971)-SEARCH("/",N2971))</f>
        <v>plays</v>
      </c>
      <c r="S2971" s="9">
        <f t="shared" si="186"/>
        <v>42097.578159722216</v>
      </c>
      <c r="T2971" s="9">
        <f t="shared" si="187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106</v>
      </c>
      <c r="P2972" s="14">
        <f t="shared" si="185"/>
        <v>69.89</v>
      </c>
      <c r="Q2972" t="str">
        <f>(LEFT(N2972,FIND("/",N2972)-1))</f>
        <v>theater</v>
      </c>
      <c r="R2972" t="str">
        <f>RIGHT(N2972,LEN(N2972)-SEARCH("/",N2972))</f>
        <v>plays</v>
      </c>
      <c r="S2972" s="9">
        <f t="shared" si="186"/>
        <v>41808.461238425924</v>
      </c>
      <c r="T2972" s="9">
        <f t="shared" si="187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100.2</v>
      </c>
      <c r="P2973" s="14">
        <f t="shared" si="185"/>
        <v>74.53</v>
      </c>
      <c r="Q2973" t="str">
        <f>(LEFT(N2973,FIND("/",N2973)-1))</f>
        <v>theater</v>
      </c>
      <c r="R2973" t="str">
        <f>RIGHT(N2973,LEN(N2973)-SEARCH("/",N2973))</f>
        <v>plays</v>
      </c>
      <c r="S2973" s="9">
        <f t="shared" si="186"/>
        <v>41852.449976851851</v>
      </c>
      <c r="T2973" s="9">
        <f t="shared" si="187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105.4</v>
      </c>
      <c r="P2974" s="14">
        <f t="shared" si="185"/>
        <v>123.94</v>
      </c>
      <c r="Q2974" t="str">
        <f>(LEFT(N2974,FIND("/",N2974)-1))</f>
        <v>theater</v>
      </c>
      <c r="R2974" t="str">
        <f>RIGHT(N2974,LEN(N2974)-SEARCH("/",N2974))</f>
        <v>plays</v>
      </c>
      <c r="S2974" s="9">
        <f t="shared" si="186"/>
        <v>42693.90185185185</v>
      </c>
      <c r="T2974" s="9">
        <f t="shared" si="187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174.8</v>
      </c>
      <c r="P2975" s="14">
        <f t="shared" si="185"/>
        <v>264.85000000000002</v>
      </c>
      <c r="Q2975" t="str">
        <f>(LEFT(N2975,FIND("/",N2975)-1))</f>
        <v>theater</v>
      </c>
      <c r="R2975" t="str">
        <f>RIGHT(N2975,LEN(N2975)-SEARCH("/",N2975))</f>
        <v>plays</v>
      </c>
      <c r="S2975" s="9">
        <f t="shared" si="186"/>
        <v>42341.610046296293</v>
      </c>
      <c r="T2975" s="9">
        <f t="shared" si="187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102</v>
      </c>
      <c r="P2976" s="14">
        <f t="shared" si="185"/>
        <v>58.62</v>
      </c>
      <c r="Q2976" t="str">
        <f>(LEFT(N2976,FIND("/",N2976)-1))</f>
        <v>theater</v>
      </c>
      <c r="R2976" t="str">
        <f>RIGHT(N2976,LEN(N2976)-SEARCH("/",N2976))</f>
        <v>plays</v>
      </c>
      <c r="S2976" s="9">
        <f t="shared" si="186"/>
        <v>41879.852673611109</v>
      </c>
      <c r="T2976" s="9">
        <f t="shared" si="187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100.1</v>
      </c>
      <c r="P2977" s="14">
        <f t="shared" si="185"/>
        <v>70.88</v>
      </c>
      <c r="Q2977" t="str">
        <f>(LEFT(N2977,FIND("/",N2977)-1))</f>
        <v>theater</v>
      </c>
      <c r="R2977" t="str">
        <f>RIGHT(N2977,LEN(N2977)-SEARCH("/",N2977))</f>
        <v>plays</v>
      </c>
      <c r="S2977" s="9">
        <f t="shared" si="186"/>
        <v>41941.475532407407</v>
      </c>
      <c r="T2977" s="9">
        <f t="shared" si="187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171.4</v>
      </c>
      <c r="P2978" s="14">
        <f t="shared" si="185"/>
        <v>8.57</v>
      </c>
      <c r="Q2978" t="str">
        <f>(LEFT(N2978,FIND("/",N2978)-1))</f>
        <v>theater</v>
      </c>
      <c r="R2978" t="str">
        <f>RIGHT(N2978,LEN(N2978)-SEARCH("/",N2978))</f>
        <v>plays</v>
      </c>
      <c r="S2978" s="9">
        <f t="shared" si="186"/>
        <v>42425.522337962961</v>
      </c>
      <c r="T2978" s="9">
        <f t="shared" si="187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113.6</v>
      </c>
      <c r="P2979" s="14">
        <f t="shared" si="185"/>
        <v>113.57</v>
      </c>
      <c r="Q2979" t="str">
        <f>(LEFT(N2979,FIND("/",N2979)-1))</f>
        <v>theater</v>
      </c>
      <c r="R2979" t="str">
        <f>RIGHT(N2979,LEN(N2979)-SEARCH("/",N2979))</f>
        <v>plays</v>
      </c>
      <c r="S2979" s="9">
        <f t="shared" si="186"/>
        <v>42026.672847222224</v>
      </c>
      <c r="T2979" s="9">
        <f t="shared" si="187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129.5</v>
      </c>
      <c r="P2980" s="14">
        <f t="shared" si="185"/>
        <v>60.69</v>
      </c>
      <c r="Q2980" t="str">
        <f>(LEFT(N2980,FIND("/",N2980)-1))</f>
        <v>theater</v>
      </c>
      <c r="R2980" t="str">
        <f>RIGHT(N2980,LEN(N2980)-SEARCH("/",N2980))</f>
        <v>plays</v>
      </c>
      <c r="S2980" s="9">
        <f t="shared" si="186"/>
        <v>41922.432256944441</v>
      </c>
      <c r="T2980" s="9">
        <f t="shared" si="187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101.4</v>
      </c>
      <c r="P2981" s="14">
        <f t="shared" si="185"/>
        <v>110.22</v>
      </c>
      <c r="Q2981" t="str">
        <f>(LEFT(N2981,FIND("/",N2981)-1))</f>
        <v>theater</v>
      </c>
      <c r="R2981" t="str">
        <f>RIGHT(N2981,LEN(N2981)-SEARCH("/",N2981))</f>
        <v>plays</v>
      </c>
      <c r="S2981" s="9">
        <f t="shared" si="186"/>
        <v>41993.616006944438</v>
      </c>
      <c r="T2981" s="9">
        <f t="shared" si="187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109.2</v>
      </c>
      <c r="P2982" s="14">
        <f t="shared" si="185"/>
        <v>136.46</v>
      </c>
      <c r="Q2982" t="str">
        <f>(LEFT(N2982,FIND("/",N2982)-1))</f>
        <v>theater</v>
      </c>
      <c r="R2982" t="str">
        <f>RIGHT(N2982,LEN(N2982)-SEARCH("/",N2982))</f>
        <v>plays</v>
      </c>
      <c r="S2982" s="9">
        <f t="shared" si="186"/>
        <v>42219.70752314815</v>
      </c>
      <c r="T2982" s="9">
        <f t="shared" si="187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128.9</v>
      </c>
      <c r="P2983" s="14">
        <f t="shared" si="185"/>
        <v>53.16</v>
      </c>
      <c r="Q2983" t="str">
        <f>(LEFT(N2983,FIND("/",N2983)-1))</f>
        <v>theater</v>
      </c>
      <c r="R2983" t="str">
        <f>RIGHT(N2983,LEN(N2983)-SEARCH("/",N2983))</f>
        <v>spaces</v>
      </c>
      <c r="S2983" s="9">
        <f t="shared" si="186"/>
        <v>42225.351342592585</v>
      </c>
      <c r="T2983" s="9">
        <f t="shared" si="187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102.1</v>
      </c>
      <c r="P2984" s="14">
        <f t="shared" si="185"/>
        <v>86.49</v>
      </c>
      <c r="Q2984" t="str">
        <f>(LEFT(N2984,FIND("/",N2984)-1))</f>
        <v>theater</v>
      </c>
      <c r="R2984" t="str">
        <f>RIGHT(N2984,LEN(N2984)-SEARCH("/",N2984))</f>
        <v>spaces</v>
      </c>
      <c r="S2984" s="9">
        <f t="shared" si="186"/>
        <v>42381.478506944441</v>
      </c>
      <c r="T2984" s="9">
        <f t="shared" si="187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146.5</v>
      </c>
      <c r="P2985" s="14">
        <f t="shared" si="185"/>
        <v>155.24</v>
      </c>
      <c r="Q2985" t="str">
        <f>(LEFT(N2985,FIND("/",N2985)-1))</f>
        <v>theater</v>
      </c>
      <c r="R2985" t="str">
        <f>RIGHT(N2985,LEN(N2985)-SEARCH("/",N2985))</f>
        <v>spaces</v>
      </c>
      <c r="S2985" s="9">
        <f t="shared" si="186"/>
        <v>41894.424027777779</v>
      </c>
      <c r="T2985" s="9">
        <f t="shared" si="187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100.4</v>
      </c>
      <c r="P2986" s="14">
        <f t="shared" si="185"/>
        <v>115.08</v>
      </c>
      <c r="Q2986" t="str">
        <f>(LEFT(N2986,FIND("/",N2986)-1))</f>
        <v>theater</v>
      </c>
      <c r="R2986" t="str">
        <f>RIGHT(N2986,LEN(N2986)-SEARCH("/",N2986))</f>
        <v>spaces</v>
      </c>
      <c r="S2986" s="9">
        <f t="shared" si="186"/>
        <v>42576.070381944439</v>
      </c>
      <c r="T2986" s="9">
        <f t="shared" si="187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121.7</v>
      </c>
      <c r="P2987" s="14">
        <f t="shared" si="185"/>
        <v>109.59</v>
      </c>
      <c r="Q2987" t="str">
        <f>(LEFT(N2987,FIND("/",N2987)-1))</f>
        <v>theater</v>
      </c>
      <c r="R2987" t="str">
        <f>RIGHT(N2987,LEN(N2987)-SEARCH("/",N2987))</f>
        <v>spaces</v>
      </c>
      <c r="S2987" s="9">
        <f t="shared" si="186"/>
        <v>42654.765370370369</v>
      </c>
      <c r="T2987" s="9">
        <f t="shared" si="187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105.5</v>
      </c>
      <c r="P2988" s="14">
        <f t="shared" si="185"/>
        <v>45.21</v>
      </c>
      <c r="Q2988" t="str">
        <f>(LEFT(N2988,FIND("/",N2988)-1))</f>
        <v>theater</v>
      </c>
      <c r="R2988" t="str">
        <f>RIGHT(N2988,LEN(N2988)-SEARCH("/",N2988))</f>
        <v>spaces</v>
      </c>
      <c r="S2988" s="9">
        <f t="shared" si="186"/>
        <v>42431.29173611111</v>
      </c>
      <c r="T2988" s="9">
        <f t="shared" si="187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110.4</v>
      </c>
      <c r="P2989" s="14">
        <f t="shared" si="185"/>
        <v>104.15</v>
      </c>
      <c r="Q2989" t="str">
        <f>(LEFT(N2989,FIND("/",N2989)-1))</f>
        <v>theater</v>
      </c>
      <c r="R2989" t="str">
        <f>RIGHT(N2989,LEN(N2989)-SEARCH("/",N2989))</f>
        <v>spaces</v>
      </c>
      <c r="S2989" s="9">
        <f t="shared" si="186"/>
        <v>42627.098969907405</v>
      </c>
      <c r="T2989" s="9">
        <f t="shared" si="187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100</v>
      </c>
      <c r="P2990" s="14">
        <f t="shared" si="185"/>
        <v>35.71</v>
      </c>
      <c r="Q2990" t="str">
        <f>(LEFT(N2990,FIND("/",N2990)-1))</f>
        <v>theater</v>
      </c>
      <c r="R2990" t="str">
        <f>RIGHT(N2990,LEN(N2990)-SEARCH("/",N2990))</f>
        <v>spaces</v>
      </c>
      <c r="S2990" s="9">
        <f t="shared" si="186"/>
        <v>42511.153715277775</v>
      </c>
      <c r="T2990" s="9">
        <f t="shared" si="187"/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176.5</v>
      </c>
      <c r="P2991" s="14">
        <f t="shared" si="185"/>
        <v>97</v>
      </c>
      <c r="Q2991" t="str">
        <f>(LEFT(N2991,FIND("/",N2991)-1))</f>
        <v>theater</v>
      </c>
      <c r="R2991" t="str">
        <f>RIGHT(N2991,LEN(N2991)-SEARCH("/",N2991))</f>
        <v>spaces</v>
      </c>
      <c r="S2991" s="9">
        <f t="shared" si="186"/>
        <v>42336.812060185184</v>
      </c>
      <c r="T2991" s="9">
        <f t="shared" si="187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100</v>
      </c>
      <c r="P2992" s="14">
        <f t="shared" si="185"/>
        <v>370.37</v>
      </c>
      <c r="Q2992" t="str">
        <f>(LEFT(N2992,FIND("/",N2992)-1))</f>
        <v>theater</v>
      </c>
      <c r="R2992" t="str">
        <f>RIGHT(N2992,LEN(N2992)-SEARCH("/",N2992))</f>
        <v>spaces</v>
      </c>
      <c r="S2992" s="9">
        <f t="shared" si="186"/>
        <v>42341.365972222215</v>
      </c>
      <c r="T2992" s="9">
        <f t="shared" si="187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103.3</v>
      </c>
      <c r="P2993" s="14">
        <f t="shared" si="185"/>
        <v>94.41</v>
      </c>
      <c r="Q2993" t="str">
        <f>(LEFT(N2993,FIND("/",N2993)-1))</f>
        <v>theater</v>
      </c>
      <c r="R2993" t="str">
        <f>RIGHT(N2993,LEN(N2993)-SEARCH("/",N2993))</f>
        <v>spaces</v>
      </c>
      <c r="S2993" s="9">
        <f t="shared" si="186"/>
        <v>42740.628819444442</v>
      </c>
      <c r="T2993" s="9">
        <f t="shared" si="187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104.5</v>
      </c>
      <c r="P2994" s="14">
        <f t="shared" si="185"/>
        <v>48.98</v>
      </c>
      <c r="Q2994" t="str">
        <f>(LEFT(N2994,FIND("/",N2994)-1))</f>
        <v>theater</v>
      </c>
      <c r="R2994" t="str">
        <f>RIGHT(N2994,LEN(N2994)-SEARCH("/",N2994))</f>
        <v>spaces</v>
      </c>
      <c r="S2994" s="9">
        <f t="shared" si="186"/>
        <v>42622.559143518512</v>
      </c>
      <c r="T2994" s="9">
        <f t="shared" si="187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100.3</v>
      </c>
      <c r="P2995" s="14">
        <f t="shared" si="185"/>
        <v>45.59</v>
      </c>
      <c r="Q2995" t="str">
        <f>(LEFT(N2995,FIND("/",N2995)-1))</f>
        <v>theater</v>
      </c>
      <c r="R2995" t="str">
        <f>RIGHT(N2995,LEN(N2995)-SEARCH("/",N2995))</f>
        <v>spaces</v>
      </c>
      <c r="S2995" s="9">
        <f t="shared" si="186"/>
        <v>42390.63040509259</v>
      </c>
      <c r="T2995" s="9">
        <f t="shared" si="187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457.7</v>
      </c>
      <c r="P2996" s="14">
        <f t="shared" si="185"/>
        <v>23.28</v>
      </c>
      <c r="Q2996" t="str">
        <f>(LEFT(N2996,FIND("/",N2996)-1))</f>
        <v>theater</v>
      </c>
      <c r="R2996" t="str">
        <f>RIGHT(N2996,LEN(N2996)-SEARCH("/",N2996))</f>
        <v>spaces</v>
      </c>
      <c r="S2996" s="9">
        <f t="shared" si="186"/>
        <v>41885.270509259259</v>
      </c>
      <c r="T2996" s="9">
        <f t="shared" si="187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105</v>
      </c>
      <c r="P2997" s="14">
        <f t="shared" si="185"/>
        <v>63.23</v>
      </c>
      <c r="Q2997" t="str">
        <f>(LEFT(N2997,FIND("/",N2997)-1))</f>
        <v>theater</v>
      </c>
      <c r="R2997" t="str">
        <f>RIGHT(N2997,LEN(N2997)-SEARCH("/",N2997))</f>
        <v>spaces</v>
      </c>
      <c r="S2997" s="9">
        <f t="shared" si="186"/>
        <v>42724.456840277773</v>
      </c>
      <c r="T2997" s="9">
        <f t="shared" si="187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171.9</v>
      </c>
      <c r="P2998" s="14">
        <f t="shared" si="185"/>
        <v>153.52000000000001</v>
      </c>
      <c r="Q2998" t="str">
        <f>(LEFT(N2998,FIND("/",N2998)-1))</f>
        <v>theater</v>
      </c>
      <c r="R2998" t="str">
        <f>RIGHT(N2998,LEN(N2998)-SEARCH("/",N2998))</f>
        <v>spaces</v>
      </c>
      <c r="S2998" s="9">
        <f t="shared" si="186"/>
        <v>42090.704166666663</v>
      </c>
      <c r="T2998" s="9">
        <f t="shared" si="187"/>
        <v>42150.704166666663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103.7</v>
      </c>
      <c r="P2999" s="14">
        <f t="shared" si="185"/>
        <v>90.2</v>
      </c>
      <c r="Q2999" t="str">
        <f>(LEFT(N2999,FIND("/",N2999)-1))</f>
        <v>theater</v>
      </c>
      <c r="R2999" t="str">
        <f>RIGHT(N2999,LEN(N2999)-SEARCH("/",N2999))</f>
        <v>spaces</v>
      </c>
      <c r="S2999" s="9">
        <f t="shared" si="186"/>
        <v>42775.525381944441</v>
      </c>
      <c r="T2999" s="9">
        <f t="shared" si="187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103</v>
      </c>
      <c r="P3000" s="14">
        <f t="shared" si="185"/>
        <v>118.97</v>
      </c>
      <c r="Q3000" t="str">
        <f>(LEFT(N3000,FIND("/",N3000)-1))</f>
        <v>theater</v>
      </c>
      <c r="R3000" t="str">
        <f>RIGHT(N3000,LEN(N3000)-SEARCH("/",N3000))</f>
        <v>spaces</v>
      </c>
      <c r="S3000" s="9">
        <f t="shared" si="186"/>
        <v>41777.985289351847</v>
      </c>
      <c r="T3000" s="9">
        <f t="shared" si="187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118.9</v>
      </c>
      <c r="P3001" s="14">
        <f t="shared" si="185"/>
        <v>80.25</v>
      </c>
      <c r="Q3001" t="str">
        <f>(LEFT(N3001,FIND("/",N3001)-1))</f>
        <v>theater</v>
      </c>
      <c r="R3001" t="str">
        <f>RIGHT(N3001,LEN(N3001)-SEARCH("/",N3001))</f>
        <v>spaces</v>
      </c>
      <c r="S3001" s="9">
        <f t="shared" si="186"/>
        <v>42780.531944444439</v>
      </c>
      <c r="T3001" s="9">
        <f t="shared" si="187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100</v>
      </c>
      <c r="P3002" s="14">
        <f t="shared" si="185"/>
        <v>62.5</v>
      </c>
      <c r="Q3002" t="str">
        <f>(LEFT(N3002,FIND("/",N3002)-1))</f>
        <v>theater</v>
      </c>
      <c r="R3002" t="str">
        <f>RIGHT(N3002,LEN(N3002)-SEARCH("/",N3002))</f>
        <v>spaces</v>
      </c>
      <c r="S3002" s="9">
        <f t="shared" si="186"/>
        <v>42752.61886574074</v>
      </c>
      <c r="T3002" s="9">
        <f t="shared" si="187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318.7</v>
      </c>
      <c r="P3003" s="14">
        <f t="shared" si="185"/>
        <v>131.38</v>
      </c>
      <c r="Q3003" t="str">
        <f>(LEFT(N3003,FIND("/",N3003)-1))</f>
        <v>theater</v>
      </c>
      <c r="R3003" t="str">
        <f>RIGHT(N3003,LEN(N3003)-SEARCH("/",N3003))</f>
        <v>spaces</v>
      </c>
      <c r="S3003" s="9">
        <f t="shared" si="186"/>
        <v>42534.687291666669</v>
      </c>
      <c r="T3003" s="9">
        <f t="shared" si="187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108.5</v>
      </c>
      <c r="P3004" s="14">
        <f t="shared" si="185"/>
        <v>73.03</v>
      </c>
      <c r="Q3004" t="str">
        <f>(LEFT(N3004,FIND("/",N3004)-1))</f>
        <v>theater</v>
      </c>
      <c r="R3004" t="str">
        <f>RIGHT(N3004,LEN(N3004)-SEARCH("/",N3004))</f>
        <v>spaces</v>
      </c>
      <c r="S3004" s="9">
        <f t="shared" si="186"/>
        <v>41239.627916666665</v>
      </c>
      <c r="T3004" s="9">
        <f t="shared" si="187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101.2</v>
      </c>
      <c r="P3005" s="14">
        <f t="shared" si="185"/>
        <v>178.53</v>
      </c>
      <c r="Q3005" t="str">
        <f>(LEFT(N3005,FIND("/",N3005)-1))</f>
        <v>theater</v>
      </c>
      <c r="R3005" t="str">
        <f>RIGHT(N3005,LEN(N3005)-SEARCH("/",N3005))</f>
        <v>spaces</v>
      </c>
      <c r="S3005" s="9">
        <f t="shared" si="186"/>
        <v>42398.640925925924</v>
      </c>
      <c r="T3005" s="9">
        <f t="shared" si="187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112.8</v>
      </c>
      <c r="P3006" s="14">
        <f t="shared" si="185"/>
        <v>162.91</v>
      </c>
      <c r="Q3006" t="str">
        <f>(LEFT(N3006,FIND("/",N3006)-1))</f>
        <v>theater</v>
      </c>
      <c r="R3006" t="str">
        <f>RIGHT(N3006,LEN(N3006)-SEARCH("/",N3006))</f>
        <v>spaces</v>
      </c>
      <c r="S3006" s="9">
        <f t="shared" si="186"/>
        <v>41928.672731481478</v>
      </c>
      <c r="T3006" s="9">
        <f t="shared" si="187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120.5</v>
      </c>
      <c r="P3007" s="14">
        <f t="shared" si="185"/>
        <v>108.24</v>
      </c>
      <c r="Q3007" t="str">
        <f>(LEFT(N3007,FIND("/",N3007)-1))</f>
        <v>theater</v>
      </c>
      <c r="R3007" t="str">
        <f>RIGHT(N3007,LEN(N3007)-SEARCH("/",N3007))</f>
        <v>spaces</v>
      </c>
      <c r="S3007" s="9">
        <f t="shared" si="186"/>
        <v>41888.466493055552</v>
      </c>
      <c r="T3007" s="9">
        <f t="shared" si="187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107.8</v>
      </c>
      <c r="P3008" s="14">
        <f t="shared" si="185"/>
        <v>88.87</v>
      </c>
      <c r="Q3008" t="str">
        <f>(LEFT(N3008,FIND("/",N3008)-1))</f>
        <v>theater</v>
      </c>
      <c r="R3008" t="str">
        <f>RIGHT(N3008,LEN(N3008)-SEARCH("/",N3008))</f>
        <v>spaces</v>
      </c>
      <c r="S3008" s="9">
        <f t="shared" si="186"/>
        <v>41957.54850694444</v>
      </c>
      <c r="T3008" s="9">
        <f t="shared" si="187"/>
        <v>41987.54850694444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180</v>
      </c>
      <c r="P3009" s="14">
        <f t="shared" si="185"/>
        <v>54</v>
      </c>
      <c r="Q3009" t="str">
        <f>(LEFT(N3009,FIND("/",N3009)-1))</f>
        <v>theater</v>
      </c>
      <c r="R3009" t="str">
        <f>RIGHT(N3009,LEN(N3009)-SEARCH("/",N3009))</f>
        <v>spaces</v>
      </c>
      <c r="S3009" s="9">
        <f t="shared" si="186"/>
        <v>42098.007905092592</v>
      </c>
      <c r="T3009" s="9">
        <f t="shared" si="187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101.2</v>
      </c>
      <c r="P3010" s="14">
        <f t="shared" si="185"/>
        <v>116.73</v>
      </c>
      <c r="Q3010" t="str">
        <f>(LEFT(N3010,FIND("/",N3010)-1))</f>
        <v>theater</v>
      </c>
      <c r="R3010" t="str">
        <f>RIGHT(N3010,LEN(N3010)-SEARCH("/",N3010))</f>
        <v>spaces</v>
      </c>
      <c r="S3010" s="9">
        <f t="shared" si="186"/>
        <v>42360.003692129627</v>
      </c>
      <c r="T3010" s="9">
        <f t="shared" si="187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ROUND((E3011/D3011)*100, 1)</f>
        <v>119.8</v>
      </c>
      <c r="P3011" s="14">
        <f t="shared" ref="P3011:P3074" si="189">ROUND(E3011/L3011, 2)</f>
        <v>233.9</v>
      </c>
      <c r="Q3011" t="str">
        <f>(LEFT(N3011,FIND("/",N3011)-1))</f>
        <v>theater</v>
      </c>
      <c r="R3011" t="str">
        <f>RIGHT(N3011,LEN(N3011)-SEARCH("/",N3011))</f>
        <v>spaces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158</v>
      </c>
      <c r="P3012" s="14">
        <f t="shared" si="189"/>
        <v>158</v>
      </c>
      <c r="Q3012" t="str">
        <f>(LEFT(N3012,FIND("/",N3012)-1))</f>
        <v>theater</v>
      </c>
      <c r="R3012" t="str">
        <f>RIGHT(N3012,LEN(N3012)-SEARCH("/",N3012))</f>
        <v>spaces</v>
      </c>
      <c r="S3012" s="9">
        <f t="shared" si="190"/>
        <v>41996.624062499999</v>
      </c>
      <c r="T3012" s="9">
        <f t="shared" si="191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123.7</v>
      </c>
      <c r="P3013" s="14">
        <f t="shared" si="189"/>
        <v>14.84</v>
      </c>
      <c r="Q3013" t="str">
        <f>(LEFT(N3013,FIND("/",N3013)-1))</f>
        <v>theater</v>
      </c>
      <c r="R3013" t="str">
        <f>RIGHT(N3013,LEN(N3013)-SEARCH("/",N3013))</f>
        <v>spaces</v>
      </c>
      <c r="S3013" s="9">
        <f t="shared" si="190"/>
        <v>42334.260601851849</v>
      </c>
      <c r="T3013" s="9">
        <f t="shared" si="191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117.1</v>
      </c>
      <c r="P3014" s="14">
        <f t="shared" si="189"/>
        <v>85.18</v>
      </c>
      <c r="Q3014" t="str">
        <f>(LEFT(N3014,FIND("/",N3014)-1))</f>
        <v>theater</v>
      </c>
      <c r="R3014" t="str">
        <f>RIGHT(N3014,LEN(N3014)-SEARCH("/",N3014))</f>
        <v>spaces</v>
      </c>
      <c r="S3014" s="9">
        <f t="shared" si="190"/>
        <v>42024.494560185187</v>
      </c>
      <c r="T3014" s="9">
        <f t="shared" si="191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157</v>
      </c>
      <c r="P3015" s="14">
        <f t="shared" si="189"/>
        <v>146.69</v>
      </c>
      <c r="Q3015" t="str">
        <f>(LEFT(N3015,FIND("/",N3015)-1))</f>
        <v>theater</v>
      </c>
      <c r="R3015" t="str">
        <f>RIGHT(N3015,LEN(N3015)-SEARCH("/",N3015))</f>
        <v>spaces</v>
      </c>
      <c r="S3015" s="9">
        <f t="shared" si="190"/>
        <v>42146.627881944441</v>
      </c>
      <c r="T3015" s="9">
        <f t="shared" si="191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113.1</v>
      </c>
      <c r="P3016" s="14">
        <f t="shared" si="189"/>
        <v>50.76</v>
      </c>
      <c r="Q3016" t="str">
        <f>(LEFT(N3016,FIND("/",N3016)-1))</f>
        <v>theater</v>
      </c>
      <c r="R3016" t="str">
        <f>RIGHT(N3016,LEN(N3016)-SEARCH("/",N3016))</f>
        <v>spaces</v>
      </c>
      <c r="S3016" s="9">
        <f t="shared" si="190"/>
        <v>41919.915277777771</v>
      </c>
      <c r="T3016" s="9">
        <f t="shared" si="191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103.2</v>
      </c>
      <c r="P3017" s="14">
        <f t="shared" si="189"/>
        <v>87.7</v>
      </c>
      <c r="Q3017" t="str">
        <f>(LEFT(N3017,FIND("/",N3017)-1))</f>
        <v>theater</v>
      </c>
      <c r="R3017" t="str">
        <f>RIGHT(N3017,LEN(N3017)-SEARCH("/",N3017))</f>
        <v>spaces</v>
      </c>
      <c r="S3017" s="9">
        <f t="shared" si="190"/>
        <v>41785.518958333334</v>
      </c>
      <c r="T3017" s="9">
        <f t="shared" si="191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102.6</v>
      </c>
      <c r="P3018" s="14">
        <f t="shared" si="189"/>
        <v>242.28</v>
      </c>
      <c r="Q3018" t="str">
        <f>(LEFT(N3018,FIND("/",N3018)-1))</f>
        <v>theater</v>
      </c>
      <c r="R3018" t="str">
        <f>RIGHT(N3018,LEN(N3018)-SEARCH("/",N3018))</f>
        <v>spaces</v>
      </c>
      <c r="S3018" s="9">
        <f t="shared" si="190"/>
        <v>41778.339722222219</v>
      </c>
      <c r="T3018" s="9">
        <f t="shared" si="191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105.8</v>
      </c>
      <c r="P3019" s="14">
        <f t="shared" si="189"/>
        <v>146.44999999999999</v>
      </c>
      <c r="Q3019" t="str">
        <f>(LEFT(N3019,FIND("/",N3019)-1))</f>
        <v>theater</v>
      </c>
      <c r="R3019" t="str">
        <f>RIGHT(N3019,LEN(N3019)-SEARCH("/",N3019))</f>
        <v>spaces</v>
      </c>
      <c r="S3019" s="9">
        <f t="shared" si="190"/>
        <v>41841.641701388886</v>
      </c>
      <c r="T3019" s="9">
        <f t="shared" si="191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100.7</v>
      </c>
      <c r="P3020" s="14">
        <f t="shared" si="189"/>
        <v>103.17</v>
      </c>
      <c r="Q3020" t="str">
        <f>(LEFT(N3020,FIND("/",N3020)-1))</f>
        <v>theater</v>
      </c>
      <c r="R3020" t="str">
        <f>RIGHT(N3020,LEN(N3020)-SEARCH("/",N3020))</f>
        <v>spaces</v>
      </c>
      <c r="S3020" s="9">
        <f t="shared" si="190"/>
        <v>42163.09</v>
      </c>
      <c r="T3020" s="9">
        <f t="shared" si="191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121.2</v>
      </c>
      <c r="P3021" s="14">
        <f t="shared" si="189"/>
        <v>80.459999999999994</v>
      </c>
      <c r="Q3021" t="str">
        <f>(LEFT(N3021,FIND("/",N3021)-1))</f>
        <v>theater</v>
      </c>
      <c r="R3021" t="str">
        <f>RIGHT(N3021,LEN(N3021)-SEARCH("/",N3021))</f>
        <v>spaces</v>
      </c>
      <c r="S3021" s="9">
        <f t="shared" si="190"/>
        <v>41758.625231481477</v>
      </c>
      <c r="T3021" s="9">
        <f t="shared" si="191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100.6</v>
      </c>
      <c r="P3022" s="14">
        <f t="shared" si="189"/>
        <v>234.67</v>
      </c>
      <c r="Q3022" t="str">
        <f>(LEFT(N3022,FIND("/",N3022)-1))</f>
        <v>theater</v>
      </c>
      <c r="R3022" t="str">
        <f>RIGHT(N3022,LEN(N3022)-SEARCH("/",N3022))</f>
        <v>spaces</v>
      </c>
      <c r="S3022" s="9">
        <f t="shared" si="190"/>
        <v>42170.638113425921</v>
      </c>
      <c r="T3022" s="9">
        <f t="shared" si="191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116</v>
      </c>
      <c r="P3023" s="14">
        <f t="shared" si="189"/>
        <v>50.69</v>
      </c>
      <c r="Q3023" t="str">
        <f>(LEFT(N3023,FIND("/",N3023)-1))</f>
        <v>theater</v>
      </c>
      <c r="R3023" t="str">
        <f>RIGHT(N3023,LEN(N3023)-SEARCH("/",N3023))</f>
        <v>spaces</v>
      </c>
      <c r="S3023" s="9">
        <f t="shared" si="190"/>
        <v>42660.410520833328</v>
      </c>
      <c r="T3023" s="9">
        <f t="shared" si="191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100.9</v>
      </c>
      <c r="P3024" s="14">
        <f t="shared" si="189"/>
        <v>162.71</v>
      </c>
      <c r="Q3024" t="str">
        <f>(LEFT(N3024,FIND("/",N3024)-1))</f>
        <v>theater</v>
      </c>
      <c r="R3024" t="str">
        <f>RIGHT(N3024,LEN(N3024)-SEARCH("/",N3024))</f>
        <v>spaces</v>
      </c>
      <c r="S3024" s="9">
        <f t="shared" si="190"/>
        <v>42564.745474537034</v>
      </c>
      <c r="T3024" s="9">
        <f t="shared" si="191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103</v>
      </c>
      <c r="P3025" s="14">
        <f t="shared" si="189"/>
        <v>120.17</v>
      </c>
      <c r="Q3025" t="str">
        <f>(LEFT(N3025,FIND("/",N3025)-1))</f>
        <v>theater</v>
      </c>
      <c r="R3025" t="str">
        <f>RIGHT(N3025,LEN(N3025)-SEARCH("/",N3025))</f>
        <v>spaces</v>
      </c>
      <c r="S3025" s="9">
        <f t="shared" si="190"/>
        <v>42121.467430555553</v>
      </c>
      <c r="T3025" s="9">
        <f t="shared" si="191"/>
        <v>42166.467430555553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246.4</v>
      </c>
      <c r="P3026" s="14">
        <f t="shared" si="189"/>
        <v>67.7</v>
      </c>
      <c r="Q3026" t="str">
        <f>(LEFT(N3026,FIND("/",N3026)-1))</f>
        <v>theater</v>
      </c>
      <c r="R3026" t="str">
        <f>RIGHT(N3026,LEN(N3026)-SEARCH("/",N3026))</f>
        <v>spaces</v>
      </c>
      <c r="S3026" s="9">
        <f t="shared" si="190"/>
        <v>41158.785590277774</v>
      </c>
      <c r="T3026" s="9">
        <f t="shared" si="191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302.2</v>
      </c>
      <c r="P3027" s="14">
        <f t="shared" si="189"/>
        <v>52.1</v>
      </c>
      <c r="Q3027" t="str">
        <f>(LEFT(N3027,FIND("/",N3027)-1))</f>
        <v>theater</v>
      </c>
      <c r="R3027" t="str">
        <f>RIGHT(N3027,LEN(N3027)-SEARCH("/",N3027))</f>
        <v>spaces</v>
      </c>
      <c r="S3027" s="9">
        <f t="shared" si="190"/>
        <v>41761.301076388889</v>
      </c>
      <c r="T3027" s="9">
        <f t="shared" si="191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143.30000000000001</v>
      </c>
      <c r="P3028" s="14">
        <f t="shared" si="189"/>
        <v>51.6</v>
      </c>
      <c r="Q3028" t="str">
        <f>(LEFT(N3028,FIND("/",N3028)-1))</f>
        <v>theater</v>
      </c>
      <c r="R3028" t="str">
        <f>RIGHT(N3028,LEN(N3028)-SEARCH("/",N3028))</f>
        <v>spaces</v>
      </c>
      <c r="S3028" s="9">
        <f t="shared" si="190"/>
        <v>42783.251064814809</v>
      </c>
      <c r="T3028" s="9">
        <f t="shared" si="191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131.4</v>
      </c>
      <c r="P3029" s="14">
        <f t="shared" si="189"/>
        <v>164.3</v>
      </c>
      <c r="Q3029" t="str">
        <f>(LEFT(N3029,FIND("/",N3029)-1))</f>
        <v>theater</v>
      </c>
      <c r="R3029" t="str">
        <f>RIGHT(N3029,LEN(N3029)-SEARCH("/",N3029))</f>
        <v>spaces</v>
      </c>
      <c r="S3029" s="9">
        <f t="shared" si="190"/>
        <v>42053.49596064815</v>
      </c>
      <c r="T3029" s="9">
        <f t="shared" si="191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168</v>
      </c>
      <c r="P3030" s="14">
        <f t="shared" si="189"/>
        <v>84.86</v>
      </c>
      <c r="Q3030" t="str">
        <f>(LEFT(N3030,FIND("/",N3030)-1))</f>
        <v>theater</v>
      </c>
      <c r="R3030" t="str">
        <f>RIGHT(N3030,LEN(N3030)-SEARCH("/",N3030))</f>
        <v>spaces</v>
      </c>
      <c r="S3030" s="9">
        <f t="shared" si="190"/>
        <v>42567.055844907409</v>
      </c>
      <c r="T3030" s="9">
        <f t="shared" si="191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109.7</v>
      </c>
      <c r="P3031" s="14">
        <f t="shared" si="189"/>
        <v>94.55</v>
      </c>
      <c r="Q3031" t="str">
        <f>(LEFT(N3031,FIND("/",N3031)-1))</f>
        <v>theater</v>
      </c>
      <c r="R3031" t="str">
        <f>RIGHT(N3031,LEN(N3031)-SEARCH("/",N3031))</f>
        <v>spaces</v>
      </c>
      <c r="S3031" s="9">
        <f t="shared" si="190"/>
        <v>41932.500543981478</v>
      </c>
      <c r="T3031" s="9">
        <f t="shared" si="191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106.7</v>
      </c>
      <c r="P3032" s="14">
        <f t="shared" si="189"/>
        <v>45.54</v>
      </c>
      <c r="Q3032" t="str">
        <f>(LEFT(N3032,FIND("/",N3032)-1))</f>
        <v>theater</v>
      </c>
      <c r="R3032" t="str">
        <f>RIGHT(N3032,LEN(N3032)-SEARCH("/",N3032))</f>
        <v>spaces</v>
      </c>
      <c r="S3032" s="9">
        <f t="shared" si="190"/>
        <v>42233.5390162037</v>
      </c>
      <c r="T3032" s="9">
        <f t="shared" si="191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100</v>
      </c>
      <c r="P3033" s="14">
        <f t="shared" si="189"/>
        <v>51.72</v>
      </c>
      <c r="Q3033" t="str">
        <f>(LEFT(N3033,FIND("/",N3033)-1))</f>
        <v>theater</v>
      </c>
      <c r="R3033" t="str">
        <f>RIGHT(N3033,LEN(N3033)-SEARCH("/",N3033))</f>
        <v>spaces</v>
      </c>
      <c r="S3033" s="9">
        <f t="shared" si="190"/>
        <v>42597.674155092587</v>
      </c>
      <c r="T3033" s="9">
        <f t="shared" si="191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127.2</v>
      </c>
      <c r="P3034" s="14">
        <f t="shared" si="189"/>
        <v>50.88</v>
      </c>
      <c r="Q3034" t="str">
        <f>(LEFT(N3034,FIND("/",N3034)-1))</f>
        <v>theater</v>
      </c>
      <c r="R3034" t="str">
        <f>RIGHT(N3034,LEN(N3034)-SEARCH("/",N3034))</f>
        <v>spaces</v>
      </c>
      <c r="S3034" s="9">
        <f t="shared" si="190"/>
        <v>42227.836331018516</v>
      </c>
      <c r="T3034" s="9">
        <f t="shared" si="191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146.5</v>
      </c>
      <c r="P3035" s="14">
        <f t="shared" si="189"/>
        <v>191.13</v>
      </c>
      <c r="Q3035" t="str">
        <f>(LEFT(N3035,FIND("/",N3035)-1))</f>
        <v>theater</v>
      </c>
      <c r="R3035" t="str">
        <f>RIGHT(N3035,LEN(N3035)-SEARCH("/",N3035))</f>
        <v>spaces</v>
      </c>
      <c r="S3035" s="9">
        <f t="shared" si="190"/>
        <v>42569.901909722219</v>
      </c>
      <c r="T3035" s="9">
        <f t="shared" si="191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112.5</v>
      </c>
      <c r="P3036" s="14">
        <f t="shared" si="189"/>
        <v>89.31</v>
      </c>
      <c r="Q3036" t="str">
        <f>(LEFT(N3036,FIND("/",N3036)-1))</f>
        <v>theater</v>
      </c>
      <c r="R3036" t="str">
        <f>RIGHT(N3036,LEN(N3036)-SEARCH("/",N3036))</f>
        <v>spaces</v>
      </c>
      <c r="S3036" s="9">
        <f t="shared" si="190"/>
        <v>42644.327025462961</v>
      </c>
      <c r="T3036" s="9">
        <f t="shared" si="191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108.8</v>
      </c>
      <c r="P3037" s="14">
        <f t="shared" si="189"/>
        <v>88.59</v>
      </c>
      <c r="Q3037" t="str">
        <f>(LEFT(N3037,FIND("/",N3037)-1))</f>
        <v>theater</v>
      </c>
      <c r="R3037" t="str">
        <f>RIGHT(N3037,LEN(N3037)-SEARCH("/",N3037))</f>
        <v>spaces</v>
      </c>
      <c r="S3037" s="9">
        <f t="shared" si="190"/>
        <v>41368.351956018516</v>
      </c>
      <c r="T3037" s="9">
        <f t="shared" si="191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126.7</v>
      </c>
      <c r="P3038" s="14">
        <f t="shared" si="189"/>
        <v>96.3</v>
      </c>
      <c r="Q3038" t="str">
        <f>(LEFT(N3038,FIND("/",N3038)-1))</f>
        <v>theater</v>
      </c>
      <c r="R3038" t="str">
        <f>RIGHT(N3038,LEN(N3038)-SEARCH("/",N3038))</f>
        <v>spaces</v>
      </c>
      <c r="S3038" s="9">
        <f t="shared" si="190"/>
        <v>41466.576898148145</v>
      </c>
      <c r="T3038" s="9">
        <f t="shared" si="191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213.2</v>
      </c>
      <c r="P3039" s="14">
        <f t="shared" si="189"/>
        <v>33.31</v>
      </c>
      <c r="Q3039" t="str">
        <f>(LEFT(N3039,FIND("/",N3039)-1))</f>
        <v>theater</v>
      </c>
      <c r="R3039" t="str">
        <f>RIGHT(N3039,LEN(N3039)-SEARCH("/",N3039))</f>
        <v>spaces</v>
      </c>
      <c r="S3039" s="9">
        <f t="shared" si="190"/>
        <v>40378.684872685182</v>
      </c>
      <c r="T3039" s="9">
        <f t="shared" si="191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100.5</v>
      </c>
      <c r="P3040" s="14">
        <f t="shared" si="189"/>
        <v>37.22</v>
      </c>
      <c r="Q3040" t="str">
        <f>(LEFT(N3040,FIND("/",N3040)-1))</f>
        <v>theater</v>
      </c>
      <c r="R3040" t="str">
        <f>RIGHT(N3040,LEN(N3040)-SEARCH("/",N3040))</f>
        <v>spaces</v>
      </c>
      <c r="S3040" s="9">
        <f t="shared" si="190"/>
        <v>42373.043946759259</v>
      </c>
      <c r="T3040" s="9">
        <f t="shared" si="191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108.7</v>
      </c>
      <c r="P3041" s="14">
        <f t="shared" si="189"/>
        <v>92.13</v>
      </c>
      <c r="Q3041" t="str">
        <f>(LEFT(N3041,FIND("/",N3041)-1))</f>
        <v>theater</v>
      </c>
      <c r="R3041" t="str">
        <f>RIGHT(N3041,LEN(N3041)-SEARCH("/",N3041))</f>
        <v>spaces</v>
      </c>
      <c r="S3041" s="9">
        <f t="shared" si="190"/>
        <v>41610.586087962962</v>
      </c>
      <c r="T3041" s="9">
        <f t="shared" si="191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107.5</v>
      </c>
      <c r="P3042" s="14">
        <f t="shared" si="189"/>
        <v>76.790000000000006</v>
      </c>
      <c r="Q3042" t="str">
        <f>(LEFT(N3042,FIND("/",N3042)-1))</f>
        <v>theater</v>
      </c>
      <c r="R3042" t="str">
        <f>RIGHT(N3042,LEN(N3042)-SEARCH("/",N3042))</f>
        <v>spaces</v>
      </c>
      <c r="S3042" s="9">
        <f t="shared" si="190"/>
        <v>42177.583576388883</v>
      </c>
      <c r="T3042" s="9">
        <f t="shared" si="191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110.5</v>
      </c>
      <c r="P3043" s="14">
        <f t="shared" si="189"/>
        <v>96.53</v>
      </c>
      <c r="Q3043" t="str">
        <f>(LEFT(N3043,FIND("/",N3043)-1))</f>
        <v>theater</v>
      </c>
      <c r="R3043" t="str">
        <f>RIGHT(N3043,LEN(N3043)-SEARCH("/",N3043))</f>
        <v>spaces</v>
      </c>
      <c r="S3043" s="9">
        <f t="shared" si="190"/>
        <v>42359.660277777781</v>
      </c>
      <c r="T3043" s="9">
        <f t="shared" si="191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128</v>
      </c>
      <c r="P3044" s="14">
        <f t="shared" si="189"/>
        <v>51.89</v>
      </c>
      <c r="Q3044" t="str">
        <f>(LEFT(N3044,FIND("/",N3044)-1))</f>
        <v>theater</v>
      </c>
      <c r="R3044" t="str">
        <f>RIGHT(N3044,LEN(N3044)-SEARCH("/",N3044))</f>
        <v>spaces</v>
      </c>
      <c r="S3044" s="9">
        <f t="shared" si="190"/>
        <v>42253.479710648149</v>
      </c>
      <c r="T3044" s="9">
        <f t="shared" si="191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110</v>
      </c>
      <c r="P3045" s="14">
        <f t="shared" si="189"/>
        <v>128.91</v>
      </c>
      <c r="Q3045" t="str">
        <f>(LEFT(N3045,FIND("/",N3045)-1))</f>
        <v>theater</v>
      </c>
      <c r="R3045" t="str">
        <f>RIGHT(N3045,LEN(N3045)-SEARCH("/",N3045))</f>
        <v>spaces</v>
      </c>
      <c r="S3045" s="9">
        <f t="shared" si="190"/>
        <v>42082.862256944441</v>
      </c>
      <c r="T3045" s="9">
        <f t="shared" si="191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109.3</v>
      </c>
      <c r="P3046" s="14">
        <f t="shared" si="189"/>
        <v>84.11</v>
      </c>
      <c r="Q3046" t="str">
        <f>(LEFT(N3046,FIND("/",N3046)-1))</f>
        <v>theater</v>
      </c>
      <c r="R3046" t="str">
        <f>RIGHT(N3046,LEN(N3046)-SEARCH("/",N3046))</f>
        <v>spaces</v>
      </c>
      <c r="S3046" s="9">
        <f t="shared" si="190"/>
        <v>42387.518495370365</v>
      </c>
      <c r="T3046" s="9">
        <f t="shared" si="191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132.69999999999999</v>
      </c>
      <c r="P3047" s="14">
        <f t="shared" si="189"/>
        <v>82.94</v>
      </c>
      <c r="Q3047" t="str">
        <f>(LEFT(N3047,FIND("/",N3047)-1))</f>
        <v>theater</v>
      </c>
      <c r="R3047" t="str">
        <f>RIGHT(N3047,LEN(N3047)-SEARCH("/",N3047))</f>
        <v>spaces</v>
      </c>
      <c r="S3047" s="9">
        <f t="shared" si="190"/>
        <v>41842.947395833333</v>
      </c>
      <c r="T3047" s="9">
        <f t="shared" si="191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190.8</v>
      </c>
      <c r="P3048" s="14">
        <f t="shared" si="189"/>
        <v>259.95</v>
      </c>
      <c r="Q3048" t="str">
        <f>(LEFT(N3048,FIND("/",N3048)-1))</f>
        <v>theater</v>
      </c>
      <c r="R3048" t="str">
        <f>RIGHT(N3048,LEN(N3048)-SEARCH("/",N3048))</f>
        <v>spaces</v>
      </c>
      <c r="S3048" s="9">
        <f t="shared" si="190"/>
        <v>41862.59474537037</v>
      </c>
      <c r="T3048" s="9">
        <f t="shared" si="191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149</v>
      </c>
      <c r="P3049" s="14">
        <f t="shared" si="189"/>
        <v>37.25</v>
      </c>
      <c r="Q3049" t="str">
        <f>(LEFT(N3049,FIND("/",N3049)-1))</f>
        <v>theater</v>
      </c>
      <c r="R3049" t="str">
        <f>RIGHT(N3049,LEN(N3049)-SEARCH("/",N3049))</f>
        <v>spaces</v>
      </c>
      <c r="S3049" s="9">
        <f t="shared" si="190"/>
        <v>42443.780717592592</v>
      </c>
      <c r="T3049" s="9">
        <f t="shared" si="191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166.4</v>
      </c>
      <c r="P3050" s="14">
        <f t="shared" si="189"/>
        <v>177.02</v>
      </c>
      <c r="Q3050" t="str">
        <f>(LEFT(N3050,FIND("/",N3050)-1))</f>
        <v>theater</v>
      </c>
      <c r="R3050" t="str">
        <f>RIGHT(N3050,LEN(N3050)-SEARCH("/",N3050))</f>
        <v>spaces</v>
      </c>
      <c r="S3050" s="9">
        <f t="shared" si="190"/>
        <v>41975.692847222221</v>
      </c>
      <c r="T3050" s="9">
        <f t="shared" si="191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106.7</v>
      </c>
      <c r="P3051" s="14">
        <f t="shared" si="189"/>
        <v>74.069999999999993</v>
      </c>
      <c r="Q3051" t="str">
        <f>(LEFT(N3051,FIND("/",N3051)-1))</f>
        <v>theater</v>
      </c>
      <c r="R3051" t="str">
        <f>RIGHT(N3051,LEN(N3051)-SEARCH("/",N3051))</f>
        <v>spaces</v>
      </c>
      <c r="S3051" s="9">
        <f t="shared" si="190"/>
        <v>42138.806192129625</v>
      </c>
      <c r="T3051" s="9">
        <f t="shared" si="191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106</v>
      </c>
      <c r="P3052" s="14">
        <f t="shared" si="189"/>
        <v>70.67</v>
      </c>
      <c r="Q3052" t="str">
        <f>(LEFT(N3052,FIND("/",N3052)-1))</f>
        <v>theater</v>
      </c>
      <c r="R3052" t="str">
        <f>RIGHT(N3052,LEN(N3052)-SEARCH("/",N3052))</f>
        <v>spaces</v>
      </c>
      <c r="S3052" s="9">
        <f t="shared" si="190"/>
        <v>42464.960185185184</v>
      </c>
      <c r="T3052" s="9">
        <f t="shared" si="191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23.6</v>
      </c>
      <c r="P3053" s="14">
        <f t="shared" si="189"/>
        <v>23.63</v>
      </c>
      <c r="Q3053" t="str">
        <f>(LEFT(N3053,FIND("/",N3053)-1))</f>
        <v>theater</v>
      </c>
      <c r="R3053" t="str">
        <f>RIGHT(N3053,LEN(N3053)-SEARCH("/",N3053))</f>
        <v>spaces</v>
      </c>
      <c r="S3053" s="9">
        <f t="shared" si="190"/>
        <v>42744.207696759258</v>
      </c>
      <c r="T3053" s="9">
        <f t="shared" si="191"/>
        <v>42774.207696759258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0.2</v>
      </c>
      <c r="P3054" s="14">
        <f t="shared" si="189"/>
        <v>37.5</v>
      </c>
      <c r="Q3054" t="str">
        <f>(LEFT(N3054,FIND("/",N3054)-1))</f>
        <v>theater</v>
      </c>
      <c r="R3054" t="str">
        <f>RIGHT(N3054,LEN(N3054)-SEARCH("/",N3054))</f>
        <v>spaces</v>
      </c>
      <c r="S3054" s="9">
        <f t="shared" si="190"/>
        <v>42122.461736111109</v>
      </c>
      <c r="T3054" s="9">
        <f t="shared" si="191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0.4</v>
      </c>
      <c r="P3055" s="14">
        <f t="shared" si="189"/>
        <v>13.33</v>
      </c>
      <c r="Q3055" t="str">
        <f>(LEFT(N3055,FIND("/",N3055)-1))</f>
        <v>theater</v>
      </c>
      <c r="R3055" t="str">
        <f>RIGHT(N3055,LEN(N3055)-SEARCH("/",N3055))</f>
        <v>spaces</v>
      </c>
      <c r="S3055" s="9">
        <f t="shared" si="190"/>
        <v>41862.553391203699</v>
      </c>
      <c r="T3055" s="9">
        <f t="shared" si="191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14" t="e">
        <f t="shared" si="189"/>
        <v>#DIV/0!</v>
      </c>
      <c r="Q3056" t="str">
        <f>(LEFT(N3056,FIND("/",N3056)-1))</f>
        <v>theater</v>
      </c>
      <c r="R3056" t="str">
        <f>RIGHT(N3056,LEN(N3056)-SEARCH("/",N3056))</f>
        <v>spaces</v>
      </c>
      <c r="S3056" s="9">
        <f t="shared" si="190"/>
        <v>42027.624467592592</v>
      </c>
      <c r="T3056" s="9">
        <f t="shared" si="191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0</v>
      </c>
      <c r="P3057" s="14">
        <f t="shared" si="189"/>
        <v>1</v>
      </c>
      <c r="Q3057" t="str">
        <f>(LEFT(N3057,FIND("/",N3057)-1))</f>
        <v>theater</v>
      </c>
      <c r="R3057" t="str">
        <f>RIGHT(N3057,LEN(N3057)-SEARCH("/",N3057))</f>
        <v>spaces</v>
      </c>
      <c r="S3057" s="9">
        <f t="shared" si="190"/>
        <v>41953.749884259254</v>
      </c>
      <c r="T3057" s="9">
        <f t="shared" si="191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14" t="e">
        <f t="shared" si="189"/>
        <v>#DIV/0!</v>
      </c>
      <c r="Q3058" t="str">
        <f>(LEFT(N3058,FIND("/",N3058)-1))</f>
        <v>theater</v>
      </c>
      <c r="R3058" t="str">
        <f>RIGHT(N3058,LEN(N3058)-SEARCH("/",N3058))</f>
        <v>spaces</v>
      </c>
      <c r="S3058" s="9">
        <f t="shared" si="190"/>
        <v>41851.428055555552</v>
      </c>
      <c r="T3058" s="9">
        <f t="shared" si="191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14" t="e">
        <f t="shared" si="189"/>
        <v>#DIV/0!</v>
      </c>
      <c r="Q3059" t="str">
        <f>(LEFT(N3059,FIND("/",N3059)-1))</f>
        <v>theater</v>
      </c>
      <c r="R3059" t="str">
        <f>RIGHT(N3059,LEN(N3059)-SEARCH("/",N3059))</f>
        <v>spaces</v>
      </c>
      <c r="S3059" s="9">
        <f t="shared" si="190"/>
        <v>42433.442256944443</v>
      </c>
      <c r="T3059" s="9">
        <f t="shared" si="191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0</v>
      </c>
      <c r="P3060" s="14">
        <f t="shared" si="189"/>
        <v>1</v>
      </c>
      <c r="Q3060" t="str">
        <f>(LEFT(N3060,FIND("/",N3060)-1))</f>
        <v>theater</v>
      </c>
      <c r="R3060" t="str">
        <f>RIGHT(N3060,LEN(N3060)-SEARCH("/",N3060))</f>
        <v>spaces</v>
      </c>
      <c r="S3060" s="9">
        <f t="shared" si="190"/>
        <v>42460.165972222218</v>
      </c>
      <c r="T3060" s="9">
        <f t="shared" si="191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</v>
      </c>
      <c r="P3061" s="14">
        <f t="shared" si="189"/>
        <v>41</v>
      </c>
      <c r="Q3061" t="str">
        <f>(LEFT(N3061,FIND("/",N3061)-1))</f>
        <v>theater</v>
      </c>
      <c r="R3061" t="str">
        <f>RIGHT(N3061,LEN(N3061)-SEARCH("/",N3061))</f>
        <v>spaces</v>
      </c>
      <c r="S3061" s="9">
        <f t="shared" si="190"/>
        <v>41829.727384259255</v>
      </c>
      <c r="T3061" s="9">
        <f t="shared" si="191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0.2</v>
      </c>
      <c r="P3062" s="14">
        <f t="shared" si="189"/>
        <v>55.83</v>
      </c>
      <c r="Q3062" t="str">
        <f>(LEFT(N3062,FIND("/",N3062)-1))</f>
        <v>theater</v>
      </c>
      <c r="R3062" t="str">
        <f>RIGHT(N3062,LEN(N3062)-SEARCH("/",N3062))</f>
        <v>spaces</v>
      </c>
      <c r="S3062" s="9">
        <f t="shared" si="190"/>
        <v>42245.066365740735</v>
      </c>
      <c r="T3062" s="9">
        <f t="shared" si="191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14" t="e">
        <f t="shared" si="189"/>
        <v>#DIV/0!</v>
      </c>
      <c r="Q3063" t="str">
        <f>(LEFT(N3063,FIND("/",N3063)-1))</f>
        <v>theater</v>
      </c>
      <c r="R3063" t="str">
        <f>RIGHT(N3063,LEN(N3063)-SEARCH("/",N3063))</f>
        <v>spaces</v>
      </c>
      <c r="S3063" s="9">
        <f t="shared" si="190"/>
        <v>41834.575787037036</v>
      </c>
      <c r="T3063" s="9">
        <f t="shared" si="191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66.8</v>
      </c>
      <c r="P3064" s="14">
        <f t="shared" si="189"/>
        <v>99.76</v>
      </c>
      <c r="Q3064" t="str">
        <f>(LEFT(N3064,FIND("/",N3064)-1))</f>
        <v>theater</v>
      </c>
      <c r="R3064" t="str">
        <f>RIGHT(N3064,LEN(N3064)-SEARCH("/",N3064))</f>
        <v>spaces</v>
      </c>
      <c r="S3064" s="9">
        <f t="shared" si="190"/>
        <v>42248.3274537037</v>
      </c>
      <c r="T3064" s="9">
        <f t="shared" si="191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19.600000000000001</v>
      </c>
      <c r="P3065" s="14">
        <f t="shared" si="189"/>
        <v>25.52</v>
      </c>
      <c r="Q3065" t="str">
        <f>(LEFT(N3065,FIND("/",N3065)-1))</f>
        <v>theater</v>
      </c>
      <c r="R3065" t="str">
        <f>RIGHT(N3065,LEN(N3065)-SEARCH("/",N3065))</f>
        <v>spaces</v>
      </c>
      <c r="S3065" s="9">
        <f t="shared" si="190"/>
        <v>42630.714560185188</v>
      </c>
      <c r="T3065" s="9">
        <f t="shared" si="191"/>
        <v>42665.714560185188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11.3</v>
      </c>
      <c r="P3066" s="14">
        <f t="shared" si="189"/>
        <v>117.65</v>
      </c>
      <c r="Q3066" t="str">
        <f>(LEFT(N3066,FIND("/",N3066)-1))</f>
        <v>theater</v>
      </c>
      <c r="R3066" t="str">
        <f>RIGHT(N3066,LEN(N3066)-SEARCH("/",N3066))</f>
        <v>spaces</v>
      </c>
      <c r="S3066" s="9">
        <f t="shared" si="190"/>
        <v>42298.9218287037</v>
      </c>
      <c r="T3066" s="9">
        <f t="shared" si="191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</v>
      </c>
      <c r="P3067" s="14">
        <f t="shared" si="189"/>
        <v>5</v>
      </c>
      <c r="Q3067" t="str">
        <f>(LEFT(N3067,FIND("/",N3067)-1))</f>
        <v>theater</v>
      </c>
      <c r="R3067" t="str">
        <f>RIGHT(N3067,LEN(N3067)-SEARCH("/",N3067))</f>
        <v>spaces</v>
      </c>
      <c r="S3067" s="9">
        <f t="shared" si="190"/>
        <v>41824.846898148149</v>
      </c>
      <c r="T3067" s="9">
        <f t="shared" si="191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12</v>
      </c>
      <c r="P3068" s="14">
        <f t="shared" si="189"/>
        <v>2796.67</v>
      </c>
      <c r="Q3068" t="str">
        <f>(LEFT(N3068,FIND("/",N3068)-1))</f>
        <v>theater</v>
      </c>
      <c r="R3068" t="str">
        <f>RIGHT(N3068,LEN(N3068)-SEARCH("/",N3068))</f>
        <v>spaces</v>
      </c>
      <c r="S3068" s="9">
        <f t="shared" si="190"/>
        <v>42531.020104166666</v>
      </c>
      <c r="T3068" s="9">
        <f t="shared" si="191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</v>
      </c>
      <c r="P3069" s="14">
        <f t="shared" si="189"/>
        <v>200</v>
      </c>
      <c r="Q3069" t="str">
        <f>(LEFT(N3069,FIND("/",N3069)-1))</f>
        <v>theater</v>
      </c>
      <c r="R3069" t="str">
        <f>RIGHT(N3069,LEN(N3069)-SEARCH("/",N3069))</f>
        <v>spaces</v>
      </c>
      <c r="S3069" s="9">
        <f t="shared" si="190"/>
        <v>42226.730081018519</v>
      </c>
      <c r="T3069" s="9">
        <f t="shared" si="191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0.1</v>
      </c>
      <c r="P3070" s="14">
        <f t="shared" si="189"/>
        <v>87.5</v>
      </c>
      <c r="Q3070" t="str">
        <f>(LEFT(N3070,FIND("/",N3070)-1))</f>
        <v>theater</v>
      </c>
      <c r="R3070" t="str">
        <f>RIGHT(N3070,LEN(N3070)-SEARCH("/",N3070))</f>
        <v>spaces</v>
      </c>
      <c r="S3070" s="9">
        <f t="shared" si="190"/>
        <v>42263.483240740738</v>
      </c>
      <c r="T3070" s="9">
        <f t="shared" si="191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14.1</v>
      </c>
      <c r="P3071" s="14">
        <f t="shared" si="189"/>
        <v>20.14</v>
      </c>
      <c r="Q3071" t="str">
        <f>(LEFT(N3071,FIND("/",N3071)-1))</f>
        <v>theater</v>
      </c>
      <c r="R3071" t="str">
        <f>RIGHT(N3071,LEN(N3071)-SEARCH("/",N3071))</f>
        <v>spaces</v>
      </c>
      <c r="S3071" s="9">
        <f t="shared" si="190"/>
        <v>41957.625393518516</v>
      </c>
      <c r="T3071" s="9">
        <f t="shared" si="191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</v>
      </c>
      <c r="P3072" s="14">
        <f t="shared" si="189"/>
        <v>20.88</v>
      </c>
      <c r="Q3072" t="str">
        <f>(LEFT(N3072,FIND("/",N3072)-1))</f>
        <v>theater</v>
      </c>
      <c r="R3072" t="str">
        <f>RIGHT(N3072,LEN(N3072)-SEARCH("/",N3072))</f>
        <v>spaces</v>
      </c>
      <c r="S3072" s="9">
        <f t="shared" si="190"/>
        <v>42690.525104166663</v>
      </c>
      <c r="T3072" s="9">
        <f t="shared" si="191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59.8</v>
      </c>
      <c r="P3073" s="14">
        <f t="shared" si="189"/>
        <v>61.31</v>
      </c>
      <c r="Q3073" t="str">
        <f>(LEFT(N3073,FIND("/",N3073)-1))</f>
        <v>theater</v>
      </c>
      <c r="R3073" t="str">
        <f>RIGHT(N3073,LEN(N3073)-SEARCH("/",N3073))</f>
        <v>spaces</v>
      </c>
      <c r="S3073" s="9">
        <f t="shared" si="190"/>
        <v>42097.524085648147</v>
      </c>
      <c r="T3073" s="9">
        <f t="shared" si="191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0</v>
      </c>
      <c r="P3074" s="14">
        <f t="shared" si="189"/>
        <v>1</v>
      </c>
      <c r="Q3074" t="str">
        <f>(LEFT(N3074,FIND("/",N3074)-1))</f>
        <v>theater</v>
      </c>
      <c r="R3074" t="str">
        <f>RIGHT(N3074,LEN(N3074)-SEARCH("/",N3074))</f>
        <v>spaces</v>
      </c>
      <c r="S3074" s="9">
        <f t="shared" si="190"/>
        <v>42658.482199074067</v>
      </c>
      <c r="T3074" s="9">
        <f t="shared" si="191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ROUND((E3075/D3075)*100, 1)</f>
        <v>0</v>
      </c>
      <c r="P3075" s="14">
        <f t="shared" ref="P3075:P3138" si="193">ROUND(E3075/L3075, 2)</f>
        <v>92.14</v>
      </c>
      <c r="Q3075" t="str">
        <f>(LEFT(N3075,FIND("/",N3075)-1))</f>
        <v>theater</v>
      </c>
      <c r="R3075" t="str">
        <f>RIGHT(N3075,LEN(N3075)-SEARCH("/",N3075))</f>
        <v>spaces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0.1</v>
      </c>
      <c r="P3076" s="14">
        <f t="shared" si="193"/>
        <v>7.33</v>
      </c>
      <c r="Q3076" t="str">
        <f>(LEFT(N3076,FIND("/",N3076)-1))</f>
        <v>theater</v>
      </c>
      <c r="R3076" t="str">
        <f>RIGHT(N3076,LEN(N3076)-SEARCH("/",N3076))</f>
        <v>spaces</v>
      </c>
      <c r="S3076" s="9">
        <f t="shared" si="194"/>
        <v>42409.362951388888</v>
      </c>
      <c r="T3076" s="9">
        <f t="shared" si="195"/>
        <v>42439.362951388888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</v>
      </c>
      <c r="P3077" s="14">
        <f t="shared" si="193"/>
        <v>64.8</v>
      </c>
      <c r="Q3077" t="str">
        <f>(LEFT(N3077,FIND("/",N3077)-1))</f>
        <v>theater</v>
      </c>
      <c r="R3077" t="str">
        <f>RIGHT(N3077,LEN(N3077)-SEARCH("/",N3077))</f>
        <v>spaces</v>
      </c>
      <c r="S3077" s="9">
        <f t="shared" si="194"/>
        <v>42550.89398148148</v>
      </c>
      <c r="T3077" s="9">
        <f t="shared" si="195"/>
        <v>42600.89398148148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15.1</v>
      </c>
      <c r="P3078" s="14">
        <f t="shared" si="193"/>
        <v>30.12</v>
      </c>
      <c r="Q3078" t="str">
        <f>(LEFT(N3078,FIND("/",N3078)-1))</f>
        <v>theater</v>
      </c>
      <c r="R3078" t="str">
        <f>RIGHT(N3078,LEN(N3078)-SEARCH("/",N3078))</f>
        <v>spaces</v>
      </c>
      <c r="S3078" s="9">
        <f t="shared" si="194"/>
        <v>42226.443553240737</v>
      </c>
      <c r="T3078" s="9">
        <f t="shared" si="195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0.5</v>
      </c>
      <c r="P3079" s="14">
        <f t="shared" si="193"/>
        <v>52.5</v>
      </c>
      <c r="Q3079" t="str">
        <f>(LEFT(N3079,FIND("/",N3079)-1))</f>
        <v>theater</v>
      </c>
      <c r="R3079" t="str">
        <f>RIGHT(N3079,LEN(N3079)-SEARCH("/",N3079))</f>
        <v>spaces</v>
      </c>
      <c r="S3079" s="9">
        <f t="shared" si="194"/>
        <v>42766.74858796296</v>
      </c>
      <c r="T3079" s="9">
        <f t="shared" si="195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0.1</v>
      </c>
      <c r="P3080" s="14">
        <f t="shared" si="193"/>
        <v>23.67</v>
      </c>
      <c r="Q3080" t="str">
        <f>(LEFT(N3080,FIND("/",N3080)-1))</f>
        <v>theater</v>
      </c>
      <c r="R3080" t="str">
        <f>RIGHT(N3080,LEN(N3080)-SEARCH("/",N3080))</f>
        <v>spaces</v>
      </c>
      <c r="S3080" s="9">
        <f t="shared" si="194"/>
        <v>42030.930497685178</v>
      </c>
      <c r="T3080" s="9">
        <f t="shared" si="195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0.8</v>
      </c>
      <c r="P3081" s="14">
        <f t="shared" si="193"/>
        <v>415.78</v>
      </c>
      <c r="Q3081" t="str">
        <f>(LEFT(N3081,FIND("/",N3081)-1))</f>
        <v>theater</v>
      </c>
      <c r="R3081" t="str">
        <f>RIGHT(N3081,LEN(N3081)-SEARCH("/",N3081))</f>
        <v>spaces</v>
      </c>
      <c r="S3081" s="9">
        <f t="shared" si="194"/>
        <v>42055.50503472222</v>
      </c>
      <c r="T3081" s="9">
        <f t="shared" si="195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0</v>
      </c>
      <c r="P3082" s="14">
        <f t="shared" si="193"/>
        <v>53.71</v>
      </c>
      <c r="Q3082" t="str">
        <f>(LEFT(N3082,FIND("/",N3082)-1))</f>
        <v>theater</v>
      </c>
      <c r="R3082" t="str">
        <f>RIGHT(N3082,LEN(N3082)-SEARCH("/",N3082))</f>
        <v>spaces</v>
      </c>
      <c r="S3082" s="9">
        <f t="shared" si="194"/>
        <v>41939.8199537037</v>
      </c>
      <c r="T3082" s="9">
        <f t="shared" si="195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0.2</v>
      </c>
      <c r="P3083" s="14">
        <f t="shared" si="193"/>
        <v>420.6</v>
      </c>
      <c r="Q3083" t="str">
        <f>(LEFT(N3083,FIND("/",N3083)-1))</f>
        <v>theater</v>
      </c>
      <c r="R3083" t="str">
        <f>RIGHT(N3083,LEN(N3083)-SEARCH("/",N3083))</f>
        <v>spaces</v>
      </c>
      <c r="S3083" s="9">
        <f t="shared" si="194"/>
        <v>42236.973275462959</v>
      </c>
      <c r="T3083" s="9">
        <f t="shared" si="195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14" t="e">
        <f t="shared" si="193"/>
        <v>#DIV/0!</v>
      </c>
      <c r="Q3084" t="str">
        <f>(LEFT(N3084,FIND("/",N3084)-1))</f>
        <v>theater</v>
      </c>
      <c r="R3084" t="str">
        <f>RIGHT(N3084,LEN(N3084)-SEARCH("/",N3084))</f>
        <v>spaces</v>
      </c>
      <c r="S3084" s="9">
        <f t="shared" si="194"/>
        <v>42293.714652777773</v>
      </c>
      <c r="T3084" s="9">
        <f t="shared" si="195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0.3</v>
      </c>
      <c r="P3085" s="14">
        <f t="shared" si="193"/>
        <v>18.670000000000002</v>
      </c>
      <c r="Q3085" t="str">
        <f>(LEFT(N3085,FIND("/",N3085)-1))</f>
        <v>theater</v>
      </c>
      <c r="R3085" t="str">
        <f>RIGHT(N3085,LEN(N3085)-SEARCH("/",N3085))</f>
        <v>spaces</v>
      </c>
      <c r="S3085" s="9">
        <f t="shared" si="194"/>
        <v>41853.355069444442</v>
      </c>
      <c r="T3085" s="9">
        <f t="shared" si="195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11.6</v>
      </c>
      <c r="P3086" s="14">
        <f t="shared" si="193"/>
        <v>78.33</v>
      </c>
      <c r="Q3086" t="str">
        <f>(LEFT(N3086,FIND("/",N3086)-1))</f>
        <v>theater</v>
      </c>
      <c r="R3086" t="str">
        <f>RIGHT(N3086,LEN(N3086)-SEARCH("/",N3086))</f>
        <v>spaces</v>
      </c>
      <c r="S3086" s="9">
        <f t="shared" si="194"/>
        <v>42100.515405092585</v>
      </c>
      <c r="T3086" s="9">
        <f t="shared" si="195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</v>
      </c>
      <c r="P3087" s="14">
        <f t="shared" si="193"/>
        <v>67.78</v>
      </c>
      <c r="Q3087" t="str">
        <f>(LEFT(N3087,FIND("/",N3087)-1))</f>
        <v>theater</v>
      </c>
      <c r="R3087" t="str">
        <f>RIGHT(N3087,LEN(N3087)-SEARCH("/",N3087))</f>
        <v>spaces</v>
      </c>
      <c r="S3087" s="9">
        <f t="shared" si="194"/>
        <v>42246.675451388888</v>
      </c>
      <c r="T3087" s="9">
        <f t="shared" si="195"/>
        <v>42276.675451388888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0.3</v>
      </c>
      <c r="P3088" s="14">
        <f t="shared" si="193"/>
        <v>16.670000000000002</v>
      </c>
      <c r="Q3088" t="str">
        <f>(LEFT(N3088,FIND("/",N3088)-1))</f>
        <v>theater</v>
      </c>
      <c r="R3088" t="str">
        <f>RIGHT(N3088,LEN(N3088)-SEARCH("/",N3088))</f>
        <v>spaces</v>
      </c>
      <c r="S3088" s="9">
        <f t="shared" si="194"/>
        <v>42173.462488425925</v>
      </c>
      <c r="T3088" s="9">
        <f t="shared" si="195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0.6</v>
      </c>
      <c r="P3089" s="14">
        <f t="shared" si="193"/>
        <v>62.5</v>
      </c>
      <c r="Q3089" t="str">
        <f>(LEFT(N3089,FIND("/",N3089)-1))</f>
        <v>theater</v>
      </c>
      <c r="R3089" t="str">
        <f>RIGHT(N3089,LEN(N3089)-SEARCH("/",N3089))</f>
        <v>spaces</v>
      </c>
      <c r="S3089" s="9">
        <f t="shared" si="194"/>
        <v>42664.942013888889</v>
      </c>
      <c r="T3089" s="9">
        <f t="shared" si="195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0.2</v>
      </c>
      <c r="P3090" s="14">
        <f t="shared" si="193"/>
        <v>42</v>
      </c>
      <c r="Q3090" t="str">
        <f>(LEFT(N3090,FIND("/",N3090)-1))</f>
        <v>theater</v>
      </c>
      <c r="R3090" t="str">
        <f>RIGHT(N3090,LEN(N3090)-SEARCH("/",N3090))</f>
        <v>spaces</v>
      </c>
      <c r="S3090" s="9">
        <f t="shared" si="194"/>
        <v>41981.363969907405</v>
      </c>
      <c r="T3090" s="9">
        <f t="shared" si="195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23.4</v>
      </c>
      <c r="P3091" s="14">
        <f t="shared" si="193"/>
        <v>130.09</v>
      </c>
      <c r="Q3091" t="str">
        <f>(LEFT(N3091,FIND("/",N3091)-1))</f>
        <v>theater</v>
      </c>
      <c r="R3091" t="str">
        <f>RIGHT(N3091,LEN(N3091)-SEARCH("/",N3091))</f>
        <v>spaces</v>
      </c>
      <c r="S3091" s="9">
        <f t="shared" si="194"/>
        <v>42528.334293981483</v>
      </c>
      <c r="T3091" s="9">
        <f t="shared" si="195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5.0999999999999996</v>
      </c>
      <c r="P3092" s="14">
        <f t="shared" si="193"/>
        <v>1270.22</v>
      </c>
      <c r="Q3092" t="str">
        <f>(LEFT(N3092,FIND("/",N3092)-1))</f>
        <v>theater</v>
      </c>
      <c r="R3092" t="str">
        <f>RIGHT(N3092,LEN(N3092)-SEARCH("/",N3092))</f>
        <v>spaces</v>
      </c>
      <c r="S3092" s="9">
        <f t="shared" si="194"/>
        <v>42065.610474537032</v>
      </c>
      <c r="T3092" s="9">
        <f t="shared" si="195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15.9</v>
      </c>
      <c r="P3093" s="14">
        <f t="shared" si="193"/>
        <v>88.44</v>
      </c>
      <c r="Q3093" t="str">
        <f>(LEFT(N3093,FIND("/",N3093)-1))</f>
        <v>theater</v>
      </c>
      <c r="R3093" t="str">
        <f>RIGHT(N3093,LEN(N3093)-SEARCH("/",N3093))</f>
        <v>spaces</v>
      </c>
      <c r="S3093" s="9">
        <f t="shared" si="194"/>
        <v>42566.740081018514</v>
      </c>
      <c r="T3093" s="9">
        <f t="shared" si="195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1.2</v>
      </c>
      <c r="P3094" s="14">
        <f t="shared" si="193"/>
        <v>56.34</v>
      </c>
      <c r="Q3094" t="str">
        <f>(LEFT(N3094,FIND("/",N3094)-1))</f>
        <v>theater</v>
      </c>
      <c r="R3094" t="str">
        <f>RIGHT(N3094,LEN(N3094)-SEARCH("/",N3094))</f>
        <v>spaces</v>
      </c>
      <c r="S3094" s="9">
        <f t="shared" si="194"/>
        <v>42255.41101851852</v>
      </c>
      <c r="T3094" s="9">
        <f t="shared" si="195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22.8</v>
      </c>
      <c r="P3095" s="14">
        <f t="shared" si="193"/>
        <v>53.53</v>
      </c>
      <c r="Q3095" t="str">
        <f>(LEFT(N3095,FIND("/",N3095)-1))</f>
        <v>theater</v>
      </c>
      <c r="R3095" t="str">
        <f>RIGHT(N3095,LEN(N3095)-SEARCH("/",N3095))</f>
        <v>spaces</v>
      </c>
      <c r="S3095" s="9">
        <f t="shared" si="194"/>
        <v>41760.700706018521</v>
      </c>
      <c r="T3095" s="9">
        <f t="shared" si="195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0</v>
      </c>
      <c r="P3096" s="14">
        <f t="shared" si="193"/>
        <v>25</v>
      </c>
      <c r="Q3096" t="str">
        <f>(LEFT(N3096,FIND("/",N3096)-1))</f>
        <v>theater</v>
      </c>
      <c r="R3096" t="str">
        <f>RIGHT(N3096,LEN(N3096)-SEARCH("/",N3096))</f>
        <v>spaces</v>
      </c>
      <c r="S3096" s="9">
        <f t="shared" si="194"/>
        <v>42207.587453703702</v>
      </c>
      <c r="T3096" s="9">
        <f t="shared" si="195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0.3</v>
      </c>
      <c r="P3097" s="14">
        <f t="shared" si="193"/>
        <v>50</v>
      </c>
      <c r="Q3097" t="str">
        <f>(LEFT(N3097,FIND("/",N3097)-1))</f>
        <v>theater</v>
      </c>
      <c r="R3097" t="str">
        <f>RIGHT(N3097,LEN(N3097)-SEARCH("/",N3097))</f>
        <v>spaces</v>
      </c>
      <c r="S3097" s="9">
        <f t="shared" si="194"/>
        <v>42522.81689814815</v>
      </c>
      <c r="T3097" s="9">
        <f t="shared" si="195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4</v>
      </c>
      <c r="P3098" s="14">
        <f t="shared" si="193"/>
        <v>56.79</v>
      </c>
      <c r="Q3098" t="str">
        <f>(LEFT(N3098,FIND("/",N3098)-1))</f>
        <v>theater</v>
      </c>
      <c r="R3098" t="str">
        <f>RIGHT(N3098,LEN(N3098)-SEARCH("/",N3098))</f>
        <v>spaces</v>
      </c>
      <c r="S3098" s="9">
        <f t="shared" si="194"/>
        <v>42114.617199074077</v>
      </c>
      <c r="T3098" s="9">
        <f t="shared" si="195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17.2</v>
      </c>
      <c r="P3099" s="14">
        <f t="shared" si="193"/>
        <v>40.83</v>
      </c>
      <c r="Q3099" t="str">
        <f>(LEFT(N3099,FIND("/",N3099)-1))</f>
        <v>theater</v>
      </c>
      <c r="R3099" t="str">
        <f>RIGHT(N3099,LEN(N3099)-SEARCH("/",N3099))</f>
        <v>spaces</v>
      </c>
      <c r="S3099" s="9">
        <f t="shared" si="194"/>
        <v>42629.29515046296</v>
      </c>
      <c r="T3099" s="9">
        <f t="shared" si="195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</v>
      </c>
      <c r="P3100" s="14">
        <f t="shared" si="193"/>
        <v>65.11</v>
      </c>
      <c r="Q3100" t="str">
        <f>(LEFT(N3100,FIND("/",N3100)-1))</f>
        <v>theater</v>
      </c>
      <c r="R3100" t="str">
        <f>RIGHT(N3100,LEN(N3100)-SEARCH("/",N3100))</f>
        <v>spaces</v>
      </c>
      <c r="S3100" s="9">
        <f t="shared" si="194"/>
        <v>42359.58390046296</v>
      </c>
      <c r="T3100" s="9">
        <f t="shared" si="195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13.9</v>
      </c>
      <c r="P3101" s="14">
        <f t="shared" si="193"/>
        <v>55.6</v>
      </c>
      <c r="Q3101" t="str">
        <f>(LEFT(N3101,FIND("/",N3101)-1))</f>
        <v>theater</v>
      </c>
      <c r="R3101" t="str">
        <f>RIGHT(N3101,LEN(N3101)-SEARCH("/",N3101))</f>
        <v>spaces</v>
      </c>
      <c r="S3101" s="9">
        <f t="shared" si="194"/>
        <v>42381.981377314813</v>
      </c>
      <c r="T3101" s="9">
        <f t="shared" si="195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15.2</v>
      </c>
      <c r="P3102" s="14">
        <f t="shared" si="193"/>
        <v>140.54</v>
      </c>
      <c r="Q3102" t="str">
        <f>(LEFT(N3102,FIND("/",N3102)-1))</f>
        <v>theater</v>
      </c>
      <c r="R3102" t="str">
        <f>RIGHT(N3102,LEN(N3102)-SEARCH("/",N3102))</f>
        <v>spaces</v>
      </c>
      <c r="S3102" s="9">
        <f t="shared" si="194"/>
        <v>41902.4140625</v>
      </c>
      <c r="T3102" s="9">
        <f t="shared" si="195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12</v>
      </c>
      <c r="P3103" s="14">
        <f t="shared" si="193"/>
        <v>25</v>
      </c>
      <c r="Q3103" t="str">
        <f>(LEFT(N3103,FIND("/",N3103)-1))</f>
        <v>theater</v>
      </c>
      <c r="R3103" t="str">
        <f>RIGHT(N3103,LEN(N3103)-SEARCH("/",N3103))</f>
        <v>spaces</v>
      </c>
      <c r="S3103" s="9">
        <f t="shared" si="194"/>
        <v>42171.175196759257</v>
      </c>
      <c r="T3103" s="9">
        <f t="shared" si="195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39.1</v>
      </c>
      <c r="P3104" s="14">
        <f t="shared" si="193"/>
        <v>69.53</v>
      </c>
      <c r="Q3104" t="str">
        <f>(LEFT(N3104,FIND("/",N3104)-1))</f>
        <v>theater</v>
      </c>
      <c r="R3104" t="str">
        <f>RIGHT(N3104,LEN(N3104)-SEARCH("/",N3104))</f>
        <v>spaces</v>
      </c>
      <c r="S3104" s="9">
        <f t="shared" si="194"/>
        <v>42555.132152777776</v>
      </c>
      <c r="T3104" s="9">
        <f t="shared" si="195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0.3</v>
      </c>
      <c r="P3105" s="14">
        <f t="shared" si="193"/>
        <v>5.5</v>
      </c>
      <c r="Q3105" t="str">
        <f>(LEFT(N3105,FIND("/",N3105)-1))</f>
        <v>theater</v>
      </c>
      <c r="R3105" t="str">
        <f>RIGHT(N3105,LEN(N3105)-SEARCH("/",N3105))</f>
        <v>spaces</v>
      </c>
      <c r="S3105" s="9">
        <f t="shared" si="194"/>
        <v>42106.94798611111</v>
      </c>
      <c r="T3105" s="9">
        <f t="shared" si="195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29.6</v>
      </c>
      <c r="P3106" s="14">
        <f t="shared" si="193"/>
        <v>237</v>
      </c>
      <c r="Q3106" t="str">
        <f>(LEFT(N3106,FIND("/",N3106)-1))</f>
        <v>theater</v>
      </c>
      <c r="R3106" t="str">
        <f>RIGHT(N3106,LEN(N3106)-SEARCH("/",N3106))</f>
        <v>spaces</v>
      </c>
      <c r="S3106" s="9">
        <f t="shared" si="194"/>
        <v>42006.70035879629</v>
      </c>
      <c r="T3106" s="9">
        <f t="shared" si="195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42.4</v>
      </c>
      <c r="P3107" s="14">
        <f t="shared" si="193"/>
        <v>79.87</v>
      </c>
      <c r="Q3107" t="str">
        <f>(LEFT(N3107,FIND("/",N3107)-1))</f>
        <v>theater</v>
      </c>
      <c r="R3107" t="str">
        <f>RIGHT(N3107,LEN(N3107)-SEARCH("/",N3107))</f>
        <v>spaces</v>
      </c>
      <c r="S3107" s="9">
        <f t="shared" si="194"/>
        <v>41876.510601851849</v>
      </c>
      <c r="T3107" s="9">
        <f t="shared" si="195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4.0999999999999996</v>
      </c>
      <c r="P3108" s="14">
        <f t="shared" si="193"/>
        <v>10.25</v>
      </c>
      <c r="Q3108" t="str">
        <f>(LEFT(N3108,FIND("/",N3108)-1))</f>
        <v>theater</v>
      </c>
      <c r="R3108" t="str">
        <f>RIGHT(N3108,LEN(N3108)-SEARCH("/",N3108))</f>
        <v>spaces</v>
      </c>
      <c r="S3108" s="9">
        <f t="shared" si="194"/>
        <v>42241.220787037033</v>
      </c>
      <c r="T3108" s="9">
        <f t="shared" si="195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19.8</v>
      </c>
      <c r="P3109" s="14">
        <f t="shared" si="193"/>
        <v>272.58999999999997</v>
      </c>
      <c r="Q3109" t="str">
        <f>(LEFT(N3109,FIND("/",N3109)-1))</f>
        <v>theater</v>
      </c>
      <c r="R3109" t="str">
        <f>RIGHT(N3109,LEN(N3109)-SEARCH("/",N3109))</f>
        <v>spaces</v>
      </c>
      <c r="S3109" s="9">
        <f t="shared" si="194"/>
        <v>42128.605914351851</v>
      </c>
      <c r="T3109" s="9">
        <f t="shared" si="195"/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0.1</v>
      </c>
      <c r="P3110" s="14">
        <f t="shared" si="193"/>
        <v>13</v>
      </c>
      <c r="Q3110" t="str">
        <f>(LEFT(N3110,FIND("/",N3110)-1))</f>
        <v>theater</v>
      </c>
      <c r="R3110" t="str">
        <f>RIGHT(N3110,LEN(N3110)-SEARCH("/",N3110))</f>
        <v>spaces</v>
      </c>
      <c r="S3110" s="9">
        <f t="shared" si="194"/>
        <v>42062.47215277778</v>
      </c>
      <c r="T3110" s="9">
        <f t="shared" si="195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25</v>
      </c>
      <c r="P3111" s="14">
        <f t="shared" si="193"/>
        <v>58.18</v>
      </c>
      <c r="Q3111" t="str">
        <f>(LEFT(N3111,FIND("/",N3111)-1))</f>
        <v>theater</v>
      </c>
      <c r="R3111" t="str">
        <f>RIGHT(N3111,LEN(N3111)-SEARCH("/",N3111))</f>
        <v>spaces</v>
      </c>
      <c r="S3111" s="9">
        <f t="shared" si="194"/>
        <v>41843.916782407403</v>
      </c>
      <c r="T3111" s="9">
        <f t="shared" si="195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</v>
      </c>
      <c r="P3112" s="14">
        <f t="shared" si="193"/>
        <v>10</v>
      </c>
      <c r="Q3112" t="str">
        <f>(LEFT(N3112,FIND("/",N3112)-1))</f>
        <v>theater</v>
      </c>
      <c r="R3112" t="str">
        <f>RIGHT(N3112,LEN(N3112)-SEARCH("/",N3112))</f>
        <v>spaces</v>
      </c>
      <c r="S3112" s="9">
        <f t="shared" si="194"/>
        <v>42744.823136574072</v>
      </c>
      <c r="T3112" s="9">
        <f t="shared" si="195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26.6</v>
      </c>
      <c r="P3113" s="14">
        <f t="shared" si="193"/>
        <v>70.11</v>
      </c>
      <c r="Q3113" t="str">
        <f>(LEFT(N3113,FIND("/",N3113)-1))</f>
        <v>theater</v>
      </c>
      <c r="R3113" t="str">
        <f>RIGHT(N3113,LEN(N3113)-SEARCH("/",N3113))</f>
        <v>spaces</v>
      </c>
      <c r="S3113" s="9">
        <f t="shared" si="194"/>
        <v>41885.386805555558</v>
      </c>
      <c r="T3113" s="9">
        <f t="shared" si="195"/>
        <v>41916.386805555558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</v>
      </c>
      <c r="P3114" s="14">
        <f t="shared" si="193"/>
        <v>57.89</v>
      </c>
      <c r="Q3114" t="str">
        <f>(LEFT(N3114,FIND("/",N3114)-1))</f>
        <v>theater</v>
      </c>
      <c r="R3114" t="str">
        <f>RIGHT(N3114,LEN(N3114)-SEARCH("/",N3114))</f>
        <v>spaces</v>
      </c>
      <c r="S3114" s="9">
        <f t="shared" si="194"/>
        <v>42614.913587962961</v>
      </c>
      <c r="T3114" s="9">
        <f t="shared" si="195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</v>
      </c>
      <c r="P3115" s="14">
        <f t="shared" si="193"/>
        <v>125.27</v>
      </c>
      <c r="Q3115" t="str">
        <f>(LEFT(N3115,FIND("/",N3115)-1))</f>
        <v>theater</v>
      </c>
      <c r="R3115" t="str">
        <f>RIGHT(N3115,LEN(N3115)-SEARCH("/",N3115))</f>
        <v>spaces</v>
      </c>
      <c r="S3115" s="9">
        <f t="shared" si="194"/>
        <v>42081.522939814815</v>
      </c>
      <c r="T3115" s="9">
        <f t="shared" si="195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14" t="e">
        <f t="shared" si="193"/>
        <v>#DIV/0!</v>
      </c>
      <c r="Q3116" t="str">
        <f>(LEFT(N3116,FIND("/",N3116)-1))</f>
        <v>theater</v>
      </c>
      <c r="R3116" t="str">
        <f>RIGHT(N3116,LEN(N3116)-SEARCH("/",N3116))</f>
        <v>spaces</v>
      </c>
      <c r="S3116" s="9">
        <f t="shared" si="194"/>
        <v>41843.42418981481</v>
      </c>
      <c r="T3116" s="9">
        <f t="shared" si="195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3</v>
      </c>
      <c r="P3117" s="14">
        <f t="shared" si="193"/>
        <v>300</v>
      </c>
      <c r="Q3117" t="str">
        <f>(LEFT(N3117,FIND("/",N3117)-1))</f>
        <v>theater</v>
      </c>
      <c r="R3117" t="str">
        <f>RIGHT(N3117,LEN(N3117)-SEARCH("/",N3117))</f>
        <v>spaces</v>
      </c>
      <c r="S3117" s="9">
        <f t="shared" si="194"/>
        <v>42496.238738425927</v>
      </c>
      <c r="T3117" s="9">
        <f t="shared" si="195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57.3</v>
      </c>
      <c r="P3118" s="14">
        <f t="shared" si="193"/>
        <v>43</v>
      </c>
      <c r="Q3118" t="str">
        <f>(LEFT(N3118,FIND("/",N3118)-1))</f>
        <v>theater</v>
      </c>
      <c r="R3118" t="str">
        <f>RIGHT(N3118,LEN(N3118)-SEARCH("/",N3118))</f>
        <v>spaces</v>
      </c>
      <c r="S3118" s="9">
        <f t="shared" si="194"/>
        <v>42081.30700231481</v>
      </c>
      <c r="T3118" s="9">
        <f t="shared" si="195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0.1</v>
      </c>
      <c r="P3119" s="14">
        <f t="shared" si="193"/>
        <v>1</v>
      </c>
      <c r="Q3119" t="str">
        <f>(LEFT(N3119,FIND("/",N3119)-1))</f>
        <v>theater</v>
      </c>
      <c r="R3119" t="str">
        <f>RIGHT(N3119,LEN(N3119)-SEARCH("/",N3119))</f>
        <v>spaces</v>
      </c>
      <c r="S3119" s="9">
        <f t="shared" si="194"/>
        <v>42509.166203703702</v>
      </c>
      <c r="T3119" s="9">
        <f t="shared" si="195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0.3</v>
      </c>
      <c r="P3120" s="14">
        <f t="shared" si="193"/>
        <v>775</v>
      </c>
      <c r="Q3120" t="str">
        <f>(LEFT(N3120,FIND("/",N3120)-1))</f>
        <v>theater</v>
      </c>
      <c r="R3120" t="str">
        <f>RIGHT(N3120,LEN(N3120)-SEARCH("/",N3120))</f>
        <v>spaces</v>
      </c>
      <c r="S3120" s="9">
        <f t="shared" si="194"/>
        <v>42534.441238425927</v>
      </c>
      <c r="T3120" s="9">
        <f t="shared" si="195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0.1</v>
      </c>
      <c r="P3121" s="14">
        <f t="shared" si="193"/>
        <v>5</v>
      </c>
      <c r="Q3121" t="str">
        <f>(LEFT(N3121,FIND("/",N3121)-1))</f>
        <v>theater</v>
      </c>
      <c r="R3121" t="str">
        <f>RIGHT(N3121,LEN(N3121)-SEARCH("/",N3121))</f>
        <v>spaces</v>
      </c>
      <c r="S3121" s="9">
        <f t="shared" si="194"/>
        <v>42059.837175925924</v>
      </c>
      <c r="T3121" s="9">
        <f t="shared" si="195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0</v>
      </c>
      <c r="P3122" s="14">
        <f t="shared" si="193"/>
        <v>12.8</v>
      </c>
      <c r="Q3122" t="str">
        <f>(LEFT(N3122,FIND("/",N3122)-1))</f>
        <v>theater</v>
      </c>
      <c r="R3122" t="str">
        <f>RIGHT(N3122,LEN(N3122)-SEARCH("/",N3122))</f>
        <v>spaces</v>
      </c>
      <c r="S3122" s="9">
        <f t="shared" si="194"/>
        <v>42435.733749999992</v>
      </c>
      <c r="T3122" s="9">
        <f t="shared" si="195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0.7</v>
      </c>
      <c r="P3123" s="14">
        <f t="shared" si="193"/>
        <v>10</v>
      </c>
      <c r="Q3123" t="str">
        <f>(LEFT(N3123,FIND("/",N3123)-1))</f>
        <v>theater</v>
      </c>
      <c r="R3123" t="str">
        <f>RIGHT(N3123,LEN(N3123)-SEARCH("/",N3123))</f>
        <v>spaces</v>
      </c>
      <c r="S3123" s="9">
        <f t="shared" si="194"/>
        <v>41848.471469907403</v>
      </c>
      <c r="T3123" s="9">
        <f t="shared" si="195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58.3</v>
      </c>
      <c r="P3124" s="14">
        <f t="shared" si="193"/>
        <v>58</v>
      </c>
      <c r="Q3124" t="str">
        <f>(LEFT(N3124,FIND("/",N3124)-1))</f>
        <v>theater</v>
      </c>
      <c r="R3124" t="str">
        <f>RIGHT(N3124,LEN(N3124)-SEARCH("/",N3124))</f>
        <v>spaces</v>
      </c>
      <c r="S3124" s="9">
        <f t="shared" si="194"/>
        <v>42678.723749999997</v>
      </c>
      <c r="T3124" s="9">
        <f t="shared" si="195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68.2</v>
      </c>
      <c r="P3125" s="14">
        <f t="shared" si="193"/>
        <v>244.8</v>
      </c>
      <c r="Q3125" t="str">
        <f>(LEFT(N3125,FIND("/",N3125)-1))</f>
        <v>theater</v>
      </c>
      <c r="R3125" t="str">
        <f>RIGHT(N3125,LEN(N3125)-SEARCH("/",N3125))</f>
        <v>spaces</v>
      </c>
      <c r="S3125" s="9">
        <f t="shared" si="194"/>
        <v>42530.784699074073</v>
      </c>
      <c r="T3125" s="9">
        <f t="shared" si="195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0</v>
      </c>
      <c r="P3126" s="14">
        <f t="shared" si="193"/>
        <v>6.5</v>
      </c>
      <c r="Q3126" t="str">
        <f>(LEFT(N3126,FIND("/",N3126)-1))</f>
        <v>theater</v>
      </c>
      <c r="R3126" t="str">
        <f>RIGHT(N3126,LEN(N3126)-SEARCH("/",N3126))</f>
        <v>spaces</v>
      </c>
      <c r="S3126" s="9">
        <f t="shared" si="194"/>
        <v>41977.571770833332</v>
      </c>
      <c r="T3126" s="9">
        <f t="shared" si="195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14" t="e">
        <f t="shared" si="193"/>
        <v>#DIV/0!</v>
      </c>
      <c r="Q3127" t="str">
        <f>(LEFT(N3127,FIND("/",N3127)-1))</f>
        <v>theater</v>
      </c>
      <c r="R3127" t="str">
        <f>RIGHT(N3127,LEN(N3127)-SEARCH("/",N3127))</f>
        <v>spaces</v>
      </c>
      <c r="S3127" s="9">
        <f t="shared" si="194"/>
        <v>42345.998518518514</v>
      </c>
      <c r="T3127" s="9">
        <f t="shared" si="195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4.2</v>
      </c>
      <c r="P3128" s="14">
        <f t="shared" si="193"/>
        <v>61.18</v>
      </c>
      <c r="Q3128" t="str">
        <f>(LEFT(N3128,FIND("/",N3128)-1))</f>
        <v>theater</v>
      </c>
      <c r="R3128" t="str">
        <f>RIGHT(N3128,LEN(N3128)-SEARCH("/",N3128))</f>
        <v>spaces</v>
      </c>
      <c r="S3128" s="9">
        <f t="shared" si="194"/>
        <v>42426.809745370367</v>
      </c>
      <c r="T3128" s="9">
        <f t="shared" si="195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14" t="e">
        <f t="shared" si="193"/>
        <v>#DIV/0!</v>
      </c>
      <c r="Q3129" t="str">
        <f>(LEFT(N3129,FIND("/",N3129)-1))</f>
        <v>theater</v>
      </c>
      <c r="R3129" t="str">
        <f>RIGHT(N3129,LEN(N3129)-SEARCH("/",N3129))</f>
        <v>spaces</v>
      </c>
      <c r="S3129" s="9">
        <f t="shared" si="194"/>
        <v>42034.648483796293</v>
      </c>
      <c r="T3129" s="9">
        <f t="shared" si="195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108.6</v>
      </c>
      <c r="P3130" s="14">
        <f t="shared" si="193"/>
        <v>139.24</v>
      </c>
      <c r="Q3130" t="str">
        <f>(LEFT(N3130,FIND("/",N3130)-1))</f>
        <v>theater</v>
      </c>
      <c r="R3130" t="str">
        <f>RIGHT(N3130,LEN(N3130)-SEARCH("/",N3130))</f>
        <v>plays</v>
      </c>
      <c r="S3130" s="9">
        <f t="shared" si="194"/>
        <v>42780.617372685178</v>
      </c>
      <c r="T3130" s="9">
        <f t="shared" si="195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0.8</v>
      </c>
      <c r="P3131" s="14">
        <f t="shared" si="193"/>
        <v>10</v>
      </c>
      <c r="Q3131" t="str">
        <f>(LEFT(N3131,FIND("/",N3131)-1))</f>
        <v>theater</v>
      </c>
      <c r="R3131" t="str">
        <f>RIGHT(N3131,LEN(N3131)-SEARCH("/",N3131))</f>
        <v>plays</v>
      </c>
      <c r="S3131" s="9">
        <f t="shared" si="194"/>
        <v>42803.634479166663</v>
      </c>
      <c r="T3131" s="9">
        <f t="shared" si="195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3.8</v>
      </c>
      <c r="P3132" s="14">
        <f t="shared" si="193"/>
        <v>93.75</v>
      </c>
      <c r="Q3132" t="str">
        <f>(LEFT(N3132,FIND("/",N3132)-1))</f>
        <v>theater</v>
      </c>
      <c r="R3132" t="str">
        <f>RIGHT(N3132,LEN(N3132)-SEARCH("/",N3132))</f>
        <v>plays</v>
      </c>
      <c r="S3132" s="9">
        <f t="shared" si="194"/>
        <v>42808.431898148141</v>
      </c>
      <c r="T3132" s="9">
        <f t="shared" si="195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15.7</v>
      </c>
      <c r="P3133" s="14">
        <f t="shared" si="193"/>
        <v>53.75</v>
      </c>
      <c r="Q3133" t="str">
        <f>(LEFT(N3133,FIND("/",N3133)-1))</f>
        <v>theater</v>
      </c>
      <c r="R3133" t="str">
        <f>RIGHT(N3133,LEN(N3133)-SEARCH("/",N3133))</f>
        <v>plays</v>
      </c>
      <c r="S3133" s="9">
        <f t="shared" si="194"/>
        <v>42803.370891203704</v>
      </c>
      <c r="T3133" s="9">
        <f t="shared" si="195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0</v>
      </c>
      <c r="P3134" s="14">
        <f t="shared" si="193"/>
        <v>10</v>
      </c>
      <c r="Q3134" t="str">
        <f>(LEFT(N3134,FIND("/",N3134)-1))</f>
        <v>theater</v>
      </c>
      <c r="R3134" t="str">
        <f>RIGHT(N3134,LEN(N3134)-SEARCH("/",N3134))</f>
        <v>plays</v>
      </c>
      <c r="S3134" s="9">
        <f t="shared" si="194"/>
        <v>42786.141898148147</v>
      </c>
      <c r="T3134" s="9">
        <f t="shared" si="195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108</v>
      </c>
      <c r="P3135" s="14">
        <f t="shared" si="193"/>
        <v>33.75</v>
      </c>
      <c r="Q3135" t="str">
        <f>(LEFT(N3135,FIND("/",N3135)-1))</f>
        <v>theater</v>
      </c>
      <c r="R3135" t="str">
        <f>RIGHT(N3135,LEN(N3135)-SEARCH("/",N3135))</f>
        <v>plays</v>
      </c>
      <c r="S3135" s="9">
        <f t="shared" si="194"/>
        <v>42788.356874999998</v>
      </c>
      <c r="T3135" s="9">
        <f t="shared" si="195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22.5</v>
      </c>
      <c r="P3136" s="14">
        <f t="shared" si="193"/>
        <v>18.75</v>
      </c>
      <c r="Q3136" t="str">
        <f>(LEFT(N3136,FIND("/",N3136)-1))</f>
        <v>theater</v>
      </c>
      <c r="R3136" t="str">
        <f>RIGHT(N3136,LEN(N3136)-SEARCH("/",N3136))</f>
        <v>plays</v>
      </c>
      <c r="S3136" s="9">
        <f t="shared" si="194"/>
        <v>42800.511793981474</v>
      </c>
      <c r="T3136" s="9">
        <f t="shared" si="195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20.8</v>
      </c>
      <c r="P3137" s="14">
        <f t="shared" si="193"/>
        <v>23.14</v>
      </c>
      <c r="Q3137" t="str">
        <f>(LEFT(N3137,FIND("/",N3137)-1))</f>
        <v>theater</v>
      </c>
      <c r="R3137" t="str">
        <f>RIGHT(N3137,LEN(N3137)-SEARCH("/",N3137))</f>
        <v>plays</v>
      </c>
      <c r="S3137" s="9">
        <f t="shared" si="194"/>
        <v>42806.943530092591</v>
      </c>
      <c r="T3137" s="9">
        <f t="shared" si="195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127.8</v>
      </c>
      <c r="P3138" s="14">
        <f t="shared" si="193"/>
        <v>29.05</v>
      </c>
      <c r="Q3138" t="str">
        <f>(LEFT(N3138,FIND("/",N3138)-1))</f>
        <v>theater</v>
      </c>
      <c r="R3138" t="str">
        <f>RIGHT(N3138,LEN(N3138)-SEARCH("/",N3138))</f>
        <v>plays</v>
      </c>
      <c r="S3138" s="9">
        <f t="shared" si="194"/>
        <v>42789.25409722222</v>
      </c>
      <c r="T3138" s="9">
        <f t="shared" si="195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ROUND((E3139/D3139)*100, 1)</f>
        <v>3.3</v>
      </c>
      <c r="P3139" s="14">
        <f t="shared" ref="P3139:P3202" si="197">ROUND(E3139/L3139, 2)</f>
        <v>50</v>
      </c>
      <c r="Q3139" t="str">
        <f>(LEFT(N3139,FIND("/",N3139)-1))</f>
        <v>theater</v>
      </c>
      <c r="R3139" t="str">
        <f>RIGHT(N3139,LEN(N3139)-SEARCH("/",N3139))</f>
        <v>plays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14" t="e">
        <f t="shared" si="197"/>
        <v>#DIV/0!</v>
      </c>
      <c r="Q3140" t="str">
        <f>(LEFT(N3140,FIND("/",N3140)-1))</f>
        <v>theater</v>
      </c>
      <c r="R3140" t="str">
        <f>RIGHT(N3140,LEN(N3140)-SEARCH("/",N3140))</f>
        <v>plays</v>
      </c>
      <c r="S3140" s="9">
        <f t="shared" si="198"/>
        <v>42809.437581018516</v>
      </c>
      <c r="T3140" s="9">
        <f t="shared" si="199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5.4</v>
      </c>
      <c r="P3141" s="14">
        <f t="shared" si="197"/>
        <v>450</v>
      </c>
      <c r="Q3141" t="str">
        <f>(LEFT(N3141,FIND("/",N3141)-1))</f>
        <v>theater</v>
      </c>
      <c r="R3141" t="str">
        <f>RIGHT(N3141,LEN(N3141)-SEARCH("/",N3141))</f>
        <v>plays</v>
      </c>
      <c r="S3141" s="9">
        <f t="shared" si="198"/>
        <v>42785.062037037038</v>
      </c>
      <c r="T3141" s="9">
        <f t="shared" si="199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1</v>
      </c>
      <c r="P3142" s="14">
        <f t="shared" si="197"/>
        <v>24</v>
      </c>
      <c r="Q3142" t="str">
        <f>(LEFT(N3142,FIND("/",N3142)-1))</f>
        <v>theater</v>
      </c>
      <c r="R3142" t="str">
        <f>RIGHT(N3142,LEN(N3142)-SEARCH("/",N3142))</f>
        <v>plays</v>
      </c>
      <c r="S3142" s="9">
        <f t="shared" si="198"/>
        <v>42802.510451388887</v>
      </c>
      <c r="T3142" s="9">
        <f t="shared" si="199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51.6</v>
      </c>
      <c r="P3143" s="14">
        <f t="shared" si="197"/>
        <v>32.25</v>
      </c>
      <c r="Q3143" t="str">
        <f>(LEFT(N3143,FIND("/",N3143)-1))</f>
        <v>theater</v>
      </c>
      <c r="R3143" t="str">
        <f>RIGHT(N3143,LEN(N3143)-SEARCH("/",N3143))</f>
        <v>plays</v>
      </c>
      <c r="S3143" s="9">
        <f t="shared" si="198"/>
        <v>42800.544999999998</v>
      </c>
      <c r="T3143" s="9">
        <f t="shared" si="199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</v>
      </c>
      <c r="P3144" s="14">
        <f t="shared" si="197"/>
        <v>15</v>
      </c>
      <c r="Q3144" t="str">
        <f>(LEFT(N3144,FIND("/",N3144)-1))</f>
        <v>theater</v>
      </c>
      <c r="R3144" t="str">
        <f>RIGHT(N3144,LEN(N3144)-SEARCH("/",N3144))</f>
        <v>plays</v>
      </c>
      <c r="S3144" s="9">
        <f t="shared" si="198"/>
        <v>42783.304849537039</v>
      </c>
      <c r="T3144" s="9">
        <f t="shared" si="199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14" t="e">
        <f t="shared" si="197"/>
        <v>#DIV/0!</v>
      </c>
      <c r="Q3145" t="str">
        <f>(LEFT(N3145,FIND("/",N3145)-1))</f>
        <v>theater</v>
      </c>
      <c r="R3145" t="str">
        <f>RIGHT(N3145,LEN(N3145)-SEARCH("/",N3145))</f>
        <v>plays</v>
      </c>
      <c r="S3145" s="9">
        <f t="shared" si="198"/>
        <v>42808.149953703702</v>
      </c>
      <c r="T3145" s="9">
        <f t="shared" si="199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75.400000000000006</v>
      </c>
      <c r="P3146" s="14">
        <f t="shared" si="197"/>
        <v>251.33</v>
      </c>
      <c r="Q3146" t="str">
        <f>(LEFT(N3146,FIND("/",N3146)-1))</f>
        <v>theater</v>
      </c>
      <c r="R3146" t="str">
        <f>RIGHT(N3146,LEN(N3146)-SEARCH("/",N3146))</f>
        <v>plays</v>
      </c>
      <c r="S3146" s="9">
        <f t="shared" si="198"/>
        <v>42796.329942129632</v>
      </c>
      <c r="T3146" s="9">
        <f t="shared" si="199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14" t="e">
        <f t="shared" si="197"/>
        <v>#DIV/0!</v>
      </c>
      <c r="Q3147" t="str">
        <f>(LEFT(N3147,FIND("/",N3147)-1))</f>
        <v>theater</v>
      </c>
      <c r="R3147" t="str">
        <f>RIGHT(N3147,LEN(N3147)-SEARCH("/",N3147))</f>
        <v>plays</v>
      </c>
      <c r="S3147" s="9">
        <f t="shared" si="198"/>
        <v>42761.832569444443</v>
      </c>
      <c r="T3147" s="9">
        <f t="shared" si="199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10.5</v>
      </c>
      <c r="P3148" s="14">
        <f t="shared" si="197"/>
        <v>437.5</v>
      </c>
      <c r="Q3148" t="str">
        <f>(LEFT(N3148,FIND("/",N3148)-1))</f>
        <v>theater</v>
      </c>
      <c r="R3148" t="str">
        <f>RIGHT(N3148,LEN(N3148)-SEARCH("/",N3148))</f>
        <v>plays</v>
      </c>
      <c r="S3148" s="9">
        <f t="shared" si="198"/>
        <v>42796.474143518521</v>
      </c>
      <c r="T3148" s="9">
        <f t="shared" si="199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117.5</v>
      </c>
      <c r="P3149" s="14">
        <f t="shared" si="197"/>
        <v>110.35</v>
      </c>
      <c r="Q3149" t="str">
        <f>(LEFT(N3149,FIND("/",N3149)-1))</f>
        <v>theater</v>
      </c>
      <c r="R3149" t="str">
        <f>RIGHT(N3149,LEN(N3149)-SEARCH("/",N3149))</f>
        <v>plays</v>
      </c>
      <c r="S3149" s="9">
        <f t="shared" si="198"/>
        <v>41909.761053240734</v>
      </c>
      <c r="T3149" s="9">
        <f t="shared" si="199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131.19999999999999</v>
      </c>
      <c r="P3150" s="14">
        <f t="shared" si="197"/>
        <v>41.42</v>
      </c>
      <c r="Q3150" t="str">
        <f>(LEFT(N3150,FIND("/",N3150)-1))</f>
        <v>theater</v>
      </c>
      <c r="R3150" t="str">
        <f>RIGHT(N3150,LEN(N3150)-SEARCH("/",N3150))</f>
        <v>plays</v>
      </c>
      <c r="S3150" s="9">
        <f t="shared" si="198"/>
        <v>41891.456990740735</v>
      </c>
      <c r="T3150" s="9">
        <f t="shared" si="199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104</v>
      </c>
      <c r="P3151" s="14">
        <f t="shared" si="197"/>
        <v>52</v>
      </c>
      <c r="Q3151" t="str">
        <f>(LEFT(N3151,FIND("/",N3151)-1))</f>
        <v>theater</v>
      </c>
      <c r="R3151" t="str">
        <f>RIGHT(N3151,LEN(N3151)-SEARCH("/",N3151))</f>
        <v>plays</v>
      </c>
      <c r="S3151" s="9">
        <f t="shared" si="198"/>
        <v>41225.809027777774</v>
      </c>
      <c r="T3151" s="9">
        <f t="shared" si="199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101</v>
      </c>
      <c r="P3152" s="14">
        <f t="shared" si="197"/>
        <v>33.99</v>
      </c>
      <c r="Q3152" t="str">
        <f>(LEFT(N3152,FIND("/",N3152)-1))</f>
        <v>theater</v>
      </c>
      <c r="R3152" t="str">
        <f>RIGHT(N3152,LEN(N3152)-SEARCH("/",N3152))</f>
        <v>plays</v>
      </c>
      <c r="S3152" s="9">
        <f t="shared" si="198"/>
        <v>40478.055590277778</v>
      </c>
      <c r="T3152" s="9">
        <f t="shared" si="199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100.4</v>
      </c>
      <c r="P3153" s="14">
        <f t="shared" si="197"/>
        <v>103.35</v>
      </c>
      <c r="Q3153" t="str">
        <f>(LEFT(N3153,FIND("/",N3153)-1))</f>
        <v>theater</v>
      </c>
      <c r="R3153" t="str">
        <f>RIGHT(N3153,LEN(N3153)-SEARCH("/",N3153))</f>
        <v>plays</v>
      </c>
      <c r="S3153" s="9">
        <f t="shared" si="198"/>
        <v>41862.631643518514</v>
      </c>
      <c r="T3153" s="9">
        <f t="shared" si="199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106</v>
      </c>
      <c r="P3154" s="14">
        <f t="shared" si="197"/>
        <v>34.79</v>
      </c>
      <c r="Q3154" t="str">
        <f>(LEFT(N3154,FIND("/",N3154)-1))</f>
        <v>theater</v>
      </c>
      <c r="R3154" t="str">
        <f>RIGHT(N3154,LEN(N3154)-SEARCH("/",N3154))</f>
        <v>plays</v>
      </c>
      <c r="S3154" s="9">
        <f t="shared" si="198"/>
        <v>41550.659340277773</v>
      </c>
      <c r="T3154" s="9">
        <f t="shared" si="199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335.6</v>
      </c>
      <c r="P3155" s="14">
        <f t="shared" si="197"/>
        <v>41.77</v>
      </c>
      <c r="Q3155" t="str">
        <f>(LEFT(N3155,FIND("/",N3155)-1))</f>
        <v>theater</v>
      </c>
      <c r="R3155" t="str">
        <f>RIGHT(N3155,LEN(N3155)-SEARCH("/",N3155))</f>
        <v>plays</v>
      </c>
      <c r="S3155" s="9">
        <f t="shared" si="198"/>
        <v>40632.946030092593</v>
      </c>
      <c r="T3155" s="9">
        <f t="shared" si="199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112.9</v>
      </c>
      <c r="P3156" s="14">
        <f t="shared" si="197"/>
        <v>64.27</v>
      </c>
      <c r="Q3156" t="str">
        <f>(LEFT(N3156,FIND("/",N3156)-1))</f>
        <v>theater</v>
      </c>
      <c r="R3156" t="str">
        <f>RIGHT(N3156,LEN(N3156)-SEARCH("/",N3156))</f>
        <v>plays</v>
      </c>
      <c r="S3156" s="9">
        <f t="shared" si="198"/>
        <v>40970.667337962957</v>
      </c>
      <c r="T3156" s="9">
        <f t="shared" si="199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188.5</v>
      </c>
      <c r="P3157" s="14">
        <f t="shared" si="197"/>
        <v>31.21</v>
      </c>
      <c r="Q3157" t="str">
        <f>(LEFT(N3157,FIND("/",N3157)-1))</f>
        <v>theater</v>
      </c>
      <c r="R3157" t="str">
        <f>RIGHT(N3157,LEN(N3157)-SEARCH("/",N3157))</f>
        <v>plays</v>
      </c>
      <c r="S3157" s="9">
        <f t="shared" si="198"/>
        <v>41233.290798611109</v>
      </c>
      <c r="T3157" s="9">
        <f t="shared" si="199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101.8</v>
      </c>
      <c r="P3158" s="14">
        <f t="shared" si="197"/>
        <v>62.92</v>
      </c>
      <c r="Q3158" t="str">
        <f>(LEFT(N3158,FIND("/",N3158)-1))</f>
        <v>theater</v>
      </c>
      <c r="R3158" t="str">
        <f>RIGHT(N3158,LEN(N3158)-SEARCH("/",N3158))</f>
        <v>plays</v>
      </c>
      <c r="S3158" s="9">
        <f t="shared" si="198"/>
        <v>41026.744722222218</v>
      </c>
      <c r="T3158" s="9">
        <f t="shared" si="199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101</v>
      </c>
      <c r="P3159" s="14">
        <f t="shared" si="197"/>
        <v>98.54</v>
      </c>
      <c r="Q3159" t="str">
        <f>(LEFT(N3159,FIND("/",N3159)-1))</f>
        <v>theater</v>
      </c>
      <c r="R3159" t="str">
        <f>RIGHT(N3159,LEN(N3159)-SEARCH("/",N3159))</f>
        <v>plays</v>
      </c>
      <c r="S3159" s="9">
        <f t="shared" si="198"/>
        <v>41829.579918981479</v>
      </c>
      <c r="T3159" s="9">
        <f t="shared" si="199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114</v>
      </c>
      <c r="P3160" s="14">
        <f t="shared" si="197"/>
        <v>82.61</v>
      </c>
      <c r="Q3160" t="str">
        <f>(LEFT(N3160,FIND("/",N3160)-1))</f>
        <v>theater</v>
      </c>
      <c r="R3160" t="str">
        <f>RIGHT(N3160,LEN(N3160)-SEARCH("/",N3160))</f>
        <v>plays</v>
      </c>
      <c r="S3160" s="9">
        <f t="shared" si="198"/>
        <v>41447.631388888891</v>
      </c>
      <c r="T3160" s="9">
        <f t="shared" si="199"/>
        <v>41477.631388888891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133.5</v>
      </c>
      <c r="P3161" s="14">
        <f t="shared" si="197"/>
        <v>38.5</v>
      </c>
      <c r="Q3161" t="str">
        <f>(LEFT(N3161,FIND("/",N3161)-1))</f>
        <v>theater</v>
      </c>
      <c r="R3161" t="str">
        <f>RIGHT(N3161,LEN(N3161)-SEARCH("/",N3161))</f>
        <v>plays</v>
      </c>
      <c r="S3161" s="9">
        <f t="shared" si="198"/>
        <v>40883.858344907407</v>
      </c>
      <c r="T3161" s="9">
        <f t="shared" si="199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101.5</v>
      </c>
      <c r="P3162" s="14">
        <f t="shared" si="197"/>
        <v>80.16</v>
      </c>
      <c r="Q3162" t="str">
        <f>(LEFT(N3162,FIND("/",N3162)-1))</f>
        <v>theater</v>
      </c>
      <c r="R3162" t="str">
        <f>RIGHT(N3162,LEN(N3162)-SEARCH("/",N3162))</f>
        <v>plays</v>
      </c>
      <c r="S3162" s="9">
        <f t="shared" si="198"/>
        <v>41841.056562499994</v>
      </c>
      <c r="T3162" s="9">
        <f t="shared" si="199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105.1</v>
      </c>
      <c r="P3163" s="14">
        <f t="shared" si="197"/>
        <v>28.41</v>
      </c>
      <c r="Q3163" t="str">
        <f>(LEFT(N3163,FIND("/",N3163)-1))</f>
        <v>theater</v>
      </c>
      <c r="R3163" t="str">
        <f>RIGHT(N3163,LEN(N3163)-SEARCH("/",N3163))</f>
        <v>plays</v>
      </c>
      <c r="S3163" s="9">
        <f t="shared" si="198"/>
        <v>41897.327800925923</v>
      </c>
      <c r="T3163" s="9">
        <f t="shared" si="199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127.2</v>
      </c>
      <c r="P3164" s="14">
        <f t="shared" si="197"/>
        <v>80.73</v>
      </c>
      <c r="Q3164" t="str">
        <f>(LEFT(N3164,FIND("/",N3164)-1))</f>
        <v>theater</v>
      </c>
      <c r="R3164" t="str">
        <f>RIGHT(N3164,LEN(N3164)-SEARCH("/",N3164))</f>
        <v>plays</v>
      </c>
      <c r="S3164" s="9">
        <f t="shared" si="198"/>
        <v>41799.47756944444</v>
      </c>
      <c r="T3164" s="9">
        <f t="shared" si="199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111.2</v>
      </c>
      <c r="P3165" s="14">
        <f t="shared" si="197"/>
        <v>200.69</v>
      </c>
      <c r="Q3165" t="str">
        <f>(LEFT(N3165,FIND("/",N3165)-1))</f>
        <v>theater</v>
      </c>
      <c r="R3165" t="str">
        <f>RIGHT(N3165,LEN(N3165)-SEARCH("/",N3165))</f>
        <v>plays</v>
      </c>
      <c r="S3165" s="9">
        <f t="shared" si="198"/>
        <v>41775.545428240737</v>
      </c>
      <c r="T3165" s="9">
        <f t="shared" si="199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106.8</v>
      </c>
      <c r="P3166" s="14">
        <f t="shared" si="197"/>
        <v>37.590000000000003</v>
      </c>
      <c r="Q3166" t="str">
        <f>(LEFT(N3166,FIND("/",N3166)-1))</f>
        <v>theater</v>
      </c>
      <c r="R3166" t="str">
        <f>RIGHT(N3166,LEN(N3166)-SEARCH("/",N3166))</f>
        <v>plays</v>
      </c>
      <c r="S3166" s="9">
        <f t="shared" si="198"/>
        <v>41766.597395833327</v>
      </c>
      <c r="T3166" s="9">
        <f t="shared" si="199"/>
        <v>41799.597395833327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162.69999999999999</v>
      </c>
      <c r="P3167" s="14">
        <f t="shared" si="197"/>
        <v>58.1</v>
      </c>
      <c r="Q3167" t="str">
        <f>(LEFT(N3167,FIND("/",N3167)-1))</f>
        <v>theater</v>
      </c>
      <c r="R3167" t="str">
        <f>RIGHT(N3167,LEN(N3167)-SEARCH("/",N3167))</f>
        <v>plays</v>
      </c>
      <c r="S3167" s="9">
        <f t="shared" si="198"/>
        <v>40643.950925925921</v>
      </c>
      <c r="T3167" s="9">
        <f t="shared" si="199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160.19999999999999</v>
      </c>
      <c r="P3168" s="14">
        <f t="shared" si="197"/>
        <v>60.3</v>
      </c>
      <c r="Q3168" t="str">
        <f>(LEFT(N3168,FIND("/",N3168)-1))</f>
        <v>theater</v>
      </c>
      <c r="R3168" t="str">
        <f>RIGHT(N3168,LEN(N3168)-SEARCH("/",N3168))</f>
        <v>plays</v>
      </c>
      <c r="S3168" s="9">
        <f t="shared" si="198"/>
        <v>41940.483252314814</v>
      </c>
      <c r="T3168" s="9">
        <f t="shared" si="199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116.2</v>
      </c>
      <c r="P3169" s="14">
        <f t="shared" si="197"/>
        <v>63.36</v>
      </c>
      <c r="Q3169" t="str">
        <f>(LEFT(N3169,FIND("/",N3169)-1))</f>
        <v>theater</v>
      </c>
      <c r="R3169" t="str">
        <f>RIGHT(N3169,LEN(N3169)-SEARCH("/",N3169))</f>
        <v>plays</v>
      </c>
      <c r="S3169" s="9">
        <f t="shared" si="198"/>
        <v>41838.967372685183</v>
      </c>
      <c r="T3169" s="9">
        <f t="shared" si="199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124.2</v>
      </c>
      <c r="P3170" s="14">
        <f t="shared" si="197"/>
        <v>50.9</v>
      </c>
      <c r="Q3170" t="str">
        <f>(LEFT(N3170,FIND("/",N3170)-1))</f>
        <v>theater</v>
      </c>
      <c r="R3170" t="str">
        <f>RIGHT(N3170,LEN(N3170)-SEARCH("/",N3170))</f>
        <v>plays</v>
      </c>
      <c r="S3170" s="9">
        <f t="shared" si="198"/>
        <v>41771.897604166668</v>
      </c>
      <c r="T3170" s="9">
        <f t="shared" si="199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103</v>
      </c>
      <c r="P3171" s="14">
        <f t="shared" si="197"/>
        <v>100.5</v>
      </c>
      <c r="Q3171" t="str">
        <f>(LEFT(N3171,FIND("/",N3171)-1))</f>
        <v>theater</v>
      </c>
      <c r="R3171" t="str">
        <f>RIGHT(N3171,LEN(N3171)-SEARCH("/",N3171))</f>
        <v>plays</v>
      </c>
      <c r="S3171" s="9">
        <f t="shared" si="198"/>
        <v>41591.529641203699</v>
      </c>
      <c r="T3171" s="9">
        <f t="shared" si="199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112.3</v>
      </c>
      <c r="P3172" s="14">
        <f t="shared" si="197"/>
        <v>31.62</v>
      </c>
      <c r="Q3172" t="str">
        <f>(LEFT(N3172,FIND("/",N3172)-1))</f>
        <v>theater</v>
      </c>
      <c r="R3172" t="str">
        <f>RIGHT(N3172,LEN(N3172)-SEARCH("/",N3172))</f>
        <v>plays</v>
      </c>
      <c r="S3172" s="9">
        <f t="shared" si="198"/>
        <v>41788.872037037036</v>
      </c>
      <c r="T3172" s="9">
        <f t="shared" si="199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108.8</v>
      </c>
      <c r="P3173" s="14">
        <f t="shared" si="197"/>
        <v>65.099999999999994</v>
      </c>
      <c r="Q3173" t="str">
        <f>(LEFT(N3173,FIND("/",N3173)-1))</f>
        <v>theater</v>
      </c>
      <c r="R3173" t="str">
        <f>RIGHT(N3173,LEN(N3173)-SEARCH("/",N3173))</f>
        <v>plays</v>
      </c>
      <c r="S3173" s="9">
        <f t="shared" si="198"/>
        <v>42466.399976851848</v>
      </c>
      <c r="T3173" s="9">
        <f t="shared" si="199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115</v>
      </c>
      <c r="P3174" s="14">
        <f t="shared" si="197"/>
        <v>79.31</v>
      </c>
      <c r="Q3174" t="str">
        <f>(LEFT(N3174,FIND("/",N3174)-1))</f>
        <v>theater</v>
      </c>
      <c r="R3174" t="str">
        <f>RIGHT(N3174,LEN(N3174)-SEARCH("/",N3174))</f>
        <v>plays</v>
      </c>
      <c r="S3174" s="9">
        <f t="shared" si="198"/>
        <v>40923.521620370368</v>
      </c>
      <c r="T3174" s="9">
        <f t="shared" si="199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103</v>
      </c>
      <c r="P3175" s="14">
        <f t="shared" si="197"/>
        <v>139.19</v>
      </c>
      <c r="Q3175" t="str">
        <f>(LEFT(N3175,FIND("/",N3175)-1))</f>
        <v>theater</v>
      </c>
      <c r="R3175" t="str">
        <f>RIGHT(N3175,LEN(N3175)-SEARCH("/",N3175))</f>
        <v>plays</v>
      </c>
      <c r="S3175" s="9">
        <f t="shared" si="198"/>
        <v>41878.670046296298</v>
      </c>
      <c r="T3175" s="9">
        <f t="shared" si="199"/>
        <v>41908.670046296298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101.1</v>
      </c>
      <c r="P3176" s="14">
        <f t="shared" si="197"/>
        <v>131.91</v>
      </c>
      <c r="Q3176" t="str">
        <f>(LEFT(N3176,FIND("/",N3176)-1))</f>
        <v>theater</v>
      </c>
      <c r="R3176" t="str">
        <f>RIGHT(N3176,LEN(N3176)-SEARCH("/",N3176))</f>
        <v>plays</v>
      </c>
      <c r="S3176" s="9">
        <f t="shared" si="198"/>
        <v>41862.656342592592</v>
      </c>
      <c r="T3176" s="9">
        <f t="shared" si="199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109.6</v>
      </c>
      <c r="P3177" s="14">
        <f t="shared" si="197"/>
        <v>91.3</v>
      </c>
      <c r="Q3177" t="str">
        <f>(LEFT(N3177,FIND("/",N3177)-1))</f>
        <v>theater</v>
      </c>
      <c r="R3177" t="str">
        <f>RIGHT(N3177,LEN(N3177)-SEARCH("/",N3177))</f>
        <v>plays</v>
      </c>
      <c r="S3177" s="9">
        <f t="shared" si="198"/>
        <v>40531.678553240738</v>
      </c>
      <c r="T3177" s="9">
        <f t="shared" si="199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114.8</v>
      </c>
      <c r="P3178" s="14">
        <f t="shared" si="197"/>
        <v>39.67</v>
      </c>
      <c r="Q3178" t="str">
        <f>(LEFT(N3178,FIND("/",N3178)-1))</f>
        <v>theater</v>
      </c>
      <c r="R3178" t="str">
        <f>RIGHT(N3178,LEN(N3178)-SEARCH("/",N3178))</f>
        <v>plays</v>
      </c>
      <c r="S3178" s="9">
        <f t="shared" si="198"/>
        <v>41477.722581018512</v>
      </c>
      <c r="T3178" s="9">
        <f t="shared" si="199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117.4</v>
      </c>
      <c r="P3179" s="14">
        <f t="shared" si="197"/>
        <v>57.55</v>
      </c>
      <c r="Q3179" t="str">
        <f>(LEFT(N3179,FIND("/",N3179)-1))</f>
        <v>theater</v>
      </c>
      <c r="R3179" t="str">
        <f>RIGHT(N3179,LEN(N3179)-SEARCH("/",N3179))</f>
        <v>plays</v>
      </c>
      <c r="S3179" s="9">
        <f t="shared" si="198"/>
        <v>41781.458437499998</v>
      </c>
      <c r="T3179" s="9">
        <f t="shared" si="199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171.7</v>
      </c>
      <c r="P3180" s="14">
        <f t="shared" si="197"/>
        <v>33.03</v>
      </c>
      <c r="Q3180" t="str">
        <f>(LEFT(N3180,FIND("/",N3180)-1))</f>
        <v>theater</v>
      </c>
      <c r="R3180" t="str">
        <f>RIGHT(N3180,LEN(N3180)-SEARCH("/",N3180))</f>
        <v>plays</v>
      </c>
      <c r="S3180" s="9">
        <f t="shared" si="198"/>
        <v>41806.396701388883</v>
      </c>
      <c r="T3180" s="9">
        <f t="shared" si="199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114.2</v>
      </c>
      <c r="P3181" s="14">
        <f t="shared" si="197"/>
        <v>77.34</v>
      </c>
      <c r="Q3181" t="str">
        <f>(LEFT(N3181,FIND("/",N3181)-1))</f>
        <v>theater</v>
      </c>
      <c r="R3181" t="str">
        <f>RIGHT(N3181,LEN(N3181)-SEARCH("/",N3181))</f>
        <v>plays</v>
      </c>
      <c r="S3181" s="9">
        <f t="shared" si="198"/>
        <v>41375.49387731481</v>
      </c>
      <c r="T3181" s="9">
        <f t="shared" si="199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119.8</v>
      </c>
      <c r="P3182" s="14">
        <f t="shared" si="197"/>
        <v>31.93</v>
      </c>
      <c r="Q3182" t="str">
        <f>(LEFT(N3182,FIND("/",N3182)-1))</f>
        <v>theater</v>
      </c>
      <c r="R3182" t="str">
        <f>RIGHT(N3182,LEN(N3182)-SEARCH("/",N3182))</f>
        <v>plays</v>
      </c>
      <c r="S3182" s="9">
        <f t="shared" si="198"/>
        <v>41780.204270833332</v>
      </c>
      <c r="T3182" s="9">
        <f t="shared" si="199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109</v>
      </c>
      <c r="P3183" s="14">
        <f t="shared" si="197"/>
        <v>36.33</v>
      </c>
      <c r="Q3183" t="str">
        <f>(LEFT(N3183,FIND("/",N3183)-1))</f>
        <v>theater</v>
      </c>
      <c r="R3183" t="str">
        <f>RIGHT(N3183,LEN(N3183)-SEARCH("/",N3183))</f>
        <v>plays</v>
      </c>
      <c r="S3183" s="9">
        <f t="shared" si="198"/>
        <v>41779.101701388885</v>
      </c>
      <c r="T3183" s="9">
        <f t="shared" si="199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100.9</v>
      </c>
      <c r="P3184" s="14">
        <f t="shared" si="197"/>
        <v>46.77</v>
      </c>
      <c r="Q3184" t="str">
        <f>(LEFT(N3184,FIND("/",N3184)-1))</f>
        <v>theater</v>
      </c>
      <c r="R3184" t="str">
        <f>RIGHT(N3184,LEN(N3184)-SEARCH("/",N3184))</f>
        <v>plays</v>
      </c>
      <c r="S3184" s="9">
        <f t="shared" si="198"/>
        <v>40883.740983796291</v>
      </c>
      <c r="T3184" s="9">
        <f t="shared" si="199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109</v>
      </c>
      <c r="P3185" s="14">
        <f t="shared" si="197"/>
        <v>40.07</v>
      </c>
      <c r="Q3185" t="str">
        <f>(LEFT(N3185,FIND("/",N3185)-1))</f>
        <v>theater</v>
      </c>
      <c r="R3185" t="str">
        <f>RIGHT(N3185,LEN(N3185)-SEARCH("/",N3185))</f>
        <v>plays</v>
      </c>
      <c r="S3185" s="9">
        <f t="shared" si="198"/>
        <v>41491.586446759255</v>
      </c>
      <c r="T3185" s="9">
        <f t="shared" si="199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107.2</v>
      </c>
      <c r="P3186" s="14">
        <f t="shared" si="197"/>
        <v>100.22</v>
      </c>
      <c r="Q3186" t="str">
        <f>(LEFT(N3186,FIND("/",N3186)-1))</f>
        <v>theater</v>
      </c>
      <c r="R3186" t="str">
        <f>RIGHT(N3186,LEN(N3186)-SEARCH("/",N3186))</f>
        <v>plays</v>
      </c>
      <c r="S3186" s="9">
        <f t="shared" si="198"/>
        <v>41791.785081018512</v>
      </c>
      <c r="T3186" s="9">
        <f t="shared" si="199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100</v>
      </c>
      <c r="P3187" s="14">
        <f t="shared" si="197"/>
        <v>41.67</v>
      </c>
      <c r="Q3187" t="str">
        <f>(LEFT(N3187,FIND("/",N3187)-1))</f>
        <v>theater</v>
      </c>
      <c r="R3187" t="str">
        <f>RIGHT(N3187,LEN(N3187)-SEARCH("/",N3187))</f>
        <v>plays</v>
      </c>
      <c r="S3187" s="9">
        <f t="shared" si="198"/>
        <v>41829.768993055557</v>
      </c>
      <c r="T3187" s="9">
        <f t="shared" si="199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102.2</v>
      </c>
      <c r="P3188" s="14">
        <f t="shared" si="197"/>
        <v>46.71</v>
      </c>
      <c r="Q3188" t="str">
        <f>(LEFT(N3188,FIND("/",N3188)-1))</f>
        <v>theater</v>
      </c>
      <c r="R3188" t="str">
        <f>RIGHT(N3188,LEN(N3188)-SEARCH("/",N3188))</f>
        <v>plays</v>
      </c>
      <c r="S3188" s="9">
        <f t="shared" si="198"/>
        <v>41868.715717592589</v>
      </c>
      <c r="T3188" s="9">
        <f t="shared" si="199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116.3</v>
      </c>
      <c r="P3189" s="14">
        <f t="shared" si="197"/>
        <v>71.489999999999995</v>
      </c>
      <c r="Q3189" t="str">
        <f>(LEFT(N3189,FIND("/",N3189)-1))</f>
        <v>theater</v>
      </c>
      <c r="R3189" t="str">
        <f>RIGHT(N3189,LEN(N3189)-SEARCH("/",N3189))</f>
        <v>plays</v>
      </c>
      <c r="S3189" s="9">
        <f t="shared" si="198"/>
        <v>41835.458020833328</v>
      </c>
      <c r="T3189" s="9">
        <f t="shared" si="199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65</v>
      </c>
      <c r="P3190" s="14">
        <f t="shared" si="197"/>
        <v>14.44</v>
      </c>
      <c r="Q3190" t="str">
        <f>(LEFT(N3190,FIND("/",N3190)-1))</f>
        <v>theater</v>
      </c>
      <c r="R3190" t="str">
        <f>RIGHT(N3190,LEN(N3190)-SEARCH("/",N3190))</f>
        <v>musical</v>
      </c>
      <c r="S3190" s="9">
        <f t="shared" si="198"/>
        <v>42144.207199074073</v>
      </c>
      <c r="T3190" s="9">
        <f t="shared" si="199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12.3</v>
      </c>
      <c r="P3191" s="14">
        <f t="shared" si="197"/>
        <v>356.84</v>
      </c>
      <c r="Q3191" t="str">
        <f>(LEFT(N3191,FIND("/",N3191)-1))</f>
        <v>theater</v>
      </c>
      <c r="R3191" t="str">
        <f>RIGHT(N3191,LEN(N3191)-SEARCH("/",N3191))</f>
        <v>musical</v>
      </c>
      <c r="S3191" s="9">
        <f t="shared" si="198"/>
        <v>42118.138101851851</v>
      </c>
      <c r="T3191" s="9">
        <f t="shared" si="199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14" t="e">
        <f t="shared" si="197"/>
        <v>#DIV/0!</v>
      </c>
      <c r="Q3192" t="str">
        <f>(LEFT(N3192,FIND("/",N3192)-1))</f>
        <v>theater</v>
      </c>
      <c r="R3192" t="str">
        <f>RIGHT(N3192,LEN(N3192)-SEARCH("/",N3192))</f>
        <v>musical</v>
      </c>
      <c r="S3192" s="9">
        <f t="shared" si="198"/>
        <v>42682.942997685182</v>
      </c>
      <c r="T3192" s="9">
        <f t="shared" si="199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</v>
      </c>
      <c r="P3193" s="14">
        <f t="shared" si="197"/>
        <v>37.75</v>
      </c>
      <c r="Q3193" t="str">
        <f>(LEFT(N3193,FIND("/",N3193)-1))</f>
        <v>theater</v>
      </c>
      <c r="R3193" t="str">
        <f>RIGHT(N3193,LEN(N3193)-SEARCH("/",N3193))</f>
        <v>musical</v>
      </c>
      <c r="S3193" s="9">
        <f t="shared" si="198"/>
        <v>42538.547094907401</v>
      </c>
      <c r="T3193" s="9">
        <f t="shared" si="199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</v>
      </c>
      <c r="P3194" s="14">
        <f t="shared" si="197"/>
        <v>12.75</v>
      </c>
      <c r="Q3194" t="str">
        <f>(LEFT(N3194,FIND("/",N3194)-1))</f>
        <v>theater</v>
      </c>
      <c r="R3194" t="str">
        <f>RIGHT(N3194,LEN(N3194)-SEARCH("/",N3194))</f>
        <v>musical</v>
      </c>
      <c r="S3194" s="9">
        <f t="shared" si="198"/>
        <v>42018.732164351844</v>
      </c>
      <c r="T3194" s="9">
        <f t="shared" si="199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11.7</v>
      </c>
      <c r="P3195" s="14">
        <f t="shared" si="197"/>
        <v>24.46</v>
      </c>
      <c r="Q3195" t="str">
        <f>(LEFT(N3195,FIND("/",N3195)-1))</f>
        <v>theater</v>
      </c>
      <c r="R3195" t="str">
        <f>RIGHT(N3195,LEN(N3195)-SEARCH("/",N3195))</f>
        <v>musical</v>
      </c>
      <c r="S3195" s="9">
        <f t="shared" si="198"/>
        <v>42010.759907407402</v>
      </c>
      <c r="T3195" s="9">
        <f t="shared" si="199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14" t="e">
        <f t="shared" si="197"/>
        <v>#DIV/0!</v>
      </c>
      <c r="Q3196" t="str">
        <f>(LEFT(N3196,FIND("/",N3196)-1))</f>
        <v>theater</v>
      </c>
      <c r="R3196" t="str">
        <f>RIGHT(N3196,LEN(N3196)-SEARCH("/",N3196))</f>
        <v>musical</v>
      </c>
      <c r="S3196" s="9">
        <f t="shared" si="198"/>
        <v>42181.854143518511</v>
      </c>
      <c r="T3196" s="9">
        <f t="shared" si="199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59.1</v>
      </c>
      <c r="P3197" s="14">
        <f t="shared" si="197"/>
        <v>53.08</v>
      </c>
      <c r="Q3197" t="str">
        <f>(LEFT(N3197,FIND("/",N3197)-1))</f>
        <v>theater</v>
      </c>
      <c r="R3197" t="str">
        <f>RIGHT(N3197,LEN(N3197)-SEARCH("/",N3197))</f>
        <v>musical</v>
      </c>
      <c r="S3197" s="9">
        <f t="shared" si="198"/>
        <v>42017.385902777773</v>
      </c>
      <c r="T3197" s="9">
        <f t="shared" si="199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0.1</v>
      </c>
      <c r="P3198" s="14">
        <f t="shared" si="197"/>
        <v>300</v>
      </c>
      <c r="Q3198" t="str">
        <f>(LEFT(N3198,FIND("/",N3198)-1))</f>
        <v>theater</v>
      </c>
      <c r="R3198" t="str">
        <f>RIGHT(N3198,LEN(N3198)-SEARCH("/",N3198))</f>
        <v>musical</v>
      </c>
      <c r="S3198" s="9">
        <f t="shared" si="198"/>
        <v>42157.389756944445</v>
      </c>
      <c r="T3198" s="9">
        <f t="shared" si="199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11.5</v>
      </c>
      <c r="P3199" s="14">
        <f t="shared" si="197"/>
        <v>286.25</v>
      </c>
      <c r="Q3199" t="str">
        <f>(LEFT(N3199,FIND("/",N3199)-1))</f>
        <v>theater</v>
      </c>
      <c r="R3199" t="str">
        <f>RIGHT(N3199,LEN(N3199)-SEARCH("/",N3199))</f>
        <v>musical</v>
      </c>
      <c r="S3199" s="9">
        <f t="shared" si="198"/>
        <v>42009.28493055555</v>
      </c>
      <c r="T3199" s="9">
        <f t="shared" si="199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0.4</v>
      </c>
      <c r="P3200" s="14">
        <f t="shared" si="197"/>
        <v>36.67</v>
      </c>
      <c r="Q3200" t="str">
        <f>(LEFT(N3200,FIND("/",N3200)-1))</f>
        <v>theater</v>
      </c>
      <c r="R3200" t="str">
        <f>RIGHT(N3200,LEN(N3200)-SEARCH("/",N3200))</f>
        <v>musical</v>
      </c>
      <c r="S3200" s="9">
        <f t="shared" si="198"/>
        <v>42013.216168981475</v>
      </c>
      <c r="T3200" s="9">
        <f t="shared" si="199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52.2</v>
      </c>
      <c r="P3201" s="14">
        <f t="shared" si="197"/>
        <v>49.21</v>
      </c>
      <c r="Q3201" t="str">
        <f>(LEFT(N3201,FIND("/",N3201)-1))</f>
        <v>theater</v>
      </c>
      <c r="R3201" t="str">
        <f>RIGHT(N3201,LEN(N3201)-SEARCH("/",N3201))</f>
        <v>musical</v>
      </c>
      <c r="S3201" s="9">
        <f t="shared" si="198"/>
        <v>41858.553449074076</v>
      </c>
      <c r="T3201" s="9">
        <f t="shared" si="199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0</v>
      </c>
      <c r="P3202" s="14">
        <f t="shared" si="197"/>
        <v>1</v>
      </c>
      <c r="Q3202" t="str">
        <f>(LEFT(N3202,FIND("/",N3202)-1))</f>
        <v>theater</v>
      </c>
      <c r="R3202" t="str">
        <f>RIGHT(N3202,LEN(N3202)-SEARCH("/",N3202))</f>
        <v>musical</v>
      </c>
      <c r="S3202" s="9">
        <f t="shared" si="198"/>
        <v>42460.112280092588</v>
      </c>
      <c r="T3202" s="9">
        <f t="shared" si="199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ROUND((E3203/D3203)*100, 1)</f>
        <v>1.3</v>
      </c>
      <c r="P3203" s="14">
        <f t="shared" ref="P3203:P3266" si="201">ROUND(E3203/L3203, 2)</f>
        <v>12.5</v>
      </c>
      <c r="Q3203" t="str">
        <f>(LEFT(N3203,FIND("/",N3203)-1))</f>
        <v>theater</v>
      </c>
      <c r="R3203" t="str">
        <f>RIGHT(N3203,LEN(N3203)-SEARCH("/",N3203))</f>
        <v>musical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54.5</v>
      </c>
      <c r="P3204" s="14">
        <f t="shared" si="201"/>
        <v>109.04</v>
      </c>
      <c r="Q3204" t="str">
        <f>(LEFT(N3204,FIND("/",N3204)-1))</f>
        <v>theater</v>
      </c>
      <c r="R3204" t="str">
        <f>RIGHT(N3204,LEN(N3204)-SEARCH("/",N3204))</f>
        <v>musical</v>
      </c>
      <c r="S3204" s="9">
        <f t="shared" si="202"/>
        <v>42293.645208333335</v>
      </c>
      <c r="T3204" s="9">
        <f t="shared" si="203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25</v>
      </c>
      <c r="P3205" s="14">
        <f t="shared" si="201"/>
        <v>41.67</v>
      </c>
      <c r="Q3205" t="str">
        <f>(LEFT(N3205,FIND("/",N3205)-1))</f>
        <v>theater</v>
      </c>
      <c r="R3205" t="str">
        <f>RIGHT(N3205,LEN(N3205)-SEARCH("/",N3205))</f>
        <v>musical</v>
      </c>
      <c r="S3205" s="9">
        <f t="shared" si="202"/>
        <v>42242.780347222222</v>
      </c>
      <c r="T3205" s="9">
        <f t="shared" si="203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14" t="e">
        <f t="shared" si="201"/>
        <v>#DIV/0!</v>
      </c>
      <c r="Q3206" t="str">
        <f>(LEFT(N3206,FIND("/",N3206)-1))</f>
        <v>theater</v>
      </c>
      <c r="R3206" t="str">
        <f>RIGHT(N3206,LEN(N3206)-SEARCH("/",N3206))</f>
        <v>musical</v>
      </c>
      <c r="S3206" s="9">
        <f t="shared" si="202"/>
        <v>42172.477766203701</v>
      </c>
      <c r="T3206" s="9">
        <f t="shared" si="203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</v>
      </c>
      <c r="P3207" s="14">
        <f t="shared" si="201"/>
        <v>22.75</v>
      </c>
      <c r="Q3207" t="str">
        <f>(LEFT(N3207,FIND("/",N3207)-1))</f>
        <v>theater</v>
      </c>
      <c r="R3207" t="str">
        <f>RIGHT(N3207,LEN(N3207)-SEARCH("/",N3207))</f>
        <v>musical</v>
      </c>
      <c r="S3207" s="9">
        <f t="shared" si="202"/>
        <v>42095.166342592587</v>
      </c>
      <c r="T3207" s="9">
        <f t="shared" si="203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14" t="e">
        <f t="shared" si="201"/>
        <v>#DIV/0!</v>
      </c>
      <c r="Q3208" t="str">
        <f>(LEFT(N3208,FIND("/",N3208)-1))</f>
        <v>theater</v>
      </c>
      <c r="R3208" t="str">
        <f>RIGHT(N3208,LEN(N3208)-SEARCH("/",N3208))</f>
        <v>musical</v>
      </c>
      <c r="S3208" s="9">
        <f t="shared" si="202"/>
        <v>42236.067719907405</v>
      </c>
      <c r="T3208" s="9">
        <f t="shared" si="203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46.4</v>
      </c>
      <c r="P3209" s="14">
        <f t="shared" si="201"/>
        <v>70.83</v>
      </c>
      <c r="Q3209" t="str">
        <f>(LEFT(N3209,FIND("/",N3209)-1))</f>
        <v>theater</v>
      </c>
      <c r="R3209" t="str">
        <f>RIGHT(N3209,LEN(N3209)-SEARCH("/",N3209))</f>
        <v>musical</v>
      </c>
      <c r="S3209" s="9">
        <f t="shared" si="202"/>
        <v>42057.069525462961</v>
      </c>
      <c r="T3209" s="9">
        <f t="shared" si="203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103.5</v>
      </c>
      <c r="P3210" s="14">
        <f t="shared" si="201"/>
        <v>63.11</v>
      </c>
      <c r="Q3210" t="str">
        <f>(LEFT(N3210,FIND("/",N3210)-1))</f>
        <v>theater</v>
      </c>
      <c r="R3210" t="str">
        <f>RIGHT(N3210,LEN(N3210)-SEARCH("/",N3210))</f>
        <v>plays</v>
      </c>
      <c r="S3210" s="9">
        <f t="shared" si="202"/>
        <v>41827.396724537037</v>
      </c>
      <c r="T3210" s="9">
        <f t="shared" si="203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119.3</v>
      </c>
      <c r="P3211" s="14">
        <f t="shared" si="201"/>
        <v>50.16</v>
      </c>
      <c r="Q3211" t="str">
        <f>(LEFT(N3211,FIND("/",N3211)-1))</f>
        <v>theater</v>
      </c>
      <c r="R3211" t="str">
        <f>RIGHT(N3211,LEN(N3211)-SEARCH("/",N3211))</f>
        <v>plays</v>
      </c>
      <c r="S3211" s="9">
        <f t="shared" si="202"/>
        <v>41778.42891203703</v>
      </c>
      <c r="T3211" s="9">
        <f t="shared" si="203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125.8</v>
      </c>
      <c r="P3212" s="14">
        <f t="shared" si="201"/>
        <v>62.88</v>
      </c>
      <c r="Q3212" t="str">
        <f>(LEFT(N3212,FIND("/",N3212)-1))</f>
        <v>theater</v>
      </c>
      <c r="R3212" t="str">
        <f>RIGHT(N3212,LEN(N3212)-SEARCH("/",N3212))</f>
        <v>plays</v>
      </c>
      <c r="S3212" s="9">
        <f t="shared" si="202"/>
        <v>41013.728229166663</v>
      </c>
      <c r="T3212" s="9">
        <f t="shared" si="203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119.7</v>
      </c>
      <c r="P3213" s="14">
        <f t="shared" si="201"/>
        <v>85.53</v>
      </c>
      <c r="Q3213" t="str">
        <f>(LEFT(N3213,FIND("/",N3213)-1))</f>
        <v>theater</v>
      </c>
      <c r="R3213" t="str">
        <f>RIGHT(N3213,LEN(N3213)-SEARCH("/",N3213))</f>
        <v>plays</v>
      </c>
      <c r="S3213" s="9">
        <f t="shared" si="202"/>
        <v>41834.378240740734</v>
      </c>
      <c r="T3213" s="9">
        <f t="shared" si="203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126.3</v>
      </c>
      <c r="P3214" s="14">
        <f t="shared" si="201"/>
        <v>53.72</v>
      </c>
      <c r="Q3214" t="str">
        <f>(LEFT(N3214,FIND("/",N3214)-1))</f>
        <v>theater</v>
      </c>
      <c r="R3214" t="str">
        <f>RIGHT(N3214,LEN(N3214)-SEARCH("/",N3214))</f>
        <v>plays</v>
      </c>
      <c r="S3214" s="9">
        <f t="shared" si="202"/>
        <v>41829.587395833332</v>
      </c>
      <c r="T3214" s="9">
        <f t="shared" si="203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100.1</v>
      </c>
      <c r="P3215" s="14">
        <f t="shared" si="201"/>
        <v>127.81</v>
      </c>
      <c r="Q3215" t="str">
        <f>(LEFT(N3215,FIND("/",N3215)-1))</f>
        <v>theater</v>
      </c>
      <c r="R3215" t="str">
        <f>RIGHT(N3215,LEN(N3215)-SEARCH("/",N3215))</f>
        <v>plays</v>
      </c>
      <c r="S3215" s="9">
        <f t="shared" si="202"/>
        <v>42171.555081018516</v>
      </c>
      <c r="T3215" s="9">
        <f t="shared" si="203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102.1</v>
      </c>
      <c r="P3216" s="14">
        <f t="shared" si="201"/>
        <v>106.57</v>
      </c>
      <c r="Q3216" t="str">
        <f>(LEFT(N3216,FIND("/",N3216)-1))</f>
        <v>theater</v>
      </c>
      <c r="R3216" t="str">
        <f>RIGHT(N3216,LEN(N3216)-SEARCH("/",N3216))</f>
        <v>plays</v>
      </c>
      <c r="S3216" s="9">
        <f t="shared" si="202"/>
        <v>42337.584178240737</v>
      </c>
      <c r="T3216" s="9">
        <f t="shared" si="203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100.4</v>
      </c>
      <c r="P3217" s="14">
        <f t="shared" si="201"/>
        <v>262.11</v>
      </c>
      <c r="Q3217" t="str">
        <f>(LEFT(N3217,FIND("/",N3217)-1))</f>
        <v>theater</v>
      </c>
      <c r="R3217" t="str">
        <f>RIGHT(N3217,LEN(N3217)-SEARCH("/",N3217))</f>
        <v>plays</v>
      </c>
      <c r="S3217" s="9">
        <f t="shared" si="202"/>
        <v>42219.456840277773</v>
      </c>
      <c r="T3217" s="9">
        <f t="shared" si="203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100.1</v>
      </c>
      <c r="P3218" s="14">
        <f t="shared" si="201"/>
        <v>57.17</v>
      </c>
      <c r="Q3218" t="str">
        <f>(LEFT(N3218,FIND("/",N3218)-1))</f>
        <v>theater</v>
      </c>
      <c r="R3218" t="str">
        <f>RIGHT(N3218,LEN(N3218)-SEARCH("/",N3218))</f>
        <v>plays</v>
      </c>
      <c r="S3218" s="9">
        <f t="shared" si="202"/>
        <v>42165.254293981481</v>
      </c>
      <c r="T3218" s="9">
        <f t="shared" si="203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116</v>
      </c>
      <c r="P3219" s="14">
        <f t="shared" si="201"/>
        <v>50.2</v>
      </c>
      <c r="Q3219" t="str">
        <f>(LEFT(N3219,FIND("/",N3219)-1))</f>
        <v>theater</v>
      </c>
      <c r="R3219" t="str">
        <f>RIGHT(N3219,LEN(N3219)-SEARCH("/",N3219))</f>
        <v>plays</v>
      </c>
      <c r="S3219" s="9">
        <f t="shared" si="202"/>
        <v>42648.337777777771</v>
      </c>
      <c r="T3219" s="9">
        <f t="shared" si="203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102.1</v>
      </c>
      <c r="P3220" s="14">
        <f t="shared" si="201"/>
        <v>66.59</v>
      </c>
      <c r="Q3220" t="str">
        <f>(LEFT(N3220,FIND("/",N3220)-1))</f>
        <v>theater</v>
      </c>
      <c r="R3220" t="str">
        <f>RIGHT(N3220,LEN(N3220)-SEARCH("/",N3220))</f>
        <v>plays</v>
      </c>
      <c r="S3220" s="9">
        <f t="shared" si="202"/>
        <v>41970.793819444443</v>
      </c>
      <c r="T3220" s="9">
        <f t="shared" si="203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100.1</v>
      </c>
      <c r="P3221" s="14">
        <f t="shared" si="201"/>
        <v>168.25</v>
      </c>
      <c r="Q3221" t="str">
        <f>(LEFT(N3221,FIND("/",N3221)-1))</f>
        <v>theater</v>
      </c>
      <c r="R3221" t="str">
        <f>RIGHT(N3221,LEN(N3221)-SEARCH("/",N3221))</f>
        <v>plays</v>
      </c>
      <c r="S3221" s="9">
        <f t="shared" si="202"/>
        <v>42050.77484953704</v>
      </c>
      <c r="T3221" s="9">
        <f t="shared" si="203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100.8</v>
      </c>
      <c r="P3222" s="14">
        <f t="shared" si="201"/>
        <v>256.37</v>
      </c>
      <c r="Q3222" t="str">
        <f>(LEFT(N3222,FIND("/",N3222)-1))</f>
        <v>theater</v>
      </c>
      <c r="R3222" t="str">
        <f>RIGHT(N3222,LEN(N3222)-SEARCH("/",N3222))</f>
        <v>plays</v>
      </c>
      <c r="S3222" s="9">
        <f t="shared" si="202"/>
        <v>42772.625046296293</v>
      </c>
      <c r="T3222" s="9">
        <f t="shared" si="203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103.4</v>
      </c>
      <c r="P3223" s="14">
        <f t="shared" si="201"/>
        <v>36.61</v>
      </c>
      <c r="Q3223" t="str">
        <f>(LEFT(N3223,FIND("/",N3223)-1))</f>
        <v>theater</v>
      </c>
      <c r="R3223" t="str">
        <f>RIGHT(N3223,LEN(N3223)-SEARCH("/",N3223))</f>
        <v>plays</v>
      </c>
      <c r="S3223" s="9">
        <f t="shared" si="202"/>
        <v>42155.488460648143</v>
      </c>
      <c r="T3223" s="9">
        <f t="shared" si="203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124.8</v>
      </c>
      <c r="P3224" s="14">
        <f t="shared" si="201"/>
        <v>37.14</v>
      </c>
      <c r="Q3224" t="str">
        <f>(LEFT(N3224,FIND("/",N3224)-1))</f>
        <v>theater</v>
      </c>
      <c r="R3224" t="str">
        <f>RIGHT(N3224,LEN(N3224)-SEARCH("/",N3224))</f>
        <v>plays</v>
      </c>
      <c r="S3224" s="9">
        <f t="shared" si="202"/>
        <v>42270.373807870368</v>
      </c>
      <c r="T3224" s="9">
        <f t="shared" si="203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109.5</v>
      </c>
      <c r="P3225" s="14">
        <f t="shared" si="201"/>
        <v>45.88</v>
      </c>
      <c r="Q3225" t="str">
        <f>(LEFT(N3225,FIND("/",N3225)-1))</f>
        <v>theater</v>
      </c>
      <c r="R3225" t="str">
        <f>RIGHT(N3225,LEN(N3225)-SEARCH("/",N3225))</f>
        <v>plays</v>
      </c>
      <c r="S3225" s="9">
        <f t="shared" si="202"/>
        <v>42206.627037037033</v>
      </c>
      <c r="T3225" s="9">
        <f t="shared" si="203"/>
        <v>42236.627037037033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102</v>
      </c>
      <c r="P3226" s="14">
        <f t="shared" si="201"/>
        <v>141.71</v>
      </c>
      <c r="Q3226" t="str">
        <f>(LEFT(N3226,FIND("/",N3226)-1))</f>
        <v>theater</v>
      </c>
      <c r="R3226" t="str">
        <f>RIGHT(N3226,LEN(N3226)-SEARCH("/",N3226))</f>
        <v>plays</v>
      </c>
      <c r="S3226" s="9">
        <f t="shared" si="202"/>
        <v>42697.642511574071</v>
      </c>
      <c r="T3226" s="9">
        <f t="shared" si="203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102.4</v>
      </c>
      <c r="P3227" s="14">
        <f t="shared" si="201"/>
        <v>52.49</v>
      </c>
      <c r="Q3227" t="str">
        <f>(LEFT(N3227,FIND("/",N3227)-1))</f>
        <v>theater</v>
      </c>
      <c r="R3227" t="str">
        <f>RIGHT(N3227,LEN(N3227)-SEARCH("/",N3227))</f>
        <v>plays</v>
      </c>
      <c r="S3227" s="9">
        <f t="shared" si="202"/>
        <v>42503.351134259261</v>
      </c>
      <c r="T3227" s="9">
        <f t="shared" si="203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104.2</v>
      </c>
      <c r="P3228" s="14">
        <f t="shared" si="201"/>
        <v>59.52</v>
      </c>
      <c r="Q3228" t="str">
        <f>(LEFT(N3228,FIND("/",N3228)-1))</f>
        <v>theater</v>
      </c>
      <c r="R3228" t="str">
        <f>RIGHT(N3228,LEN(N3228)-SEARCH("/",N3228))</f>
        <v>plays</v>
      </c>
      <c r="S3228" s="9">
        <f t="shared" si="202"/>
        <v>42277.375138888885</v>
      </c>
      <c r="T3228" s="9">
        <f t="shared" si="203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125</v>
      </c>
      <c r="P3229" s="14">
        <f t="shared" si="201"/>
        <v>50</v>
      </c>
      <c r="Q3229" t="str">
        <f>(LEFT(N3229,FIND("/",N3229)-1))</f>
        <v>theater</v>
      </c>
      <c r="R3229" t="str">
        <f>RIGHT(N3229,LEN(N3229)-SEARCH("/",N3229))</f>
        <v>plays</v>
      </c>
      <c r="S3229" s="9">
        <f t="shared" si="202"/>
        <v>42722.674027777779</v>
      </c>
      <c r="T3229" s="9">
        <f t="shared" si="203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102.3</v>
      </c>
      <c r="P3230" s="14">
        <f t="shared" si="201"/>
        <v>193.62</v>
      </c>
      <c r="Q3230" t="str">
        <f>(LEFT(N3230,FIND("/",N3230)-1))</f>
        <v>theater</v>
      </c>
      <c r="R3230" t="str">
        <f>RIGHT(N3230,LEN(N3230)-SEARCH("/",N3230))</f>
        <v>plays</v>
      </c>
      <c r="S3230" s="9">
        <f t="shared" si="202"/>
        <v>42323.500972222224</v>
      </c>
      <c r="T3230" s="9">
        <f t="shared" si="203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107.9</v>
      </c>
      <c r="P3231" s="14">
        <f t="shared" si="201"/>
        <v>106.8</v>
      </c>
      <c r="Q3231" t="str">
        <f>(LEFT(N3231,FIND("/",N3231)-1))</f>
        <v>theater</v>
      </c>
      <c r="R3231" t="str">
        <f>RIGHT(N3231,LEN(N3231)-SEARCH("/",N3231))</f>
        <v>plays</v>
      </c>
      <c r="S3231" s="9">
        <f t="shared" si="202"/>
        <v>41933.083310185182</v>
      </c>
      <c r="T3231" s="9">
        <f t="shared" si="203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109.9</v>
      </c>
      <c r="P3232" s="14">
        <f t="shared" si="201"/>
        <v>77.22</v>
      </c>
      <c r="Q3232" t="str">
        <f>(LEFT(N3232,FIND("/",N3232)-1))</f>
        <v>theater</v>
      </c>
      <c r="R3232" t="str">
        <f>RIGHT(N3232,LEN(N3232)-SEARCH("/",N3232))</f>
        <v>plays</v>
      </c>
      <c r="S3232" s="9">
        <f t="shared" si="202"/>
        <v>41897.959791666661</v>
      </c>
      <c r="T3232" s="9">
        <f t="shared" si="203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161</v>
      </c>
      <c r="P3233" s="14">
        <f t="shared" si="201"/>
        <v>57.5</v>
      </c>
      <c r="Q3233" t="str">
        <f>(LEFT(N3233,FIND("/",N3233)-1))</f>
        <v>theater</v>
      </c>
      <c r="R3233" t="str">
        <f>RIGHT(N3233,LEN(N3233)-SEARCH("/",N3233))</f>
        <v>plays</v>
      </c>
      <c r="S3233" s="9">
        <f t="shared" si="202"/>
        <v>42446.735497685186</v>
      </c>
      <c r="T3233" s="9">
        <f t="shared" si="203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131.19999999999999</v>
      </c>
      <c r="P3234" s="14">
        <f t="shared" si="201"/>
        <v>50.46</v>
      </c>
      <c r="Q3234" t="str">
        <f>(LEFT(N3234,FIND("/",N3234)-1))</f>
        <v>theater</v>
      </c>
      <c r="R3234" t="str">
        <f>RIGHT(N3234,LEN(N3234)-SEARCH("/",N3234))</f>
        <v>plays</v>
      </c>
      <c r="S3234" s="9">
        <f t="shared" si="202"/>
        <v>42463.605520833335</v>
      </c>
      <c r="T3234" s="9">
        <f t="shared" si="203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118.8</v>
      </c>
      <c r="P3235" s="14">
        <f t="shared" si="201"/>
        <v>97.38</v>
      </c>
      <c r="Q3235" t="str">
        <f>(LEFT(N3235,FIND("/",N3235)-1))</f>
        <v>theater</v>
      </c>
      <c r="R3235" t="str">
        <f>RIGHT(N3235,LEN(N3235)-SEARCH("/",N3235))</f>
        <v>plays</v>
      </c>
      <c r="S3235" s="9">
        <f t="shared" si="202"/>
        <v>42766.596701388888</v>
      </c>
      <c r="T3235" s="9">
        <f t="shared" si="203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100.4</v>
      </c>
      <c r="P3236" s="14">
        <f t="shared" si="201"/>
        <v>34.92</v>
      </c>
      <c r="Q3236" t="str">
        <f>(LEFT(N3236,FIND("/",N3236)-1))</f>
        <v>theater</v>
      </c>
      <c r="R3236" t="str">
        <f>RIGHT(N3236,LEN(N3236)-SEARCH("/",N3236))</f>
        <v>plays</v>
      </c>
      <c r="S3236" s="9">
        <f t="shared" si="202"/>
        <v>42734.581111111103</v>
      </c>
      <c r="T3236" s="9">
        <f t="shared" si="203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103.2</v>
      </c>
      <c r="P3237" s="14">
        <f t="shared" si="201"/>
        <v>85.53</v>
      </c>
      <c r="Q3237" t="str">
        <f>(LEFT(N3237,FIND("/",N3237)-1))</f>
        <v>theater</v>
      </c>
      <c r="R3237" t="str">
        <f>RIGHT(N3237,LEN(N3237)-SEARCH("/",N3237))</f>
        <v>plays</v>
      </c>
      <c r="S3237" s="9">
        <f t="shared" si="202"/>
        <v>42522.139479166661</v>
      </c>
      <c r="T3237" s="9">
        <f t="shared" si="203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100.6</v>
      </c>
      <c r="P3238" s="14">
        <f t="shared" si="201"/>
        <v>182.91</v>
      </c>
      <c r="Q3238" t="str">
        <f>(LEFT(N3238,FIND("/",N3238)-1))</f>
        <v>theater</v>
      </c>
      <c r="R3238" t="str">
        <f>RIGHT(N3238,LEN(N3238)-SEARCH("/",N3238))</f>
        <v>plays</v>
      </c>
      <c r="S3238" s="9">
        <f t="shared" si="202"/>
        <v>42702.708715277775</v>
      </c>
      <c r="T3238" s="9">
        <f t="shared" si="203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100.8</v>
      </c>
      <c r="P3239" s="14">
        <f t="shared" si="201"/>
        <v>131.13999999999999</v>
      </c>
      <c r="Q3239" t="str">
        <f>(LEFT(N3239,FIND("/",N3239)-1))</f>
        <v>theater</v>
      </c>
      <c r="R3239" t="str">
        <f>RIGHT(N3239,LEN(N3239)-SEARCH("/",N3239))</f>
        <v>plays</v>
      </c>
      <c r="S3239" s="9">
        <f t="shared" si="202"/>
        <v>42252.266018518516</v>
      </c>
      <c r="T3239" s="9">
        <f t="shared" si="203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112.3</v>
      </c>
      <c r="P3240" s="14">
        <f t="shared" si="201"/>
        <v>39.81</v>
      </c>
      <c r="Q3240" t="str">
        <f>(LEFT(N3240,FIND("/",N3240)-1))</f>
        <v>theater</v>
      </c>
      <c r="R3240" t="str">
        <f>RIGHT(N3240,LEN(N3240)-SEARCH("/",N3240))</f>
        <v>plays</v>
      </c>
      <c r="S3240" s="9">
        <f t="shared" si="202"/>
        <v>42156.302060185182</v>
      </c>
      <c r="T3240" s="9">
        <f t="shared" si="203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105.9</v>
      </c>
      <c r="P3241" s="14">
        <f t="shared" si="201"/>
        <v>59.7</v>
      </c>
      <c r="Q3241" t="str">
        <f>(LEFT(N3241,FIND("/",N3241)-1))</f>
        <v>theater</v>
      </c>
      <c r="R3241" t="str">
        <f>RIGHT(N3241,LEN(N3241)-SEARCH("/",N3241))</f>
        <v>plays</v>
      </c>
      <c r="S3241" s="9">
        <f t="shared" si="202"/>
        <v>42277.880706018514</v>
      </c>
      <c r="T3241" s="9">
        <f t="shared" si="203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100.6</v>
      </c>
      <c r="P3242" s="14">
        <f t="shared" si="201"/>
        <v>88.74</v>
      </c>
      <c r="Q3242" t="str">
        <f>(LEFT(N3242,FIND("/",N3242)-1))</f>
        <v>theater</v>
      </c>
      <c r="R3242" t="str">
        <f>RIGHT(N3242,LEN(N3242)-SEARCH("/",N3242))</f>
        <v>plays</v>
      </c>
      <c r="S3242" s="9">
        <f t="shared" si="202"/>
        <v>42754.485509259255</v>
      </c>
      <c r="T3242" s="9">
        <f t="shared" si="203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115.3</v>
      </c>
      <c r="P3243" s="14">
        <f t="shared" si="201"/>
        <v>58.69</v>
      </c>
      <c r="Q3243" t="str">
        <f>(LEFT(N3243,FIND("/",N3243)-1))</f>
        <v>theater</v>
      </c>
      <c r="R3243" t="str">
        <f>RIGHT(N3243,LEN(N3243)-SEARCH("/",N3243))</f>
        <v>plays</v>
      </c>
      <c r="S3243" s="9">
        <f t="shared" si="202"/>
        <v>41893.116550925923</v>
      </c>
      <c r="T3243" s="9">
        <f t="shared" si="203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127.3</v>
      </c>
      <c r="P3244" s="14">
        <f t="shared" si="201"/>
        <v>69.569999999999993</v>
      </c>
      <c r="Q3244" t="str">
        <f>(LEFT(N3244,FIND("/",N3244)-1))</f>
        <v>theater</v>
      </c>
      <c r="R3244" t="str">
        <f>RIGHT(N3244,LEN(N3244)-SEARCH("/",N3244))</f>
        <v>plays</v>
      </c>
      <c r="S3244" s="9">
        <f t="shared" si="202"/>
        <v>41871.547361111108</v>
      </c>
      <c r="T3244" s="9">
        <f t="shared" si="203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102.8</v>
      </c>
      <c r="P3245" s="14">
        <f t="shared" si="201"/>
        <v>115.87</v>
      </c>
      <c r="Q3245" t="str">
        <f>(LEFT(N3245,FIND("/",N3245)-1))</f>
        <v>theater</v>
      </c>
      <c r="R3245" t="str">
        <f>RIGHT(N3245,LEN(N3245)-SEARCH("/",N3245))</f>
        <v>plays</v>
      </c>
      <c r="S3245" s="9">
        <f t="shared" si="202"/>
        <v>42261.888449074067</v>
      </c>
      <c r="T3245" s="9">
        <f t="shared" si="203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102.9</v>
      </c>
      <c r="P3246" s="14">
        <f t="shared" si="201"/>
        <v>23.87</v>
      </c>
      <c r="Q3246" t="str">
        <f>(LEFT(N3246,FIND("/",N3246)-1))</f>
        <v>theater</v>
      </c>
      <c r="R3246" t="str">
        <f>RIGHT(N3246,LEN(N3246)-SEARCH("/",N3246))</f>
        <v>plays</v>
      </c>
      <c r="S3246" s="9">
        <f t="shared" si="202"/>
        <v>42675.485902777778</v>
      </c>
      <c r="T3246" s="9">
        <f t="shared" si="203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104.3</v>
      </c>
      <c r="P3247" s="14">
        <f t="shared" si="201"/>
        <v>81.13</v>
      </c>
      <c r="Q3247" t="str">
        <f>(LEFT(N3247,FIND("/",N3247)-1))</f>
        <v>theater</v>
      </c>
      <c r="R3247" t="str">
        <f>RIGHT(N3247,LEN(N3247)-SEARCH("/",N3247))</f>
        <v>plays</v>
      </c>
      <c r="S3247" s="9">
        <f t="shared" si="202"/>
        <v>42135.391874999994</v>
      </c>
      <c r="T3247" s="9">
        <f t="shared" si="203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111.2</v>
      </c>
      <c r="P3248" s="14">
        <f t="shared" si="201"/>
        <v>57.63</v>
      </c>
      <c r="Q3248" t="str">
        <f>(LEFT(N3248,FIND("/",N3248)-1))</f>
        <v>theater</v>
      </c>
      <c r="R3248" t="str">
        <f>RIGHT(N3248,LEN(N3248)-SEARCH("/",N3248))</f>
        <v>plays</v>
      </c>
      <c r="S3248" s="9">
        <f t="shared" si="202"/>
        <v>42230.263888888883</v>
      </c>
      <c r="T3248" s="9">
        <f t="shared" si="203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105.9</v>
      </c>
      <c r="P3249" s="14">
        <f t="shared" si="201"/>
        <v>46.43</v>
      </c>
      <c r="Q3249" t="str">
        <f>(LEFT(N3249,FIND("/",N3249)-1))</f>
        <v>theater</v>
      </c>
      <c r="R3249" t="str">
        <f>RIGHT(N3249,LEN(N3249)-SEARCH("/",N3249))</f>
        <v>plays</v>
      </c>
      <c r="S3249" s="9">
        <f t="shared" si="202"/>
        <v>42167.22583333333</v>
      </c>
      <c r="T3249" s="9">
        <f t="shared" si="203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100.8</v>
      </c>
      <c r="P3250" s="14">
        <f t="shared" si="201"/>
        <v>60.48</v>
      </c>
      <c r="Q3250" t="str">
        <f>(LEFT(N3250,FIND("/",N3250)-1))</f>
        <v>theater</v>
      </c>
      <c r="R3250" t="str">
        <f>RIGHT(N3250,LEN(N3250)-SEARCH("/",N3250))</f>
        <v>plays</v>
      </c>
      <c r="S3250" s="9">
        <f t="shared" si="202"/>
        <v>42068.68005787037</v>
      </c>
      <c r="T3250" s="9">
        <f t="shared" si="203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104.9</v>
      </c>
      <c r="P3251" s="14">
        <f t="shared" si="201"/>
        <v>65.58</v>
      </c>
      <c r="Q3251" t="str">
        <f>(LEFT(N3251,FIND("/",N3251)-1))</f>
        <v>theater</v>
      </c>
      <c r="R3251" t="str">
        <f>RIGHT(N3251,LEN(N3251)-SEARCH("/",N3251))</f>
        <v>plays</v>
      </c>
      <c r="S3251" s="9">
        <f t="shared" si="202"/>
        <v>42145.538356481477</v>
      </c>
      <c r="T3251" s="9">
        <f t="shared" si="203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101.6</v>
      </c>
      <c r="P3252" s="14">
        <f t="shared" si="201"/>
        <v>119.19</v>
      </c>
      <c r="Q3252" t="str">
        <f>(LEFT(N3252,FIND("/",N3252)-1))</f>
        <v>theater</v>
      </c>
      <c r="R3252" t="str">
        <f>RIGHT(N3252,LEN(N3252)-SEARCH("/",N3252))</f>
        <v>plays</v>
      </c>
      <c r="S3252" s="9">
        <f t="shared" si="202"/>
        <v>41918.533842592587</v>
      </c>
      <c r="T3252" s="9">
        <f t="shared" si="203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110.7</v>
      </c>
      <c r="P3253" s="14">
        <f t="shared" si="201"/>
        <v>83.05</v>
      </c>
      <c r="Q3253" t="str">
        <f>(LEFT(N3253,FIND("/",N3253)-1))</f>
        <v>theater</v>
      </c>
      <c r="R3253" t="str">
        <f>RIGHT(N3253,LEN(N3253)-SEARCH("/",N3253))</f>
        <v>plays</v>
      </c>
      <c r="S3253" s="9">
        <f t="shared" si="202"/>
        <v>42146.52275462963</v>
      </c>
      <c r="T3253" s="9">
        <f t="shared" si="203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127.8</v>
      </c>
      <c r="P3254" s="14">
        <f t="shared" si="201"/>
        <v>57.52</v>
      </c>
      <c r="Q3254" t="str">
        <f>(LEFT(N3254,FIND("/",N3254)-1))</f>
        <v>theater</v>
      </c>
      <c r="R3254" t="str">
        <f>RIGHT(N3254,LEN(N3254)-SEARCH("/",N3254))</f>
        <v>plays</v>
      </c>
      <c r="S3254" s="9">
        <f t="shared" si="202"/>
        <v>42590.264351851853</v>
      </c>
      <c r="T3254" s="9">
        <f t="shared" si="203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101.8</v>
      </c>
      <c r="P3255" s="14">
        <f t="shared" si="201"/>
        <v>177.09</v>
      </c>
      <c r="Q3255" t="str">
        <f>(LEFT(N3255,FIND("/",N3255)-1))</f>
        <v>theater</v>
      </c>
      <c r="R3255" t="str">
        <f>RIGHT(N3255,LEN(N3255)-SEARCH("/",N3255))</f>
        <v>plays</v>
      </c>
      <c r="S3255" s="9">
        <f t="shared" si="202"/>
        <v>42602.368379629632</v>
      </c>
      <c r="T3255" s="9">
        <f t="shared" si="203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101.3</v>
      </c>
      <c r="P3256" s="14">
        <f t="shared" si="201"/>
        <v>70.77</v>
      </c>
      <c r="Q3256" t="str">
        <f>(LEFT(N3256,FIND("/",N3256)-1))</f>
        <v>theater</v>
      </c>
      <c r="R3256" t="str">
        <f>RIGHT(N3256,LEN(N3256)-SEARCH("/",N3256))</f>
        <v>plays</v>
      </c>
      <c r="S3256" s="9">
        <f t="shared" si="202"/>
        <v>42058.877418981479</v>
      </c>
      <c r="T3256" s="9">
        <f t="shared" si="203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175</v>
      </c>
      <c r="P3257" s="14">
        <f t="shared" si="201"/>
        <v>29.17</v>
      </c>
      <c r="Q3257" t="str">
        <f>(LEFT(N3257,FIND("/",N3257)-1))</f>
        <v>theater</v>
      </c>
      <c r="R3257" t="str">
        <f>RIGHT(N3257,LEN(N3257)-SEARCH("/",N3257))</f>
        <v>plays</v>
      </c>
      <c r="S3257" s="9">
        <f t="shared" si="202"/>
        <v>41889.559895833328</v>
      </c>
      <c r="T3257" s="9">
        <f t="shared" si="203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128.1</v>
      </c>
      <c r="P3258" s="14">
        <f t="shared" si="201"/>
        <v>72.760000000000005</v>
      </c>
      <c r="Q3258" t="str">
        <f>(LEFT(N3258,FIND("/",N3258)-1))</f>
        <v>theater</v>
      </c>
      <c r="R3258" t="str">
        <f>RIGHT(N3258,LEN(N3258)-SEARCH("/",N3258))</f>
        <v>plays</v>
      </c>
      <c r="S3258" s="9">
        <f t="shared" si="202"/>
        <v>42144.365474537037</v>
      </c>
      <c r="T3258" s="9">
        <f t="shared" si="203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106.3</v>
      </c>
      <c r="P3259" s="14">
        <f t="shared" si="201"/>
        <v>51.85</v>
      </c>
      <c r="Q3259" t="str">
        <f>(LEFT(N3259,FIND("/",N3259)-1))</f>
        <v>theater</v>
      </c>
      <c r="R3259" t="str">
        <f>RIGHT(N3259,LEN(N3259)-SEARCH("/",N3259))</f>
        <v>plays</v>
      </c>
      <c r="S3259" s="9">
        <f t="shared" si="202"/>
        <v>42758.351296296292</v>
      </c>
      <c r="T3259" s="9">
        <f t="shared" si="203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105.2</v>
      </c>
      <c r="P3260" s="14">
        <f t="shared" si="201"/>
        <v>98.2</v>
      </c>
      <c r="Q3260" t="str">
        <f>(LEFT(N3260,FIND("/",N3260)-1))</f>
        <v>theater</v>
      </c>
      <c r="R3260" t="str">
        <f>RIGHT(N3260,LEN(N3260)-SEARCH("/",N3260))</f>
        <v>plays</v>
      </c>
      <c r="S3260" s="9">
        <f t="shared" si="202"/>
        <v>41982.678946759253</v>
      </c>
      <c r="T3260" s="9">
        <f t="shared" si="203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106.2</v>
      </c>
      <c r="P3261" s="14">
        <f t="shared" si="201"/>
        <v>251.74</v>
      </c>
      <c r="Q3261" t="str">
        <f>(LEFT(N3261,FIND("/",N3261)-1))</f>
        <v>theater</v>
      </c>
      <c r="R3261" t="str">
        <f>RIGHT(N3261,LEN(N3261)-SEARCH("/",N3261))</f>
        <v>plays</v>
      </c>
      <c r="S3261" s="9">
        <f t="shared" si="202"/>
        <v>42614.552604166667</v>
      </c>
      <c r="T3261" s="9">
        <f t="shared" si="203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109.2</v>
      </c>
      <c r="P3262" s="14">
        <f t="shared" si="201"/>
        <v>74.819999999999993</v>
      </c>
      <c r="Q3262" t="str">
        <f>(LEFT(N3262,FIND("/",N3262)-1))</f>
        <v>theater</v>
      </c>
      <c r="R3262" t="str">
        <f>RIGHT(N3262,LEN(N3262)-SEARCH("/",N3262))</f>
        <v>plays</v>
      </c>
      <c r="S3262" s="9">
        <f t="shared" si="202"/>
        <v>42303.464328703696</v>
      </c>
      <c r="T3262" s="9">
        <f t="shared" si="203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100.5</v>
      </c>
      <c r="P3263" s="14">
        <f t="shared" si="201"/>
        <v>67.650000000000006</v>
      </c>
      <c r="Q3263" t="str">
        <f>(LEFT(N3263,FIND("/",N3263)-1))</f>
        <v>theater</v>
      </c>
      <c r="R3263" t="str">
        <f>RIGHT(N3263,LEN(N3263)-SEARCH("/",N3263))</f>
        <v>plays</v>
      </c>
      <c r="S3263" s="9">
        <f t="shared" si="202"/>
        <v>42171.517083333332</v>
      </c>
      <c r="T3263" s="9">
        <f t="shared" si="203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103</v>
      </c>
      <c r="P3264" s="14">
        <f t="shared" si="201"/>
        <v>93.81</v>
      </c>
      <c r="Q3264" t="str">
        <f>(LEFT(N3264,FIND("/",N3264)-1))</f>
        <v>theater</v>
      </c>
      <c r="R3264" t="str">
        <f>RIGHT(N3264,LEN(N3264)-SEARCH("/",N3264))</f>
        <v>plays</v>
      </c>
      <c r="S3264" s="9">
        <f t="shared" si="202"/>
        <v>41964.107199074067</v>
      </c>
      <c r="T3264" s="9">
        <f t="shared" si="203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112.2</v>
      </c>
      <c r="P3265" s="14">
        <f t="shared" si="201"/>
        <v>41.24</v>
      </c>
      <c r="Q3265" t="str">
        <f>(LEFT(N3265,FIND("/",N3265)-1))</f>
        <v>theater</v>
      </c>
      <c r="R3265" t="str">
        <f>RIGHT(N3265,LEN(N3265)-SEARCH("/",N3265))</f>
        <v>plays</v>
      </c>
      <c r="S3265" s="9">
        <f t="shared" si="202"/>
        <v>42284.30773148148</v>
      </c>
      <c r="T3265" s="9">
        <f t="shared" si="203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103</v>
      </c>
      <c r="P3266" s="14">
        <f t="shared" si="201"/>
        <v>52.55</v>
      </c>
      <c r="Q3266" t="str">
        <f>(LEFT(N3266,FIND("/",N3266)-1))</f>
        <v>theater</v>
      </c>
      <c r="R3266" t="str">
        <f>RIGHT(N3266,LEN(N3266)-SEARCH("/",N3266))</f>
        <v>plays</v>
      </c>
      <c r="S3266" s="9">
        <f t="shared" si="202"/>
        <v>42016.591874999998</v>
      </c>
      <c r="T3266" s="9">
        <f t="shared" si="203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ROUND((E3267/D3267)*100, 1)</f>
        <v>164</v>
      </c>
      <c r="P3267" s="14">
        <f t="shared" ref="P3267:P3330" si="205">ROUND(E3267/L3267, 2)</f>
        <v>70.290000000000006</v>
      </c>
      <c r="Q3267" t="str">
        <f>(LEFT(N3267,FIND("/",N3267)-1))</f>
        <v>theater</v>
      </c>
      <c r="R3267" t="str">
        <f>RIGHT(N3267,LEN(N3267)-SEARCH("/",N3267))</f>
        <v>plays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131.30000000000001</v>
      </c>
      <c r="P3268" s="14">
        <f t="shared" si="205"/>
        <v>48.33</v>
      </c>
      <c r="Q3268" t="str">
        <f>(LEFT(N3268,FIND("/",N3268)-1))</f>
        <v>theater</v>
      </c>
      <c r="R3268" t="str">
        <f>RIGHT(N3268,LEN(N3268)-SEARCH("/",N3268))</f>
        <v>plays</v>
      </c>
      <c r="S3268" s="9">
        <f t="shared" si="206"/>
        <v>42136.327800925923</v>
      </c>
      <c r="T3268" s="9">
        <f t="shared" si="207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102.1</v>
      </c>
      <c r="P3269" s="14">
        <f t="shared" si="205"/>
        <v>53.18</v>
      </c>
      <c r="Q3269" t="str">
        <f>(LEFT(N3269,FIND("/",N3269)-1))</f>
        <v>theater</v>
      </c>
      <c r="R3269" t="str">
        <f>RIGHT(N3269,LEN(N3269)-SEARCH("/",N3269))</f>
        <v>plays</v>
      </c>
      <c r="S3269" s="9">
        <f t="shared" si="206"/>
        <v>42172.549305555549</v>
      </c>
      <c r="T3269" s="9">
        <f t="shared" si="207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128</v>
      </c>
      <c r="P3270" s="14">
        <f t="shared" si="205"/>
        <v>60.95</v>
      </c>
      <c r="Q3270" t="str">
        <f>(LEFT(N3270,FIND("/",N3270)-1))</f>
        <v>theater</v>
      </c>
      <c r="R3270" t="str">
        <f>RIGHT(N3270,LEN(N3270)-SEARCH("/",N3270))</f>
        <v>plays</v>
      </c>
      <c r="S3270" s="9">
        <f t="shared" si="206"/>
        <v>42590.695925925924</v>
      </c>
      <c r="T3270" s="9">
        <f t="shared" si="207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101.5</v>
      </c>
      <c r="P3271" s="14">
        <f t="shared" si="205"/>
        <v>116</v>
      </c>
      <c r="Q3271" t="str">
        <f>(LEFT(N3271,FIND("/",N3271)-1))</f>
        <v>theater</v>
      </c>
      <c r="R3271" t="str">
        <f>RIGHT(N3271,LEN(N3271)-SEARCH("/",N3271))</f>
        <v>plays</v>
      </c>
      <c r="S3271" s="9">
        <f t="shared" si="206"/>
        <v>42137.187465277777</v>
      </c>
      <c r="T3271" s="9">
        <f t="shared" si="207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101.7</v>
      </c>
      <c r="P3272" s="14">
        <f t="shared" si="205"/>
        <v>61</v>
      </c>
      <c r="Q3272" t="str">
        <f>(LEFT(N3272,FIND("/",N3272)-1))</f>
        <v>theater</v>
      </c>
      <c r="R3272" t="str">
        <f>RIGHT(N3272,LEN(N3272)-SEARCH("/",N3272))</f>
        <v>plays</v>
      </c>
      <c r="S3272" s="9">
        <f t="shared" si="206"/>
        <v>42167.324826388889</v>
      </c>
      <c r="T3272" s="9">
        <f t="shared" si="207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130</v>
      </c>
      <c r="P3273" s="14">
        <f t="shared" si="205"/>
        <v>38.24</v>
      </c>
      <c r="Q3273" t="str">
        <f>(LEFT(N3273,FIND("/",N3273)-1))</f>
        <v>theater</v>
      </c>
      <c r="R3273" t="str">
        <f>RIGHT(N3273,LEN(N3273)-SEARCH("/",N3273))</f>
        <v>plays</v>
      </c>
      <c r="S3273" s="9">
        <f t="shared" si="206"/>
        <v>41915.22887731481</v>
      </c>
      <c r="T3273" s="9">
        <f t="shared" si="207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154.4</v>
      </c>
      <c r="P3274" s="14">
        <f t="shared" si="205"/>
        <v>106.5</v>
      </c>
      <c r="Q3274" t="str">
        <f>(LEFT(N3274,FIND("/",N3274)-1))</f>
        <v>theater</v>
      </c>
      <c r="R3274" t="str">
        <f>RIGHT(N3274,LEN(N3274)-SEARCH("/",N3274))</f>
        <v>plays</v>
      </c>
      <c r="S3274" s="9">
        <f t="shared" si="206"/>
        <v>42284.291770833333</v>
      </c>
      <c r="T3274" s="9">
        <f t="shared" si="207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107.4</v>
      </c>
      <c r="P3275" s="14">
        <f t="shared" si="205"/>
        <v>204.57</v>
      </c>
      <c r="Q3275" t="str">
        <f>(LEFT(N3275,FIND("/",N3275)-1))</f>
        <v>theater</v>
      </c>
      <c r="R3275" t="str">
        <f>RIGHT(N3275,LEN(N3275)-SEARCH("/",N3275))</f>
        <v>plays</v>
      </c>
      <c r="S3275" s="9">
        <f t="shared" si="206"/>
        <v>42611.5930787037</v>
      </c>
      <c r="T3275" s="9">
        <f t="shared" si="207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101.3</v>
      </c>
      <c r="P3276" s="14">
        <f t="shared" si="205"/>
        <v>54.91</v>
      </c>
      <c r="Q3276" t="str">
        <f>(LEFT(N3276,FIND("/",N3276)-1))</f>
        <v>theater</v>
      </c>
      <c r="R3276" t="str">
        <f>RIGHT(N3276,LEN(N3276)-SEARCH("/",N3276))</f>
        <v>plays</v>
      </c>
      <c r="S3276" s="9">
        <f t="shared" si="206"/>
        <v>42400.496203703697</v>
      </c>
      <c r="T3276" s="9">
        <f t="shared" si="207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100.3</v>
      </c>
      <c r="P3277" s="14">
        <f t="shared" si="205"/>
        <v>150.41999999999999</v>
      </c>
      <c r="Q3277" t="str">
        <f>(LEFT(N3277,FIND("/",N3277)-1))</f>
        <v>theater</v>
      </c>
      <c r="R3277" t="str">
        <f>RIGHT(N3277,LEN(N3277)-SEARCH("/",N3277))</f>
        <v>plays</v>
      </c>
      <c r="S3277" s="9">
        <f t="shared" si="206"/>
        <v>42017.672118055554</v>
      </c>
      <c r="T3277" s="9">
        <f t="shared" si="207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116.8</v>
      </c>
      <c r="P3278" s="14">
        <f t="shared" si="205"/>
        <v>52.58</v>
      </c>
      <c r="Q3278" t="str">
        <f>(LEFT(N3278,FIND("/",N3278)-1))</f>
        <v>theater</v>
      </c>
      <c r="R3278" t="str">
        <f>RIGHT(N3278,LEN(N3278)-SEARCH("/",N3278))</f>
        <v>plays</v>
      </c>
      <c r="S3278" s="9">
        <f t="shared" si="206"/>
        <v>42426.741655092592</v>
      </c>
      <c r="T3278" s="9">
        <f t="shared" si="207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108.6</v>
      </c>
      <c r="P3279" s="14">
        <f t="shared" si="205"/>
        <v>54.3</v>
      </c>
      <c r="Q3279" t="str">
        <f>(LEFT(N3279,FIND("/",N3279)-1))</f>
        <v>theater</v>
      </c>
      <c r="R3279" t="str">
        <f>RIGHT(N3279,LEN(N3279)-SEARCH("/",N3279))</f>
        <v>plays</v>
      </c>
      <c r="S3279" s="9">
        <f t="shared" si="206"/>
        <v>41931.474606481475</v>
      </c>
      <c r="T3279" s="9">
        <f t="shared" si="207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103.4</v>
      </c>
      <c r="P3280" s="14">
        <f t="shared" si="205"/>
        <v>76.03</v>
      </c>
      <c r="Q3280" t="str">
        <f>(LEFT(N3280,FIND("/",N3280)-1))</f>
        <v>theater</v>
      </c>
      <c r="R3280" t="str">
        <f>RIGHT(N3280,LEN(N3280)-SEARCH("/",N3280))</f>
        <v>plays</v>
      </c>
      <c r="S3280" s="9">
        <f t="shared" si="206"/>
        <v>42124.640081018515</v>
      </c>
      <c r="T3280" s="9">
        <f t="shared" si="207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114.3</v>
      </c>
      <c r="P3281" s="14">
        <f t="shared" si="205"/>
        <v>105.21</v>
      </c>
      <c r="Q3281" t="str">
        <f>(LEFT(N3281,FIND("/",N3281)-1))</f>
        <v>theater</v>
      </c>
      <c r="R3281" t="str">
        <f>RIGHT(N3281,LEN(N3281)-SEARCH("/",N3281))</f>
        <v>plays</v>
      </c>
      <c r="S3281" s="9">
        <f t="shared" si="206"/>
        <v>42430.894201388888</v>
      </c>
      <c r="T3281" s="9">
        <f t="shared" si="207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103</v>
      </c>
      <c r="P3282" s="14">
        <f t="shared" si="205"/>
        <v>68.67</v>
      </c>
      <c r="Q3282" t="str">
        <f>(LEFT(N3282,FIND("/",N3282)-1))</f>
        <v>theater</v>
      </c>
      <c r="R3282" t="str">
        <f>RIGHT(N3282,LEN(N3282)-SEARCH("/",N3282))</f>
        <v>plays</v>
      </c>
      <c r="S3282" s="9">
        <f t="shared" si="206"/>
        <v>42121.548587962963</v>
      </c>
      <c r="T3282" s="9">
        <f t="shared" si="207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121.6</v>
      </c>
      <c r="P3283" s="14">
        <f t="shared" si="205"/>
        <v>129.36000000000001</v>
      </c>
      <c r="Q3283" t="str">
        <f>(LEFT(N3283,FIND("/",N3283)-1))</f>
        <v>theater</v>
      </c>
      <c r="R3283" t="str">
        <f>RIGHT(N3283,LEN(N3283)-SEARCH("/",N3283))</f>
        <v>plays</v>
      </c>
      <c r="S3283" s="9">
        <f t="shared" si="206"/>
        <v>42218.811400462961</v>
      </c>
      <c r="T3283" s="9">
        <f t="shared" si="207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102.6</v>
      </c>
      <c r="P3284" s="14">
        <f t="shared" si="205"/>
        <v>134.26</v>
      </c>
      <c r="Q3284" t="str">
        <f>(LEFT(N3284,FIND("/",N3284)-1))</f>
        <v>theater</v>
      </c>
      <c r="R3284" t="str">
        <f>RIGHT(N3284,LEN(N3284)-SEARCH("/",N3284))</f>
        <v>plays</v>
      </c>
      <c r="S3284" s="9">
        <f t="shared" si="206"/>
        <v>42444.985972222225</v>
      </c>
      <c r="T3284" s="9">
        <f t="shared" si="207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104.8</v>
      </c>
      <c r="P3285" s="14">
        <f t="shared" si="205"/>
        <v>17.829999999999998</v>
      </c>
      <c r="Q3285" t="str">
        <f>(LEFT(N3285,FIND("/",N3285)-1))</f>
        <v>theater</v>
      </c>
      <c r="R3285" t="str">
        <f>RIGHT(N3285,LEN(N3285)-SEARCH("/",N3285))</f>
        <v>plays</v>
      </c>
      <c r="S3285" s="9">
        <f t="shared" si="206"/>
        <v>42379.535856481474</v>
      </c>
      <c r="T3285" s="9">
        <f t="shared" si="207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101.6</v>
      </c>
      <c r="P3286" s="14">
        <f t="shared" si="205"/>
        <v>203.2</v>
      </c>
      <c r="Q3286" t="str">
        <f>(LEFT(N3286,FIND("/",N3286)-1))</f>
        <v>theater</v>
      </c>
      <c r="R3286" t="str">
        <f>RIGHT(N3286,LEN(N3286)-SEARCH("/",N3286))</f>
        <v>plays</v>
      </c>
      <c r="S3286" s="9">
        <f t="shared" si="206"/>
        <v>42380.676539351851</v>
      </c>
      <c r="T3286" s="9">
        <f t="shared" si="207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112.1</v>
      </c>
      <c r="P3287" s="14">
        <f t="shared" si="205"/>
        <v>69.19</v>
      </c>
      <c r="Q3287" t="str">
        <f>(LEFT(N3287,FIND("/",N3287)-1))</f>
        <v>theater</v>
      </c>
      <c r="R3287" t="str">
        <f>RIGHT(N3287,LEN(N3287)-SEARCH("/",N3287))</f>
        <v>plays</v>
      </c>
      <c r="S3287" s="9">
        <f t="shared" si="206"/>
        <v>42762.734097222223</v>
      </c>
      <c r="T3287" s="9">
        <f t="shared" si="207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101.8</v>
      </c>
      <c r="P3288" s="14">
        <f t="shared" si="205"/>
        <v>125.12</v>
      </c>
      <c r="Q3288" t="str">
        <f>(LEFT(N3288,FIND("/",N3288)-1))</f>
        <v>theater</v>
      </c>
      <c r="R3288" t="str">
        <f>RIGHT(N3288,LEN(N3288)-SEARCH("/",N3288))</f>
        <v>plays</v>
      </c>
      <c r="S3288" s="9">
        <f t="shared" si="206"/>
        <v>42567.631736111107</v>
      </c>
      <c r="T3288" s="9">
        <f t="shared" si="207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100</v>
      </c>
      <c r="P3289" s="14">
        <f t="shared" si="205"/>
        <v>73.53</v>
      </c>
      <c r="Q3289" t="str">
        <f>(LEFT(N3289,FIND("/",N3289)-1))</f>
        <v>theater</v>
      </c>
      <c r="R3289" t="str">
        <f>RIGHT(N3289,LEN(N3289)-SEARCH("/",N3289))</f>
        <v>plays</v>
      </c>
      <c r="S3289" s="9">
        <f t="shared" si="206"/>
        <v>42311.541990740741</v>
      </c>
      <c r="T3289" s="9">
        <f t="shared" si="207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100.3</v>
      </c>
      <c r="P3290" s="14">
        <f t="shared" si="205"/>
        <v>48.44</v>
      </c>
      <c r="Q3290" t="str">
        <f>(LEFT(N3290,FIND("/",N3290)-1))</f>
        <v>theater</v>
      </c>
      <c r="R3290" t="str">
        <f>RIGHT(N3290,LEN(N3290)-SEARCH("/",N3290))</f>
        <v>plays</v>
      </c>
      <c r="S3290" s="9">
        <f t="shared" si="206"/>
        <v>42505.566145833327</v>
      </c>
      <c r="T3290" s="9">
        <f t="shared" si="207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133</v>
      </c>
      <c r="P3291" s="14">
        <f t="shared" si="205"/>
        <v>26.61</v>
      </c>
      <c r="Q3291" t="str">
        <f>(LEFT(N3291,FIND("/",N3291)-1))</f>
        <v>theater</v>
      </c>
      <c r="R3291" t="str">
        <f>RIGHT(N3291,LEN(N3291)-SEARCH("/",N3291))</f>
        <v>plays</v>
      </c>
      <c r="S3291" s="9">
        <f t="shared" si="206"/>
        <v>42758.159745370365</v>
      </c>
      <c r="T3291" s="9">
        <f t="shared" si="207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121.2</v>
      </c>
      <c r="P3292" s="14">
        <f t="shared" si="205"/>
        <v>33.67</v>
      </c>
      <c r="Q3292" t="str">
        <f>(LEFT(N3292,FIND("/",N3292)-1))</f>
        <v>theater</v>
      </c>
      <c r="R3292" t="str">
        <f>RIGHT(N3292,LEN(N3292)-SEARCH("/",N3292))</f>
        <v>plays</v>
      </c>
      <c r="S3292" s="9">
        <f t="shared" si="206"/>
        <v>42775.306608796294</v>
      </c>
      <c r="T3292" s="9">
        <f t="shared" si="207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114</v>
      </c>
      <c r="P3293" s="14">
        <f t="shared" si="205"/>
        <v>40.71</v>
      </c>
      <c r="Q3293" t="str">
        <f>(LEFT(N3293,FIND("/",N3293)-1))</f>
        <v>theater</v>
      </c>
      <c r="R3293" t="str">
        <f>RIGHT(N3293,LEN(N3293)-SEARCH("/",N3293))</f>
        <v>plays</v>
      </c>
      <c r="S3293" s="9">
        <f t="shared" si="206"/>
        <v>42232.494212962956</v>
      </c>
      <c r="T3293" s="9">
        <f t="shared" si="207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286.10000000000002</v>
      </c>
      <c r="P3294" s="14">
        <f t="shared" si="205"/>
        <v>19.27</v>
      </c>
      <c r="Q3294" t="str">
        <f>(LEFT(N3294,FIND("/",N3294)-1))</f>
        <v>theater</v>
      </c>
      <c r="R3294" t="str">
        <f>RIGHT(N3294,LEN(N3294)-SEARCH("/",N3294))</f>
        <v>plays</v>
      </c>
      <c r="S3294" s="9">
        <f t="shared" si="206"/>
        <v>42282.561898148146</v>
      </c>
      <c r="T3294" s="9">
        <f t="shared" si="207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170.4</v>
      </c>
      <c r="P3295" s="14">
        <f t="shared" si="205"/>
        <v>84.29</v>
      </c>
      <c r="Q3295" t="str">
        <f>(LEFT(N3295,FIND("/",N3295)-1))</f>
        <v>theater</v>
      </c>
      <c r="R3295" t="str">
        <f>RIGHT(N3295,LEN(N3295)-SEARCH("/",N3295))</f>
        <v>plays</v>
      </c>
      <c r="S3295" s="9">
        <f t="shared" si="206"/>
        <v>42768.217037037037</v>
      </c>
      <c r="T3295" s="9">
        <f t="shared" si="207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118.3</v>
      </c>
      <c r="P3296" s="14">
        <f t="shared" si="205"/>
        <v>29.58</v>
      </c>
      <c r="Q3296" t="str">
        <f>(LEFT(N3296,FIND("/",N3296)-1))</f>
        <v>theater</v>
      </c>
      <c r="R3296" t="str">
        <f>RIGHT(N3296,LEN(N3296)-SEARCH("/",N3296))</f>
        <v>plays</v>
      </c>
      <c r="S3296" s="9">
        <f t="shared" si="206"/>
        <v>42141.33280092592</v>
      </c>
      <c r="T3296" s="9">
        <f t="shared" si="207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102.9</v>
      </c>
      <c r="P3297" s="14">
        <f t="shared" si="205"/>
        <v>26.67</v>
      </c>
      <c r="Q3297" t="str">
        <f>(LEFT(N3297,FIND("/",N3297)-1))</f>
        <v>theater</v>
      </c>
      <c r="R3297" t="str">
        <f>RIGHT(N3297,LEN(N3297)-SEARCH("/",N3297))</f>
        <v>plays</v>
      </c>
      <c r="S3297" s="9">
        <f t="shared" si="206"/>
        <v>42609.234131944446</v>
      </c>
      <c r="T3297" s="9">
        <f t="shared" si="207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144.1</v>
      </c>
      <c r="P3298" s="14">
        <f t="shared" si="205"/>
        <v>45.98</v>
      </c>
      <c r="Q3298" t="str">
        <f>(LEFT(N3298,FIND("/",N3298)-1))</f>
        <v>theater</v>
      </c>
      <c r="R3298" t="str">
        <f>RIGHT(N3298,LEN(N3298)-SEARCH("/",N3298))</f>
        <v>plays</v>
      </c>
      <c r="S3298" s="9">
        <f t="shared" si="206"/>
        <v>42309.54828703704</v>
      </c>
      <c r="T3298" s="9">
        <f t="shared" si="207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100.1</v>
      </c>
      <c r="P3299" s="14">
        <f t="shared" si="205"/>
        <v>125.09</v>
      </c>
      <c r="Q3299" t="str">
        <f>(LEFT(N3299,FIND("/",N3299)-1))</f>
        <v>theater</v>
      </c>
      <c r="R3299" t="str">
        <f>RIGHT(N3299,LEN(N3299)-SEARCH("/",N3299))</f>
        <v>plays</v>
      </c>
      <c r="S3299" s="9">
        <f t="shared" si="206"/>
        <v>42193.563148148147</v>
      </c>
      <c r="T3299" s="9">
        <f t="shared" si="207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101.7</v>
      </c>
      <c r="P3300" s="14">
        <f t="shared" si="205"/>
        <v>141.29</v>
      </c>
      <c r="Q3300" t="str">
        <f>(LEFT(N3300,FIND("/",N3300)-1))</f>
        <v>theater</v>
      </c>
      <c r="R3300" t="str">
        <f>RIGHT(N3300,LEN(N3300)-SEARCH("/",N3300))</f>
        <v>plays</v>
      </c>
      <c r="S3300" s="9">
        <f t="shared" si="206"/>
        <v>42239.749629629623</v>
      </c>
      <c r="T3300" s="9">
        <f t="shared" si="207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116.2</v>
      </c>
      <c r="P3301" s="14">
        <f t="shared" si="205"/>
        <v>55.33</v>
      </c>
      <c r="Q3301" t="str">
        <f>(LEFT(N3301,FIND("/",N3301)-1))</f>
        <v>theater</v>
      </c>
      <c r="R3301" t="str">
        <f>RIGHT(N3301,LEN(N3301)-SEARCH("/",N3301))</f>
        <v>plays</v>
      </c>
      <c r="S3301" s="9">
        <f t="shared" si="206"/>
        <v>42261.709062499998</v>
      </c>
      <c r="T3301" s="9">
        <f t="shared" si="207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136.19999999999999</v>
      </c>
      <c r="P3302" s="14">
        <f t="shared" si="205"/>
        <v>46.42</v>
      </c>
      <c r="Q3302" t="str">
        <f>(LEFT(N3302,FIND("/",N3302)-1))</f>
        <v>theater</v>
      </c>
      <c r="R3302" t="str">
        <f>RIGHT(N3302,LEN(N3302)-SEARCH("/",N3302))</f>
        <v>plays</v>
      </c>
      <c r="S3302" s="9">
        <f t="shared" si="206"/>
        <v>42102.535439814812</v>
      </c>
      <c r="T3302" s="9">
        <f t="shared" si="207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133.5</v>
      </c>
      <c r="P3303" s="14">
        <f t="shared" si="205"/>
        <v>57.2</v>
      </c>
      <c r="Q3303" t="str">
        <f>(LEFT(N3303,FIND("/",N3303)-1))</f>
        <v>theater</v>
      </c>
      <c r="R3303" t="str">
        <f>RIGHT(N3303,LEN(N3303)-SEARCH("/",N3303))</f>
        <v>plays</v>
      </c>
      <c r="S3303" s="9">
        <f t="shared" si="206"/>
        <v>42538.527499999997</v>
      </c>
      <c r="T3303" s="9">
        <f t="shared" si="207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103.4</v>
      </c>
      <c r="P3304" s="14">
        <f t="shared" si="205"/>
        <v>173.7</v>
      </c>
      <c r="Q3304" t="str">
        <f>(LEFT(N3304,FIND("/",N3304)-1))</f>
        <v>theater</v>
      </c>
      <c r="R3304" t="str">
        <f>RIGHT(N3304,LEN(N3304)-SEARCH("/",N3304))</f>
        <v>plays</v>
      </c>
      <c r="S3304" s="9">
        <f t="shared" si="206"/>
        <v>42681.143240740734</v>
      </c>
      <c r="T3304" s="9">
        <f t="shared" si="207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115.9</v>
      </c>
      <c r="P3305" s="14">
        <f t="shared" si="205"/>
        <v>59.6</v>
      </c>
      <c r="Q3305" t="str">
        <f>(LEFT(N3305,FIND("/",N3305)-1))</f>
        <v>theater</v>
      </c>
      <c r="R3305" t="str">
        <f>RIGHT(N3305,LEN(N3305)-SEARCH("/",N3305))</f>
        <v>plays</v>
      </c>
      <c r="S3305" s="9">
        <f t="shared" si="206"/>
        <v>42056.443101851844</v>
      </c>
      <c r="T3305" s="9">
        <f t="shared" si="207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104.5</v>
      </c>
      <c r="P3306" s="14">
        <f t="shared" si="205"/>
        <v>89.59</v>
      </c>
      <c r="Q3306" t="str">
        <f>(LEFT(N3306,FIND("/",N3306)-1))</f>
        <v>theater</v>
      </c>
      <c r="R3306" t="str">
        <f>RIGHT(N3306,LEN(N3306)-SEARCH("/",N3306))</f>
        <v>plays</v>
      </c>
      <c r="S3306" s="9">
        <f t="shared" si="206"/>
        <v>42696.41611111111</v>
      </c>
      <c r="T3306" s="9">
        <f t="shared" si="207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102</v>
      </c>
      <c r="P3307" s="14">
        <f t="shared" si="205"/>
        <v>204.05</v>
      </c>
      <c r="Q3307" t="str">
        <f>(LEFT(N3307,FIND("/",N3307)-1))</f>
        <v>theater</v>
      </c>
      <c r="R3307" t="str">
        <f>RIGHT(N3307,LEN(N3307)-SEARCH("/",N3307))</f>
        <v>plays</v>
      </c>
      <c r="S3307" s="9">
        <f t="shared" si="206"/>
        <v>42186.647546296292</v>
      </c>
      <c r="T3307" s="9">
        <f t="shared" si="207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175.3</v>
      </c>
      <c r="P3308" s="14">
        <f t="shared" si="205"/>
        <v>48.7</v>
      </c>
      <c r="Q3308" t="str">
        <f>(LEFT(N3308,FIND("/",N3308)-1))</f>
        <v>theater</v>
      </c>
      <c r="R3308" t="str">
        <f>RIGHT(N3308,LEN(N3308)-SEARCH("/",N3308))</f>
        <v>plays</v>
      </c>
      <c r="S3308" s="9">
        <f t="shared" si="206"/>
        <v>42493.010902777773</v>
      </c>
      <c r="T3308" s="9">
        <f t="shared" si="207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106.7</v>
      </c>
      <c r="P3309" s="14">
        <f t="shared" si="205"/>
        <v>53.34</v>
      </c>
      <c r="Q3309" t="str">
        <f>(LEFT(N3309,FIND("/",N3309)-1))</f>
        <v>theater</v>
      </c>
      <c r="R3309" t="str">
        <f>RIGHT(N3309,LEN(N3309)-SEARCH("/",N3309))</f>
        <v>plays</v>
      </c>
      <c r="S3309" s="9">
        <f t="shared" si="206"/>
        <v>42474.848831018513</v>
      </c>
      <c r="T3309" s="9">
        <f t="shared" si="207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122.3</v>
      </c>
      <c r="P3310" s="14">
        <f t="shared" si="205"/>
        <v>75.09</v>
      </c>
      <c r="Q3310" t="str">
        <f>(LEFT(N3310,FIND("/",N3310)-1))</f>
        <v>theater</v>
      </c>
      <c r="R3310" t="str">
        <f>RIGHT(N3310,LEN(N3310)-SEARCH("/",N3310))</f>
        <v>plays</v>
      </c>
      <c r="S3310" s="9">
        <f t="shared" si="206"/>
        <v>42452.668576388889</v>
      </c>
      <c r="T3310" s="9">
        <f t="shared" si="207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159.4</v>
      </c>
      <c r="P3311" s="14">
        <f t="shared" si="205"/>
        <v>18</v>
      </c>
      <c r="Q3311" t="str">
        <f>(LEFT(N3311,FIND("/",N3311)-1))</f>
        <v>theater</v>
      </c>
      <c r="R3311" t="str">
        <f>RIGHT(N3311,LEN(N3311)-SEARCH("/",N3311))</f>
        <v>plays</v>
      </c>
      <c r="S3311" s="9">
        <f t="shared" si="206"/>
        <v>42628.441874999997</v>
      </c>
      <c r="T3311" s="9">
        <f t="shared" si="207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100.1</v>
      </c>
      <c r="P3312" s="14">
        <f t="shared" si="205"/>
        <v>209.84</v>
      </c>
      <c r="Q3312" t="str">
        <f>(LEFT(N3312,FIND("/",N3312)-1))</f>
        <v>theater</v>
      </c>
      <c r="R3312" t="str">
        <f>RIGHT(N3312,LEN(N3312)-SEARCH("/",N3312))</f>
        <v>plays</v>
      </c>
      <c r="S3312" s="9">
        <f t="shared" si="206"/>
        <v>42253.720196759255</v>
      </c>
      <c r="T3312" s="9">
        <f t="shared" si="207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109.8</v>
      </c>
      <c r="P3313" s="14">
        <f t="shared" si="205"/>
        <v>61.02</v>
      </c>
      <c r="Q3313" t="str">
        <f>(LEFT(N3313,FIND("/",N3313)-1))</f>
        <v>theater</v>
      </c>
      <c r="R3313" t="str">
        <f>RIGHT(N3313,LEN(N3313)-SEARCH("/",N3313))</f>
        <v>plays</v>
      </c>
      <c r="S3313" s="9">
        <f t="shared" si="206"/>
        <v>42264.083449074074</v>
      </c>
      <c r="T3313" s="9">
        <f t="shared" si="207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100</v>
      </c>
      <c r="P3314" s="14">
        <f t="shared" si="205"/>
        <v>61</v>
      </c>
      <c r="Q3314" t="str">
        <f>(LEFT(N3314,FIND("/",N3314)-1))</f>
        <v>theater</v>
      </c>
      <c r="R3314" t="str">
        <f>RIGHT(N3314,LEN(N3314)-SEARCH("/",N3314))</f>
        <v>plays</v>
      </c>
      <c r="S3314" s="9">
        <f t="shared" si="206"/>
        <v>42664.601226851846</v>
      </c>
      <c r="T3314" s="9">
        <f t="shared" si="207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116.1</v>
      </c>
      <c r="P3315" s="14">
        <f t="shared" si="205"/>
        <v>80.03</v>
      </c>
      <c r="Q3315" t="str">
        <f>(LEFT(N3315,FIND("/",N3315)-1))</f>
        <v>theater</v>
      </c>
      <c r="R3315" t="str">
        <f>RIGHT(N3315,LEN(N3315)-SEARCH("/",N3315))</f>
        <v>plays</v>
      </c>
      <c r="S3315" s="9">
        <f t="shared" si="206"/>
        <v>42382.036076388882</v>
      </c>
      <c r="T3315" s="9">
        <f t="shared" si="207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210.8</v>
      </c>
      <c r="P3316" s="14">
        <f t="shared" si="205"/>
        <v>29.07</v>
      </c>
      <c r="Q3316" t="str">
        <f>(LEFT(N3316,FIND("/",N3316)-1))</f>
        <v>theater</v>
      </c>
      <c r="R3316" t="str">
        <f>RIGHT(N3316,LEN(N3316)-SEARCH("/",N3316))</f>
        <v>plays</v>
      </c>
      <c r="S3316" s="9">
        <f t="shared" si="206"/>
        <v>42105.059155092589</v>
      </c>
      <c r="T3316" s="9">
        <f t="shared" si="207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110</v>
      </c>
      <c r="P3317" s="14">
        <f t="shared" si="205"/>
        <v>49.44</v>
      </c>
      <c r="Q3317" t="str">
        <f>(LEFT(N3317,FIND("/",N3317)-1))</f>
        <v>theater</v>
      </c>
      <c r="R3317" t="str">
        <f>RIGHT(N3317,LEN(N3317)-SEARCH("/",N3317))</f>
        <v>plays</v>
      </c>
      <c r="S3317" s="9">
        <f t="shared" si="206"/>
        <v>42466.09538194444</v>
      </c>
      <c r="T3317" s="9">
        <f t="shared" si="207"/>
        <v>42496.09538194444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100.1</v>
      </c>
      <c r="P3318" s="14">
        <f t="shared" si="205"/>
        <v>93.98</v>
      </c>
      <c r="Q3318" t="str">
        <f>(LEFT(N3318,FIND("/",N3318)-1))</f>
        <v>theater</v>
      </c>
      <c r="R3318" t="str">
        <f>RIGHT(N3318,LEN(N3318)-SEARCH("/",N3318))</f>
        <v>plays</v>
      </c>
      <c r="S3318" s="9">
        <f t="shared" si="206"/>
        <v>41826.662905092591</v>
      </c>
      <c r="T3318" s="9">
        <f t="shared" si="207"/>
        <v>41859.370833333327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106.2</v>
      </c>
      <c r="P3319" s="14">
        <f t="shared" si="205"/>
        <v>61.94</v>
      </c>
      <c r="Q3319" t="str">
        <f>(LEFT(N3319,FIND("/",N3319)-1))</f>
        <v>theater</v>
      </c>
      <c r="R3319" t="str">
        <f>RIGHT(N3319,LEN(N3319)-SEARCH("/",N3319))</f>
        <v>plays</v>
      </c>
      <c r="S3319" s="9">
        <f t="shared" si="206"/>
        <v>42498.831296296295</v>
      </c>
      <c r="T3319" s="9">
        <f t="shared" si="207"/>
        <v>42528.831296296295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125.6</v>
      </c>
      <c r="P3320" s="14">
        <f t="shared" si="205"/>
        <v>78.5</v>
      </c>
      <c r="Q3320" t="str">
        <f>(LEFT(N3320,FIND("/",N3320)-1))</f>
        <v>theater</v>
      </c>
      <c r="R3320" t="str">
        <f>RIGHT(N3320,LEN(N3320)-SEARCH("/",N3320))</f>
        <v>plays</v>
      </c>
      <c r="S3320" s="9">
        <f t="shared" si="206"/>
        <v>42431.093668981477</v>
      </c>
      <c r="T3320" s="9">
        <f t="shared" si="207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108</v>
      </c>
      <c r="P3321" s="14">
        <f t="shared" si="205"/>
        <v>33.75</v>
      </c>
      <c r="Q3321" t="str">
        <f>(LEFT(N3321,FIND("/",N3321)-1))</f>
        <v>theater</v>
      </c>
      <c r="R3321" t="str">
        <f>RIGHT(N3321,LEN(N3321)-SEARCH("/",N3321))</f>
        <v>plays</v>
      </c>
      <c r="S3321" s="9">
        <f t="shared" si="206"/>
        <v>41990.377152777779</v>
      </c>
      <c r="T3321" s="9">
        <f t="shared" si="207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101</v>
      </c>
      <c r="P3322" s="14">
        <f t="shared" si="205"/>
        <v>66.45</v>
      </c>
      <c r="Q3322" t="str">
        <f>(LEFT(N3322,FIND("/",N3322)-1))</f>
        <v>theater</v>
      </c>
      <c r="R3322" t="str">
        <f>RIGHT(N3322,LEN(N3322)-SEARCH("/",N3322))</f>
        <v>plays</v>
      </c>
      <c r="S3322" s="9">
        <f t="shared" si="206"/>
        <v>42512.837465277778</v>
      </c>
      <c r="T3322" s="9">
        <f t="shared" si="207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107.4</v>
      </c>
      <c r="P3323" s="14">
        <f t="shared" si="205"/>
        <v>35.799999999999997</v>
      </c>
      <c r="Q3323" t="str">
        <f>(LEFT(N3323,FIND("/",N3323)-1))</f>
        <v>theater</v>
      </c>
      <c r="R3323" t="str">
        <f>RIGHT(N3323,LEN(N3323)-SEARCH("/",N3323))</f>
        <v>plays</v>
      </c>
      <c r="S3323" s="9">
        <f t="shared" si="206"/>
        <v>41913.891956018517</v>
      </c>
      <c r="T3323" s="9">
        <f t="shared" si="207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101.5</v>
      </c>
      <c r="P3324" s="14">
        <f t="shared" si="205"/>
        <v>145.65</v>
      </c>
      <c r="Q3324" t="str">
        <f>(LEFT(N3324,FIND("/",N3324)-1))</f>
        <v>theater</v>
      </c>
      <c r="R3324" t="str">
        <f>RIGHT(N3324,LEN(N3324)-SEARCH("/",N3324))</f>
        <v>plays</v>
      </c>
      <c r="S3324" s="9">
        <f t="shared" si="206"/>
        <v>42520.802037037036</v>
      </c>
      <c r="T3324" s="9">
        <f t="shared" si="207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125.9</v>
      </c>
      <c r="P3325" s="14">
        <f t="shared" si="205"/>
        <v>25.69</v>
      </c>
      <c r="Q3325" t="str">
        <f>(LEFT(N3325,FIND("/",N3325)-1))</f>
        <v>theater</v>
      </c>
      <c r="R3325" t="str">
        <f>RIGHT(N3325,LEN(N3325)-SEARCH("/",N3325))</f>
        <v>plays</v>
      </c>
      <c r="S3325" s="9">
        <f t="shared" si="206"/>
        <v>42608.157499999994</v>
      </c>
      <c r="T3325" s="9">
        <f t="shared" si="207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101.7</v>
      </c>
      <c r="P3326" s="14">
        <f t="shared" si="205"/>
        <v>152.5</v>
      </c>
      <c r="Q3326" t="str">
        <f>(LEFT(N3326,FIND("/",N3326)-1))</f>
        <v>theater</v>
      </c>
      <c r="R3326" t="str">
        <f>RIGHT(N3326,LEN(N3326)-SEARCH("/",N3326))</f>
        <v>plays</v>
      </c>
      <c r="S3326" s="9">
        <f t="shared" si="206"/>
        <v>42512.374884259254</v>
      </c>
      <c r="T3326" s="9">
        <f t="shared" si="207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112.5</v>
      </c>
      <c r="P3327" s="14">
        <f t="shared" si="205"/>
        <v>30</v>
      </c>
      <c r="Q3327" t="str">
        <f>(LEFT(N3327,FIND("/",N3327)-1))</f>
        <v>theater</v>
      </c>
      <c r="R3327" t="str">
        <f>RIGHT(N3327,LEN(N3327)-SEARCH("/",N3327))</f>
        <v>plays</v>
      </c>
      <c r="S3327" s="9">
        <f t="shared" si="206"/>
        <v>42064.577280092592</v>
      </c>
      <c r="T3327" s="9">
        <f t="shared" si="207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101.4</v>
      </c>
      <c r="P3328" s="14">
        <f t="shared" si="205"/>
        <v>142.28</v>
      </c>
      <c r="Q3328" t="str">
        <f>(LEFT(N3328,FIND("/",N3328)-1))</f>
        <v>theater</v>
      </c>
      <c r="R3328" t="str">
        <f>RIGHT(N3328,LEN(N3328)-SEARCH("/",N3328))</f>
        <v>plays</v>
      </c>
      <c r="S3328" s="9">
        <f t="shared" si="206"/>
        <v>42041.505844907406</v>
      </c>
      <c r="T3328" s="9">
        <f t="shared" si="207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101.3</v>
      </c>
      <c r="P3329" s="14">
        <f t="shared" si="205"/>
        <v>24.55</v>
      </c>
      <c r="Q3329" t="str">
        <f>(LEFT(N3329,FIND("/",N3329)-1))</f>
        <v>theater</v>
      </c>
      <c r="R3329" t="str">
        <f>RIGHT(N3329,LEN(N3329)-SEARCH("/",N3329))</f>
        <v>plays</v>
      </c>
      <c r="S3329" s="9">
        <f t="shared" si="206"/>
        <v>42468.166273148141</v>
      </c>
      <c r="T3329" s="9">
        <f t="shared" si="207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146.4</v>
      </c>
      <c r="P3330" s="14">
        <f t="shared" si="205"/>
        <v>292.77999999999997</v>
      </c>
      <c r="Q3330" t="str">
        <f>(LEFT(N3330,FIND("/",N3330)-1))</f>
        <v>theater</v>
      </c>
      <c r="R3330" t="str">
        <f>RIGHT(N3330,LEN(N3330)-SEARCH("/",N3330))</f>
        <v>plays</v>
      </c>
      <c r="S3330" s="9">
        <f t="shared" si="206"/>
        <v>41822.366701388884</v>
      </c>
      <c r="T3330" s="9">
        <f t="shared" si="207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ROUND((E3331/D3331)*100, 1)</f>
        <v>116.8</v>
      </c>
      <c r="P3331" s="14">
        <f t="shared" ref="P3331:P3394" si="209">ROUND(E3331/L3331, 2)</f>
        <v>44.92</v>
      </c>
      <c r="Q3331" t="str">
        <f>(LEFT(N3331,FIND("/",N3331)-1))</f>
        <v>theater</v>
      </c>
      <c r="R3331" t="str">
        <f>RIGHT(N3331,LEN(N3331)-SEARCH("/",N3331))</f>
        <v>plays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106.3</v>
      </c>
      <c r="P3332" s="14">
        <f t="shared" si="209"/>
        <v>23.1</v>
      </c>
      <c r="Q3332" t="str">
        <f>(LEFT(N3332,FIND("/",N3332)-1))</f>
        <v>theater</v>
      </c>
      <c r="R3332" t="str">
        <f>RIGHT(N3332,LEN(N3332)-SEARCH("/",N3332))</f>
        <v>plays</v>
      </c>
      <c r="S3332" s="9">
        <f t="shared" si="210"/>
        <v>42065.679027777776</v>
      </c>
      <c r="T3332" s="9">
        <f t="shared" si="211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104.5</v>
      </c>
      <c r="P3333" s="14">
        <f t="shared" si="209"/>
        <v>80.400000000000006</v>
      </c>
      <c r="Q3333" t="str">
        <f>(LEFT(N3333,FIND("/",N3333)-1))</f>
        <v>theater</v>
      </c>
      <c r="R3333" t="str">
        <f>RIGHT(N3333,LEN(N3333)-SEARCH("/",N3333))</f>
        <v>plays</v>
      </c>
      <c r="S3333" s="9">
        <f t="shared" si="210"/>
        <v>42248.48942129629</v>
      </c>
      <c r="T3333" s="9">
        <f t="shared" si="211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100</v>
      </c>
      <c r="P3334" s="14">
        <f t="shared" si="209"/>
        <v>72.290000000000006</v>
      </c>
      <c r="Q3334" t="str">
        <f>(LEFT(N3334,FIND("/",N3334)-1))</f>
        <v>theater</v>
      </c>
      <c r="R3334" t="str">
        <f>RIGHT(N3334,LEN(N3334)-SEARCH("/",N3334))</f>
        <v>plays</v>
      </c>
      <c r="S3334" s="9">
        <f t="shared" si="210"/>
        <v>41809.651967592588</v>
      </c>
      <c r="T3334" s="9">
        <f t="shared" si="211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104.6</v>
      </c>
      <c r="P3335" s="14">
        <f t="shared" si="209"/>
        <v>32.97</v>
      </c>
      <c r="Q3335" t="str">
        <f>(LEFT(N3335,FIND("/",N3335)-1))</f>
        <v>theater</v>
      </c>
      <c r="R3335" t="str">
        <f>RIGHT(N3335,LEN(N3335)-SEARCH("/",N3335))</f>
        <v>plays</v>
      </c>
      <c r="S3335" s="9">
        <f t="shared" si="210"/>
        <v>42148.468518518515</v>
      </c>
      <c r="T3335" s="9">
        <f t="shared" si="211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138.6</v>
      </c>
      <c r="P3336" s="14">
        <f t="shared" si="209"/>
        <v>116.65</v>
      </c>
      <c r="Q3336" t="str">
        <f>(LEFT(N3336,FIND("/",N3336)-1))</f>
        <v>theater</v>
      </c>
      <c r="R3336" t="str">
        <f>RIGHT(N3336,LEN(N3336)-SEARCH("/",N3336))</f>
        <v>plays</v>
      </c>
      <c r="S3336" s="9">
        <f t="shared" si="210"/>
        <v>42185.312754629624</v>
      </c>
      <c r="T3336" s="9">
        <f t="shared" si="211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100.3</v>
      </c>
      <c r="P3337" s="14">
        <f t="shared" si="209"/>
        <v>79.62</v>
      </c>
      <c r="Q3337" t="str">
        <f>(LEFT(N3337,FIND("/",N3337)-1))</f>
        <v>theater</v>
      </c>
      <c r="R3337" t="str">
        <f>RIGHT(N3337,LEN(N3337)-SEARCH("/",N3337))</f>
        <v>plays</v>
      </c>
      <c r="S3337" s="9">
        <f t="shared" si="210"/>
        <v>41827.465810185182</v>
      </c>
      <c r="T3337" s="9">
        <f t="shared" si="211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100</v>
      </c>
      <c r="P3338" s="14">
        <f t="shared" si="209"/>
        <v>27.78</v>
      </c>
      <c r="Q3338" t="str">
        <f>(LEFT(N3338,FIND("/",N3338)-1))</f>
        <v>theater</v>
      </c>
      <c r="R3338" t="str">
        <f>RIGHT(N3338,LEN(N3338)-SEARCH("/",N3338))</f>
        <v>plays</v>
      </c>
      <c r="S3338" s="9">
        <f t="shared" si="210"/>
        <v>42437.190347222218</v>
      </c>
      <c r="T3338" s="9">
        <f t="shared" si="211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110.2</v>
      </c>
      <c r="P3339" s="14">
        <f t="shared" si="209"/>
        <v>81.03</v>
      </c>
      <c r="Q3339" t="str">
        <f>(LEFT(N3339,FIND("/",N3339)-1))</f>
        <v>theater</v>
      </c>
      <c r="R3339" t="str">
        <f>RIGHT(N3339,LEN(N3339)-SEARCH("/",N3339))</f>
        <v>plays</v>
      </c>
      <c r="S3339" s="9">
        <f t="shared" si="210"/>
        <v>41901.073692129627</v>
      </c>
      <c r="T3339" s="9">
        <f t="shared" si="211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102.2</v>
      </c>
      <c r="P3340" s="14">
        <f t="shared" si="209"/>
        <v>136.85</v>
      </c>
      <c r="Q3340" t="str">
        <f>(LEFT(N3340,FIND("/",N3340)-1))</f>
        <v>theater</v>
      </c>
      <c r="R3340" t="str">
        <f>RIGHT(N3340,LEN(N3340)-SEARCH("/",N3340))</f>
        <v>plays</v>
      </c>
      <c r="S3340" s="9">
        <f t="shared" si="210"/>
        <v>42769.366666666661</v>
      </c>
      <c r="T3340" s="9">
        <f t="shared" si="211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104.4</v>
      </c>
      <c r="P3341" s="14">
        <f t="shared" si="209"/>
        <v>177.62</v>
      </c>
      <c r="Q3341" t="str">
        <f>(LEFT(N3341,FIND("/",N3341)-1))</f>
        <v>theater</v>
      </c>
      <c r="R3341" t="str">
        <f>RIGHT(N3341,LEN(N3341)-SEARCH("/",N3341))</f>
        <v>plays</v>
      </c>
      <c r="S3341" s="9">
        <f t="shared" si="210"/>
        <v>42549.457384259258</v>
      </c>
      <c r="T3341" s="9">
        <f t="shared" si="211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138.19999999999999</v>
      </c>
      <c r="P3342" s="14">
        <f t="shared" si="209"/>
        <v>109.08</v>
      </c>
      <c r="Q3342" t="str">
        <f>(LEFT(N3342,FIND("/",N3342)-1))</f>
        <v>theater</v>
      </c>
      <c r="R3342" t="str">
        <f>RIGHT(N3342,LEN(N3342)-SEARCH("/",N3342))</f>
        <v>plays</v>
      </c>
      <c r="S3342" s="9">
        <f t="shared" si="210"/>
        <v>42685.765671296293</v>
      </c>
      <c r="T3342" s="9">
        <f t="shared" si="211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100</v>
      </c>
      <c r="P3343" s="14">
        <f t="shared" si="209"/>
        <v>119.64</v>
      </c>
      <c r="Q3343" t="str">
        <f>(LEFT(N3343,FIND("/",N3343)-1))</f>
        <v>theater</v>
      </c>
      <c r="R3343" t="str">
        <f>RIGHT(N3343,LEN(N3343)-SEARCH("/",N3343))</f>
        <v>plays</v>
      </c>
      <c r="S3343" s="9">
        <f t="shared" si="210"/>
        <v>42510.590520833335</v>
      </c>
      <c r="T3343" s="9">
        <f t="shared" si="211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101.7</v>
      </c>
      <c r="P3344" s="14">
        <f t="shared" si="209"/>
        <v>78.209999999999994</v>
      </c>
      <c r="Q3344" t="str">
        <f>(LEFT(N3344,FIND("/",N3344)-1))</f>
        <v>theater</v>
      </c>
      <c r="R3344" t="str">
        <f>RIGHT(N3344,LEN(N3344)-SEARCH("/",N3344))</f>
        <v>plays</v>
      </c>
      <c r="S3344" s="9">
        <f t="shared" si="210"/>
        <v>42062.088078703702</v>
      </c>
      <c r="T3344" s="9">
        <f t="shared" si="211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171.4</v>
      </c>
      <c r="P3345" s="14">
        <f t="shared" si="209"/>
        <v>52.17</v>
      </c>
      <c r="Q3345" t="str">
        <f>(LEFT(N3345,FIND("/",N3345)-1))</f>
        <v>theater</v>
      </c>
      <c r="R3345" t="str">
        <f>RIGHT(N3345,LEN(N3345)-SEARCH("/",N3345))</f>
        <v>plays</v>
      </c>
      <c r="S3345" s="9">
        <f t="shared" si="210"/>
        <v>42452.708148148151</v>
      </c>
      <c r="T3345" s="9">
        <f t="shared" si="211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101.4</v>
      </c>
      <c r="P3346" s="14">
        <f t="shared" si="209"/>
        <v>114.13</v>
      </c>
      <c r="Q3346" t="str">
        <f>(LEFT(N3346,FIND("/",N3346)-1))</f>
        <v>theater</v>
      </c>
      <c r="R3346" t="str">
        <f>RIGHT(N3346,LEN(N3346)-SEARCH("/",N3346))</f>
        <v>plays</v>
      </c>
      <c r="S3346" s="9">
        <f t="shared" si="210"/>
        <v>41850.991817129623</v>
      </c>
      <c r="T3346" s="9">
        <f t="shared" si="211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130</v>
      </c>
      <c r="P3347" s="14">
        <f t="shared" si="209"/>
        <v>50</v>
      </c>
      <c r="Q3347" t="str">
        <f>(LEFT(N3347,FIND("/",N3347)-1))</f>
        <v>theater</v>
      </c>
      <c r="R3347" t="str">
        <f>RIGHT(N3347,LEN(N3347)-SEARCH("/",N3347))</f>
        <v>plays</v>
      </c>
      <c r="S3347" s="9">
        <f t="shared" si="210"/>
        <v>42052.897777777776</v>
      </c>
      <c r="T3347" s="9">
        <f t="shared" si="211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110</v>
      </c>
      <c r="P3348" s="14">
        <f t="shared" si="209"/>
        <v>91.67</v>
      </c>
      <c r="Q3348" t="str">
        <f>(LEFT(N3348,FIND("/",N3348)-1))</f>
        <v>theater</v>
      </c>
      <c r="R3348" t="str">
        <f>RIGHT(N3348,LEN(N3348)-SEARCH("/",N3348))</f>
        <v>plays</v>
      </c>
      <c r="S3348" s="9">
        <f t="shared" si="210"/>
        <v>42053.816087962965</v>
      </c>
      <c r="T3348" s="9">
        <f t="shared" si="211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119.5</v>
      </c>
      <c r="P3349" s="14">
        <f t="shared" si="209"/>
        <v>108.59</v>
      </c>
      <c r="Q3349" t="str">
        <f>(LEFT(N3349,FIND("/",N3349)-1))</f>
        <v>theater</v>
      </c>
      <c r="R3349" t="str">
        <f>RIGHT(N3349,LEN(N3349)-SEARCH("/",N3349))</f>
        <v>plays</v>
      </c>
      <c r="S3349" s="9">
        <f t="shared" si="210"/>
        <v>42484.343217592592</v>
      </c>
      <c r="T3349" s="9">
        <f t="shared" si="211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100.3</v>
      </c>
      <c r="P3350" s="14">
        <f t="shared" si="209"/>
        <v>69.819999999999993</v>
      </c>
      <c r="Q3350" t="str">
        <f>(LEFT(N3350,FIND("/",N3350)-1))</f>
        <v>theater</v>
      </c>
      <c r="R3350" t="str">
        <f>RIGHT(N3350,LEN(N3350)-SEARCH("/",N3350))</f>
        <v>plays</v>
      </c>
      <c r="S3350" s="9">
        <f t="shared" si="210"/>
        <v>42466.350462962961</v>
      </c>
      <c r="T3350" s="9">
        <f t="shared" si="211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153.4</v>
      </c>
      <c r="P3351" s="14">
        <f t="shared" si="209"/>
        <v>109.57</v>
      </c>
      <c r="Q3351" t="str">
        <f>(LEFT(N3351,FIND("/",N3351)-1))</f>
        <v>theater</v>
      </c>
      <c r="R3351" t="str">
        <f>RIGHT(N3351,LEN(N3351)-SEARCH("/",N3351))</f>
        <v>plays</v>
      </c>
      <c r="S3351" s="9">
        <f t="shared" si="210"/>
        <v>42512.902453703697</v>
      </c>
      <c r="T3351" s="9">
        <f t="shared" si="211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104.4</v>
      </c>
      <c r="P3352" s="14">
        <f t="shared" si="209"/>
        <v>71.67</v>
      </c>
      <c r="Q3352" t="str">
        <f>(LEFT(N3352,FIND("/",N3352)-1))</f>
        <v>theater</v>
      </c>
      <c r="R3352" t="str">
        <f>RIGHT(N3352,LEN(N3352)-SEARCH("/",N3352))</f>
        <v>plays</v>
      </c>
      <c r="S3352" s="9">
        <f t="shared" si="210"/>
        <v>42302.493182870363</v>
      </c>
      <c r="T3352" s="9">
        <f t="shared" si="211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101.1</v>
      </c>
      <c r="P3353" s="14">
        <f t="shared" si="209"/>
        <v>93.61</v>
      </c>
      <c r="Q3353" t="str">
        <f>(LEFT(N3353,FIND("/",N3353)-1))</f>
        <v>theater</v>
      </c>
      <c r="R3353" t="str">
        <f>RIGHT(N3353,LEN(N3353)-SEARCH("/",N3353))</f>
        <v>plays</v>
      </c>
      <c r="S3353" s="9">
        <f t="shared" si="210"/>
        <v>41806.187094907407</v>
      </c>
      <c r="T3353" s="9">
        <f t="shared" si="211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107.5</v>
      </c>
      <c r="P3354" s="14">
        <f t="shared" si="209"/>
        <v>76.8</v>
      </c>
      <c r="Q3354" t="str">
        <f>(LEFT(N3354,FIND("/",N3354)-1))</f>
        <v>theater</v>
      </c>
      <c r="R3354" t="str">
        <f>RIGHT(N3354,LEN(N3354)-SEARCH("/",N3354))</f>
        <v>plays</v>
      </c>
      <c r="S3354" s="9">
        <f t="shared" si="210"/>
        <v>42495.784467592595</v>
      </c>
      <c r="T3354" s="9">
        <f t="shared" si="211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315</v>
      </c>
      <c r="P3355" s="14">
        <f t="shared" si="209"/>
        <v>35.799999999999997</v>
      </c>
      <c r="Q3355" t="str">
        <f>(LEFT(N3355,FIND("/",N3355)-1))</f>
        <v>theater</v>
      </c>
      <c r="R3355" t="str">
        <f>RIGHT(N3355,LEN(N3355)-SEARCH("/",N3355))</f>
        <v>plays</v>
      </c>
      <c r="S3355" s="9">
        <f t="shared" si="210"/>
        <v>42479.223958333336</v>
      </c>
      <c r="T3355" s="9">
        <f t="shared" si="211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101.9</v>
      </c>
      <c r="P3356" s="14">
        <f t="shared" si="209"/>
        <v>55.6</v>
      </c>
      <c r="Q3356" t="str">
        <f>(LEFT(N3356,FIND("/",N3356)-1))</f>
        <v>theater</v>
      </c>
      <c r="R3356" t="str">
        <f>RIGHT(N3356,LEN(N3356)-SEARCH("/",N3356))</f>
        <v>plays</v>
      </c>
      <c r="S3356" s="9">
        <f t="shared" si="210"/>
        <v>42270.518587962964</v>
      </c>
      <c r="T3356" s="9">
        <f t="shared" si="211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126.3</v>
      </c>
      <c r="P3357" s="14">
        <f t="shared" si="209"/>
        <v>147.33000000000001</v>
      </c>
      <c r="Q3357" t="str">
        <f>(LEFT(N3357,FIND("/",N3357)-1))</f>
        <v>theater</v>
      </c>
      <c r="R3357" t="str">
        <f>RIGHT(N3357,LEN(N3357)-SEARCH("/",N3357))</f>
        <v>plays</v>
      </c>
      <c r="S3357" s="9">
        <f t="shared" si="210"/>
        <v>42489.411192129628</v>
      </c>
      <c r="T3357" s="9">
        <f t="shared" si="211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101.4</v>
      </c>
      <c r="P3358" s="14">
        <f t="shared" si="209"/>
        <v>56.33</v>
      </c>
      <c r="Q3358" t="str">
        <f>(LEFT(N3358,FIND("/",N3358)-1))</f>
        <v>theater</v>
      </c>
      <c r="R3358" t="str">
        <f>RIGHT(N3358,LEN(N3358)-SEARCH("/",N3358))</f>
        <v>plays</v>
      </c>
      <c r="S3358" s="9">
        <f t="shared" si="210"/>
        <v>42536.607314814813</v>
      </c>
      <c r="T3358" s="9">
        <f t="shared" si="211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101</v>
      </c>
      <c r="P3359" s="14">
        <f t="shared" si="209"/>
        <v>96.19</v>
      </c>
      <c r="Q3359" t="str">
        <f>(LEFT(N3359,FIND("/",N3359)-1))</f>
        <v>theater</v>
      </c>
      <c r="R3359" t="str">
        <f>RIGHT(N3359,LEN(N3359)-SEARCH("/",N3359))</f>
        <v>plays</v>
      </c>
      <c r="S3359" s="9">
        <f t="shared" si="210"/>
        <v>41822.209606481476</v>
      </c>
      <c r="T3359" s="9">
        <f t="shared" si="211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103</v>
      </c>
      <c r="P3360" s="14">
        <f t="shared" si="209"/>
        <v>63.57</v>
      </c>
      <c r="Q3360" t="str">
        <f>(LEFT(N3360,FIND("/",N3360)-1))</f>
        <v>theater</v>
      </c>
      <c r="R3360" t="str">
        <f>RIGHT(N3360,LEN(N3360)-SEARCH("/",N3360))</f>
        <v>plays</v>
      </c>
      <c r="S3360" s="9">
        <f t="shared" si="210"/>
        <v>41932.102766203701</v>
      </c>
      <c r="T3360" s="9">
        <f t="shared" si="211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106.3</v>
      </c>
      <c r="P3361" s="14">
        <f t="shared" si="209"/>
        <v>184.78</v>
      </c>
      <c r="Q3361" t="str">
        <f>(LEFT(N3361,FIND("/",N3361)-1))</f>
        <v>theater</v>
      </c>
      <c r="R3361" t="str">
        <f>RIGHT(N3361,LEN(N3361)-SEARCH("/",N3361))</f>
        <v>plays</v>
      </c>
      <c r="S3361" s="9">
        <f t="shared" si="210"/>
        <v>42745.848773148151</v>
      </c>
      <c r="T3361" s="9">
        <f t="shared" si="211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101.4</v>
      </c>
      <c r="P3362" s="14">
        <f t="shared" si="209"/>
        <v>126.72</v>
      </c>
      <c r="Q3362" t="str">
        <f>(LEFT(N3362,FIND("/",N3362)-1))</f>
        <v>theater</v>
      </c>
      <c r="R3362" t="str">
        <f>RIGHT(N3362,LEN(N3362)-SEARCH("/",N3362))</f>
        <v>plays</v>
      </c>
      <c r="S3362" s="9">
        <f t="shared" si="210"/>
        <v>42696.874340277776</v>
      </c>
      <c r="T3362" s="9">
        <f t="shared" si="211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113.5</v>
      </c>
      <c r="P3363" s="14">
        <f t="shared" si="209"/>
        <v>83.43</v>
      </c>
      <c r="Q3363" t="str">
        <f>(LEFT(N3363,FIND("/",N3363)-1))</f>
        <v>theater</v>
      </c>
      <c r="R3363" t="str">
        <f>RIGHT(N3363,LEN(N3363)-SEARCH("/",N3363))</f>
        <v>plays</v>
      </c>
      <c r="S3363" s="9">
        <f t="shared" si="210"/>
        <v>41865.817013888889</v>
      </c>
      <c r="T3363" s="9">
        <f t="shared" si="211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218</v>
      </c>
      <c r="P3364" s="14">
        <f t="shared" si="209"/>
        <v>54.5</v>
      </c>
      <c r="Q3364" t="str">
        <f>(LEFT(N3364,FIND("/",N3364)-1))</f>
        <v>theater</v>
      </c>
      <c r="R3364" t="str">
        <f>RIGHT(N3364,LEN(N3364)-SEARCH("/",N3364))</f>
        <v>plays</v>
      </c>
      <c r="S3364" s="9">
        <f t="shared" si="210"/>
        <v>42055.883298611108</v>
      </c>
      <c r="T3364" s="9">
        <f t="shared" si="211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101.4</v>
      </c>
      <c r="P3365" s="14">
        <f t="shared" si="209"/>
        <v>302.31</v>
      </c>
      <c r="Q3365" t="str">
        <f>(LEFT(N3365,FIND("/",N3365)-1))</f>
        <v>theater</v>
      </c>
      <c r="R3365" t="str">
        <f>RIGHT(N3365,LEN(N3365)-SEARCH("/",N3365))</f>
        <v>plays</v>
      </c>
      <c r="S3365" s="9">
        <f t="shared" si="210"/>
        <v>41851.563020833331</v>
      </c>
      <c r="T3365" s="9">
        <f t="shared" si="211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105.9</v>
      </c>
      <c r="P3366" s="14">
        <f t="shared" si="209"/>
        <v>44.14</v>
      </c>
      <c r="Q3366" t="str">
        <f>(LEFT(N3366,FIND("/",N3366)-1))</f>
        <v>theater</v>
      </c>
      <c r="R3366" t="str">
        <f>RIGHT(N3366,LEN(N3366)-SEARCH("/",N3366))</f>
        <v>plays</v>
      </c>
      <c r="S3366" s="9">
        <f t="shared" si="210"/>
        <v>42422.769085648142</v>
      </c>
      <c r="T3366" s="9">
        <f t="shared" si="211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104</v>
      </c>
      <c r="P3367" s="14">
        <f t="shared" si="209"/>
        <v>866.67</v>
      </c>
      <c r="Q3367" t="str">
        <f>(LEFT(N3367,FIND("/",N3367)-1))</f>
        <v>theater</v>
      </c>
      <c r="R3367" t="str">
        <f>RIGHT(N3367,LEN(N3367)-SEARCH("/",N3367))</f>
        <v>plays</v>
      </c>
      <c r="S3367" s="9">
        <f t="shared" si="210"/>
        <v>42320.893425925919</v>
      </c>
      <c r="T3367" s="9">
        <f t="shared" si="211"/>
        <v>42350.893425925919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221</v>
      </c>
      <c r="P3368" s="14">
        <f t="shared" si="209"/>
        <v>61.39</v>
      </c>
      <c r="Q3368" t="str">
        <f>(LEFT(N3368,FIND("/",N3368)-1))</f>
        <v>theater</v>
      </c>
      <c r="R3368" t="str">
        <f>RIGHT(N3368,LEN(N3368)-SEARCH("/",N3368))</f>
        <v>plays</v>
      </c>
      <c r="S3368" s="9">
        <f t="shared" si="210"/>
        <v>42106.859224537031</v>
      </c>
      <c r="T3368" s="9">
        <f t="shared" si="211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118.7</v>
      </c>
      <c r="P3369" s="14">
        <f t="shared" si="209"/>
        <v>29.67</v>
      </c>
      <c r="Q3369" t="str">
        <f>(LEFT(N3369,FIND("/",N3369)-1))</f>
        <v>theater</v>
      </c>
      <c r="R3369" t="str">
        <f>RIGHT(N3369,LEN(N3369)-SEARCH("/",N3369))</f>
        <v>plays</v>
      </c>
      <c r="S3369" s="9">
        <f t="shared" si="210"/>
        <v>42192.725624999999</v>
      </c>
      <c r="T3369" s="9">
        <f t="shared" si="211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104.6</v>
      </c>
      <c r="P3370" s="14">
        <f t="shared" si="209"/>
        <v>45.48</v>
      </c>
      <c r="Q3370" t="str">
        <f>(LEFT(N3370,FIND("/",N3370)-1))</f>
        <v>theater</v>
      </c>
      <c r="R3370" t="str">
        <f>RIGHT(N3370,LEN(N3370)-SEARCH("/",N3370))</f>
        <v>plays</v>
      </c>
      <c r="S3370" s="9">
        <f t="shared" si="210"/>
        <v>41968.991423611107</v>
      </c>
      <c r="T3370" s="9">
        <f t="shared" si="211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103.9</v>
      </c>
      <c r="P3371" s="14">
        <f t="shared" si="209"/>
        <v>96.2</v>
      </c>
      <c r="Q3371" t="str">
        <f>(LEFT(N3371,FIND("/",N3371)-1))</f>
        <v>theater</v>
      </c>
      <c r="R3371" t="str">
        <f>RIGHT(N3371,LEN(N3371)-SEARCH("/",N3371))</f>
        <v>plays</v>
      </c>
      <c r="S3371" s="9">
        <f t="shared" si="210"/>
        <v>42689.833101851851</v>
      </c>
      <c r="T3371" s="9">
        <f t="shared" si="211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117.7</v>
      </c>
      <c r="P3372" s="14">
        <f t="shared" si="209"/>
        <v>67.92</v>
      </c>
      <c r="Q3372" t="str">
        <f>(LEFT(N3372,FIND("/",N3372)-1))</f>
        <v>theater</v>
      </c>
      <c r="R3372" t="str">
        <f>RIGHT(N3372,LEN(N3372)-SEARCH("/",N3372))</f>
        <v>plays</v>
      </c>
      <c r="S3372" s="9">
        <f t="shared" si="210"/>
        <v>42690.125983796293</v>
      </c>
      <c r="T3372" s="9">
        <f t="shared" si="211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138.5</v>
      </c>
      <c r="P3373" s="14">
        <f t="shared" si="209"/>
        <v>30.78</v>
      </c>
      <c r="Q3373" t="str">
        <f>(LEFT(N3373,FIND("/",N3373)-1))</f>
        <v>theater</v>
      </c>
      <c r="R3373" t="str">
        <f>RIGHT(N3373,LEN(N3373)-SEARCH("/",N3373))</f>
        <v>plays</v>
      </c>
      <c r="S3373" s="9">
        <f t="shared" si="210"/>
        <v>42312.666261574072</v>
      </c>
      <c r="T3373" s="9">
        <f t="shared" si="211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103.5</v>
      </c>
      <c r="P3374" s="14">
        <f t="shared" si="209"/>
        <v>38.33</v>
      </c>
      <c r="Q3374" t="str">
        <f>(LEFT(N3374,FIND("/",N3374)-1))</f>
        <v>theater</v>
      </c>
      <c r="R3374" t="str">
        <f>RIGHT(N3374,LEN(N3374)-SEARCH("/",N3374))</f>
        <v>plays</v>
      </c>
      <c r="S3374" s="9">
        <f t="shared" si="210"/>
        <v>41855.339768518512</v>
      </c>
      <c r="T3374" s="9">
        <f t="shared" si="211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100.3</v>
      </c>
      <c r="P3375" s="14">
        <f t="shared" si="209"/>
        <v>66.83</v>
      </c>
      <c r="Q3375" t="str">
        <f>(LEFT(N3375,FIND("/",N3375)-1))</f>
        <v>theater</v>
      </c>
      <c r="R3375" t="str">
        <f>RIGHT(N3375,LEN(N3375)-SEARCH("/",N3375))</f>
        <v>plays</v>
      </c>
      <c r="S3375" s="9">
        <f t="shared" si="210"/>
        <v>42179.646296296291</v>
      </c>
      <c r="T3375" s="9">
        <f t="shared" si="211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106.6</v>
      </c>
      <c r="P3376" s="14">
        <f t="shared" si="209"/>
        <v>71.73</v>
      </c>
      <c r="Q3376" t="str">
        <f>(LEFT(N3376,FIND("/",N3376)-1))</f>
        <v>theater</v>
      </c>
      <c r="R3376" t="str">
        <f>RIGHT(N3376,LEN(N3376)-SEARCH("/",N3376))</f>
        <v>plays</v>
      </c>
      <c r="S3376" s="9">
        <f t="shared" si="210"/>
        <v>42275.523333333331</v>
      </c>
      <c r="T3376" s="9">
        <f t="shared" si="211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100</v>
      </c>
      <c r="P3377" s="14">
        <f t="shared" si="209"/>
        <v>176.47</v>
      </c>
      <c r="Q3377" t="str">
        <f>(LEFT(N3377,FIND("/",N3377)-1))</f>
        <v>theater</v>
      </c>
      <c r="R3377" t="str">
        <f>RIGHT(N3377,LEN(N3377)-SEARCH("/",N3377))</f>
        <v>plays</v>
      </c>
      <c r="S3377" s="9">
        <f t="shared" si="210"/>
        <v>41765.402465277773</v>
      </c>
      <c r="T3377" s="9">
        <f t="shared" si="211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100</v>
      </c>
      <c r="P3378" s="14">
        <f t="shared" si="209"/>
        <v>421.11</v>
      </c>
      <c r="Q3378" t="str">
        <f>(LEFT(N3378,FIND("/",N3378)-1))</f>
        <v>theater</v>
      </c>
      <c r="R3378" t="str">
        <f>RIGHT(N3378,LEN(N3378)-SEARCH("/",N3378))</f>
        <v>plays</v>
      </c>
      <c r="S3378" s="9">
        <f t="shared" si="210"/>
        <v>42059.492986111109</v>
      </c>
      <c r="T3378" s="9">
        <f t="shared" si="211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101.1</v>
      </c>
      <c r="P3379" s="14">
        <f t="shared" si="209"/>
        <v>104.99</v>
      </c>
      <c r="Q3379" t="str">
        <f>(LEFT(N3379,FIND("/",N3379)-1))</f>
        <v>theater</v>
      </c>
      <c r="R3379" t="str">
        <f>RIGHT(N3379,LEN(N3379)-SEARCH("/",N3379))</f>
        <v>plays</v>
      </c>
      <c r="S3379" s="9">
        <f t="shared" si="210"/>
        <v>42053.524293981478</v>
      </c>
      <c r="T3379" s="9">
        <f t="shared" si="211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107.6</v>
      </c>
      <c r="P3380" s="14">
        <f t="shared" si="209"/>
        <v>28.19</v>
      </c>
      <c r="Q3380" t="str">
        <f>(LEFT(N3380,FIND("/",N3380)-1))</f>
        <v>theater</v>
      </c>
      <c r="R3380" t="str">
        <f>RIGHT(N3380,LEN(N3380)-SEARCH("/",N3380))</f>
        <v>plays</v>
      </c>
      <c r="S3380" s="9">
        <f t="shared" si="210"/>
        <v>41858.147060185183</v>
      </c>
      <c r="T3380" s="9">
        <f t="shared" si="211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103.7</v>
      </c>
      <c r="P3381" s="14">
        <f t="shared" si="209"/>
        <v>54.55</v>
      </c>
      <c r="Q3381" t="str">
        <f>(LEFT(N3381,FIND("/",N3381)-1))</f>
        <v>theater</v>
      </c>
      <c r="R3381" t="str">
        <f>RIGHT(N3381,LEN(N3381)-SEARCH("/",N3381))</f>
        <v>plays</v>
      </c>
      <c r="S3381" s="9">
        <f t="shared" si="210"/>
        <v>42225.305555555555</v>
      </c>
      <c r="T3381" s="9">
        <f t="shared" si="211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104.4</v>
      </c>
      <c r="P3382" s="14">
        <f t="shared" si="209"/>
        <v>111.89</v>
      </c>
      <c r="Q3382" t="str">
        <f>(LEFT(N3382,FIND("/",N3382)-1))</f>
        <v>theater</v>
      </c>
      <c r="R3382" t="str">
        <f>RIGHT(N3382,LEN(N3382)-SEARCH("/",N3382))</f>
        <v>plays</v>
      </c>
      <c r="S3382" s="9">
        <f t="shared" si="210"/>
        <v>41937.745115740741</v>
      </c>
      <c r="T3382" s="9">
        <f t="shared" si="211"/>
        <v>41972.786782407406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102.3</v>
      </c>
      <c r="P3383" s="14">
        <f t="shared" si="209"/>
        <v>85.21</v>
      </c>
      <c r="Q3383" t="str">
        <f>(LEFT(N3383,FIND("/",N3383)-1))</f>
        <v>theater</v>
      </c>
      <c r="R3383" t="str">
        <f>RIGHT(N3383,LEN(N3383)-SEARCH("/",N3383))</f>
        <v>plays</v>
      </c>
      <c r="S3383" s="9">
        <f t="shared" si="210"/>
        <v>42043.976655092592</v>
      </c>
      <c r="T3383" s="9">
        <f t="shared" si="211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100.7</v>
      </c>
      <c r="P3384" s="14">
        <f t="shared" si="209"/>
        <v>76.650000000000006</v>
      </c>
      <c r="Q3384" t="str">
        <f>(LEFT(N3384,FIND("/",N3384)-1))</f>
        <v>theater</v>
      </c>
      <c r="R3384" t="str">
        <f>RIGHT(N3384,LEN(N3384)-SEARCH("/",N3384))</f>
        <v>plays</v>
      </c>
      <c r="S3384" s="9">
        <f t="shared" si="210"/>
        <v>42559.222870370366</v>
      </c>
      <c r="T3384" s="9">
        <f t="shared" si="211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111.7</v>
      </c>
      <c r="P3385" s="14">
        <f t="shared" si="209"/>
        <v>65.17</v>
      </c>
      <c r="Q3385" t="str">
        <f>(LEFT(N3385,FIND("/",N3385)-1))</f>
        <v>theater</v>
      </c>
      <c r="R3385" t="str">
        <f>RIGHT(N3385,LEN(N3385)-SEARCH("/",N3385))</f>
        <v>plays</v>
      </c>
      <c r="S3385" s="9">
        <f t="shared" si="210"/>
        <v>42524.574305555558</v>
      </c>
      <c r="T3385" s="9">
        <f t="shared" si="211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100</v>
      </c>
      <c r="P3386" s="14">
        <f t="shared" si="209"/>
        <v>93.76</v>
      </c>
      <c r="Q3386" t="str">
        <f>(LEFT(N3386,FIND("/",N3386)-1))</f>
        <v>theater</v>
      </c>
      <c r="R3386" t="str">
        <f>RIGHT(N3386,LEN(N3386)-SEARCH("/",N3386))</f>
        <v>plays</v>
      </c>
      <c r="S3386" s="9">
        <f t="shared" si="210"/>
        <v>42291.879259259258</v>
      </c>
      <c r="T3386" s="9">
        <f t="shared" si="211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100</v>
      </c>
      <c r="P3387" s="14">
        <f t="shared" si="209"/>
        <v>133.33000000000001</v>
      </c>
      <c r="Q3387" t="str">
        <f>(LEFT(N3387,FIND("/",N3387)-1))</f>
        <v>theater</v>
      </c>
      <c r="R3387" t="str">
        <f>RIGHT(N3387,LEN(N3387)-SEARCH("/",N3387))</f>
        <v>plays</v>
      </c>
      <c r="S3387" s="9">
        <f t="shared" si="210"/>
        <v>41953.659166666665</v>
      </c>
      <c r="T3387" s="9">
        <f t="shared" si="211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105</v>
      </c>
      <c r="P3388" s="14">
        <f t="shared" si="209"/>
        <v>51.22</v>
      </c>
      <c r="Q3388" t="str">
        <f>(LEFT(N3388,FIND("/",N3388)-1))</f>
        <v>theater</v>
      </c>
      <c r="R3388" t="str">
        <f>RIGHT(N3388,LEN(N3388)-SEARCH("/",N3388))</f>
        <v>plays</v>
      </c>
      <c r="S3388" s="9">
        <f t="shared" si="210"/>
        <v>41946.436412037037</v>
      </c>
      <c r="T3388" s="9">
        <f t="shared" si="211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116.9</v>
      </c>
      <c r="P3389" s="14">
        <f t="shared" si="209"/>
        <v>100.17</v>
      </c>
      <c r="Q3389" t="str">
        <f>(LEFT(N3389,FIND("/",N3389)-1))</f>
        <v>theater</v>
      </c>
      <c r="R3389" t="str">
        <f>RIGHT(N3389,LEN(N3389)-SEARCH("/",N3389))</f>
        <v>plays</v>
      </c>
      <c r="S3389" s="9">
        <f t="shared" si="210"/>
        <v>41947.554259259261</v>
      </c>
      <c r="T3389" s="9">
        <f t="shared" si="211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103.8</v>
      </c>
      <c r="P3390" s="14">
        <f t="shared" si="209"/>
        <v>34.6</v>
      </c>
      <c r="Q3390" t="str">
        <f>(LEFT(N3390,FIND("/",N3390)-1))</f>
        <v>theater</v>
      </c>
      <c r="R3390" t="str">
        <f>RIGHT(N3390,LEN(N3390)-SEARCH("/",N3390))</f>
        <v>plays</v>
      </c>
      <c r="S3390" s="9">
        <f t="shared" si="210"/>
        <v>42143.252789351849</v>
      </c>
      <c r="T3390" s="9">
        <f t="shared" si="211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114.5</v>
      </c>
      <c r="P3391" s="14">
        <f t="shared" si="209"/>
        <v>184.68</v>
      </c>
      <c r="Q3391" t="str">
        <f>(LEFT(N3391,FIND("/",N3391)-1))</f>
        <v>theater</v>
      </c>
      <c r="R3391" t="str">
        <f>RIGHT(N3391,LEN(N3391)-SEARCH("/",N3391))</f>
        <v>plays</v>
      </c>
      <c r="S3391" s="9">
        <f t="shared" si="210"/>
        <v>42494.355115740742</v>
      </c>
      <c r="T3391" s="9">
        <f t="shared" si="211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102.4</v>
      </c>
      <c r="P3392" s="14">
        <f t="shared" si="209"/>
        <v>69.819999999999993</v>
      </c>
      <c r="Q3392" t="str">
        <f>(LEFT(N3392,FIND("/",N3392)-1))</f>
        <v>theater</v>
      </c>
      <c r="R3392" t="str">
        <f>RIGHT(N3392,LEN(N3392)-SEARCH("/",N3392))</f>
        <v>plays</v>
      </c>
      <c r="S3392" s="9">
        <f t="shared" si="210"/>
        <v>41815.566493055558</v>
      </c>
      <c r="T3392" s="9">
        <f t="shared" si="211"/>
        <v>41830.566493055558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223</v>
      </c>
      <c r="P3393" s="14">
        <f t="shared" si="209"/>
        <v>61.94</v>
      </c>
      <c r="Q3393" t="str">
        <f>(LEFT(N3393,FIND("/",N3393)-1))</f>
        <v>theater</v>
      </c>
      <c r="R3393" t="str">
        <f>RIGHT(N3393,LEN(N3393)-SEARCH("/",N3393))</f>
        <v>plays</v>
      </c>
      <c r="S3393" s="9">
        <f t="shared" si="210"/>
        <v>41830.337361111109</v>
      </c>
      <c r="T3393" s="9">
        <f t="shared" si="211"/>
        <v>41859.727777777771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100</v>
      </c>
      <c r="P3394" s="14">
        <f t="shared" si="209"/>
        <v>41.67</v>
      </c>
      <c r="Q3394" t="str">
        <f>(LEFT(N3394,FIND("/",N3394)-1))</f>
        <v>theater</v>
      </c>
      <c r="R3394" t="str">
        <f>RIGHT(N3394,LEN(N3394)-SEARCH("/",N3394))</f>
        <v>plays</v>
      </c>
      <c r="S3394" s="9">
        <f t="shared" si="210"/>
        <v>42446.63721064815</v>
      </c>
      <c r="T3394" s="9">
        <f t="shared" si="211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ROUND((E3395/D3395)*100, 1)</f>
        <v>105.8</v>
      </c>
      <c r="P3395" s="14">
        <f t="shared" ref="P3395:P3458" si="213">ROUND(E3395/L3395, 2)</f>
        <v>36.07</v>
      </c>
      <c r="Q3395" t="str">
        <f>(LEFT(N3395,FIND("/",N3395)-1))</f>
        <v>theater</v>
      </c>
      <c r="R3395" t="str">
        <f>RIGHT(N3395,LEN(N3395)-SEARCH("/",N3395))</f>
        <v>plays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142.4</v>
      </c>
      <c r="P3396" s="14">
        <f t="shared" si="213"/>
        <v>29</v>
      </c>
      <c r="Q3396" t="str">
        <f>(LEFT(N3396,FIND("/",N3396)-1))</f>
        <v>theater</v>
      </c>
      <c r="R3396" t="str">
        <f>RIGHT(N3396,LEN(N3396)-SEARCH("/",N3396))</f>
        <v>plays</v>
      </c>
      <c r="S3396" s="9">
        <f t="shared" si="214"/>
        <v>41817.387094907404</v>
      </c>
      <c r="T3396" s="9">
        <f t="shared" si="215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184</v>
      </c>
      <c r="P3397" s="14">
        <f t="shared" si="213"/>
        <v>24.21</v>
      </c>
      <c r="Q3397" t="str">
        <f>(LEFT(N3397,FIND("/",N3397)-1))</f>
        <v>theater</v>
      </c>
      <c r="R3397" t="str">
        <f>RIGHT(N3397,LEN(N3397)-SEARCH("/",N3397))</f>
        <v>plays</v>
      </c>
      <c r="S3397" s="9">
        <f t="shared" si="214"/>
        <v>42140.503981481474</v>
      </c>
      <c r="T3397" s="9">
        <f t="shared" si="215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104.3</v>
      </c>
      <c r="P3398" s="14">
        <f t="shared" si="213"/>
        <v>55.89</v>
      </c>
      <c r="Q3398" t="str">
        <f>(LEFT(N3398,FIND("/",N3398)-1))</f>
        <v>theater</v>
      </c>
      <c r="R3398" t="str">
        <f>RIGHT(N3398,LEN(N3398)-SEARCH("/",N3398))</f>
        <v>plays</v>
      </c>
      <c r="S3398" s="9">
        <f t="shared" si="214"/>
        <v>41764.238298611112</v>
      </c>
      <c r="T3398" s="9">
        <f t="shared" si="215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112</v>
      </c>
      <c r="P3399" s="14">
        <f t="shared" si="213"/>
        <v>11.67</v>
      </c>
      <c r="Q3399" t="str">
        <f>(LEFT(N3399,FIND("/",N3399)-1))</f>
        <v>theater</v>
      </c>
      <c r="R3399" t="str">
        <f>RIGHT(N3399,LEN(N3399)-SEARCH("/",N3399))</f>
        <v>plays</v>
      </c>
      <c r="S3399" s="9">
        <f t="shared" si="214"/>
        <v>42378.270011574066</v>
      </c>
      <c r="T3399" s="9">
        <f t="shared" si="215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111.1</v>
      </c>
      <c r="P3400" s="14">
        <f t="shared" si="213"/>
        <v>68.349999999999994</v>
      </c>
      <c r="Q3400" t="str">
        <f>(LEFT(N3400,FIND("/",N3400)-1))</f>
        <v>theater</v>
      </c>
      <c r="R3400" t="str">
        <f>RIGHT(N3400,LEN(N3400)-SEARCH("/",N3400))</f>
        <v>plays</v>
      </c>
      <c r="S3400" s="9">
        <f t="shared" si="214"/>
        <v>41941.543703703697</v>
      </c>
      <c r="T3400" s="9">
        <f t="shared" si="215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103.8</v>
      </c>
      <c r="P3401" s="14">
        <f t="shared" si="213"/>
        <v>27.07</v>
      </c>
      <c r="Q3401" t="str">
        <f>(LEFT(N3401,FIND("/",N3401)-1))</f>
        <v>theater</v>
      </c>
      <c r="R3401" t="str">
        <f>RIGHT(N3401,LEN(N3401)-SEARCH("/",N3401))</f>
        <v>plays</v>
      </c>
      <c r="S3401" s="9">
        <f t="shared" si="214"/>
        <v>42026.712094907409</v>
      </c>
      <c r="T3401" s="9">
        <f t="shared" si="215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100.4</v>
      </c>
      <c r="P3402" s="14">
        <f t="shared" si="213"/>
        <v>118.13</v>
      </c>
      <c r="Q3402" t="str">
        <f>(LEFT(N3402,FIND("/",N3402)-1))</f>
        <v>theater</v>
      </c>
      <c r="R3402" t="str">
        <f>RIGHT(N3402,LEN(N3402)-SEARCH("/",N3402))</f>
        <v>plays</v>
      </c>
      <c r="S3402" s="9">
        <f t="shared" si="214"/>
        <v>41834.745532407404</v>
      </c>
      <c r="T3402" s="9">
        <f t="shared" si="215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101.9</v>
      </c>
      <c r="P3403" s="14">
        <f t="shared" si="213"/>
        <v>44.76</v>
      </c>
      <c r="Q3403" t="str">
        <f>(LEFT(N3403,FIND("/",N3403)-1))</f>
        <v>theater</v>
      </c>
      <c r="R3403" t="str">
        <f>RIGHT(N3403,LEN(N3403)-SEARCH("/",N3403))</f>
        <v>plays</v>
      </c>
      <c r="S3403" s="9">
        <f t="shared" si="214"/>
        <v>42193.5155787037</v>
      </c>
      <c r="T3403" s="9">
        <f t="shared" si="215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109.8</v>
      </c>
      <c r="P3404" s="14">
        <f t="shared" si="213"/>
        <v>99.79</v>
      </c>
      <c r="Q3404" t="str">
        <f>(LEFT(N3404,FIND("/",N3404)-1))</f>
        <v>theater</v>
      </c>
      <c r="R3404" t="str">
        <f>RIGHT(N3404,LEN(N3404)-SEARCH("/",N3404))</f>
        <v>plays</v>
      </c>
      <c r="S3404" s="9">
        <f t="shared" si="214"/>
        <v>42290.410219907404</v>
      </c>
      <c r="T3404" s="9">
        <f t="shared" si="215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100</v>
      </c>
      <c r="P3405" s="14">
        <f t="shared" si="213"/>
        <v>117.65</v>
      </c>
      <c r="Q3405" t="str">
        <f>(LEFT(N3405,FIND("/",N3405)-1))</f>
        <v>theater</v>
      </c>
      <c r="R3405" t="str">
        <f>RIGHT(N3405,LEN(N3405)-SEARCH("/",N3405))</f>
        <v>plays</v>
      </c>
      <c r="S3405" s="9">
        <f t="shared" si="214"/>
        <v>42150.253749999996</v>
      </c>
      <c r="T3405" s="9">
        <f t="shared" si="215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122</v>
      </c>
      <c r="P3406" s="14">
        <f t="shared" si="213"/>
        <v>203.33</v>
      </c>
      <c r="Q3406" t="str">
        <f>(LEFT(N3406,FIND("/",N3406)-1))</f>
        <v>theater</v>
      </c>
      <c r="R3406" t="str">
        <f>RIGHT(N3406,LEN(N3406)-SEARCH("/",N3406))</f>
        <v>plays</v>
      </c>
      <c r="S3406" s="9">
        <f t="shared" si="214"/>
        <v>42152.295162037037</v>
      </c>
      <c r="T3406" s="9">
        <f t="shared" si="215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137.6</v>
      </c>
      <c r="P3407" s="14">
        <f t="shared" si="213"/>
        <v>28.32</v>
      </c>
      <c r="Q3407" t="str">
        <f>(LEFT(N3407,FIND("/",N3407)-1))</f>
        <v>theater</v>
      </c>
      <c r="R3407" t="str">
        <f>RIGHT(N3407,LEN(N3407)-SEARCH("/",N3407))</f>
        <v>plays</v>
      </c>
      <c r="S3407" s="9">
        <f t="shared" si="214"/>
        <v>42409.808865740742</v>
      </c>
      <c r="T3407" s="9">
        <f t="shared" si="215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100.3</v>
      </c>
      <c r="P3408" s="14">
        <f t="shared" si="213"/>
        <v>110.23</v>
      </c>
      <c r="Q3408" t="str">
        <f>(LEFT(N3408,FIND("/",N3408)-1))</f>
        <v>theater</v>
      </c>
      <c r="R3408" t="str">
        <f>RIGHT(N3408,LEN(N3408)-SEARCH("/",N3408))</f>
        <v>plays</v>
      </c>
      <c r="S3408" s="9">
        <f t="shared" si="214"/>
        <v>41791.284444444442</v>
      </c>
      <c r="T3408" s="9">
        <f t="shared" si="215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107.1</v>
      </c>
      <c r="P3409" s="14">
        <f t="shared" si="213"/>
        <v>31.97</v>
      </c>
      <c r="Q3409" t="str">
        <f>(LEFT(N3409,FIND("/",N3409)-1))</f>
        <v>theater</v>
      </c>
      <c r="R3409" t="str">
        <f>RIGHT(N3409,LEN(N3409)-SEARCH("/",N3409))</f>
        <v>plays</v>
      </c>
      <c r="S3409" s="9">
        <f t="shared" si="214"/>
        <v>41796.21399305555</v>
      </c>
      <c r="T3409" s="9">
        <f t="shared" si="215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211</v>
      </c>
      <c r="P3410" s="14">
        <f t="shared" si="213"/>
        <v>58.61</v>
      </c>
      <c r="Q3410" t="str">
        <f>(LEFT(N3410,FIND("/",N3410)-1))</f>
        <v>theater</v>
      </c>
      <c r="R3410" t="str">
        <f>RIGHT(N3410,LEN(N3410)-SEARCH("/",N3410))</f>
        <v>plays</v>
      </c>
      <c r="S3410" s="9">
        <f t="shared" si="214"/>
        <v>41808.78361111111</v>
      </c>
      <c r="T3410" s="9">
        <f t="shared" si="215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123.6</v>
      </c>
      <c r="P3411" s="14">
        <f t="shared" si="213"/>
        <v>29.43</v>
      </c>
      <c r="Q3411" t="str">
        <f>(LEFT(N3411,FIND("/",N3411)-1))</f>
        <v>theater</v>
      </c>
      <c r="R3411" t="str">
        <f>RIGHT(N3411,LEN(N3411)-SEARCH("/",N3411))</f>
        <v>plays</v>
      </c>
      <c r="S3411" s="9">
        <f t="shared" si="214"/>
        <v>42544.605995370366</v>
      </c>
      <c r="T3411" s="9">
        <f t="shared" si="215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108.5</v>
      </c>
      <c r="P3412" s="14">
        <f t="shared" si="213"/>
        <v>81.38</v>
      </c>
      <c r="Q3412" t="str">
        <f>(LEFT(N3412,FIND("/",N3412)-1))</f>
        <v>theater</v>
      </c>
      <c r="R3412" t="str">
        <f>RIGHT(N3412,LEN(N3412)-SEARCH("/",N3412))</f>
        <v>plays</v>
      </c>
      <c r="S3412" s="9">
        <f t="shared" si="214"/>
        <v>42499.83321759259</v>
      </c>
      <c r="T3412" s="9">
        <f t="shared" si="215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103.6</v>
      </c>
      <c r="P3413" s="14">
        <f t="shared" si="213"/>
        <v>199.17</v>
      </c>
      <c r="Q3413" t="str">
        <f>(LEFT(N3413,FIND("/",N3413)-1))</f>
        <v>theater</v>
      </c>
      <c r="R3413" t="str">
        <f>RIGHT(N3413,LEN(N3413)-SEARCH("/",N3413))</f>
        <v>plays</v>
      </c>
      <c r="S3413" s="9">
        <f t="shared" si="214"/>
        <v>42264.814490740733</v>
      </c>
      <c r="T3413" s="9">
        <f t="shared" si="215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100</v>
      </c>
      <c r="P3414" s="14">
        <f t="shared" si="213"/>
        <v>115.38</v>
      </c>
      <c r="Q3414" t="str">
        <f>(LEFT(N3414,FIND("/",N3414)-1))</f>
        <v>theater</v>
      </c>
      <c r="R3414" t="str">
        <f>RIGHT(N3414,LEN(N3414)-SEARCH("/",N3414))</f>
        <v>plays</v>
      </c>
      <c r="S3414" s="9">
        <f t="shared" si="214"/>
        <v>41879.750717592593</v>
      </c>
      <c r="T3414" s="9">
        <f t="shared" si="215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130</v>
      </c>
      <c r="P3415" s="14">
        <f t="shared" si="213"/>
        <v>46.43</v>
      </c>
      <c r="Q3415" t="str">
        <f>(LEFT(N3415,FIND("/",N3415)-1))</f>
        <v>theater</v>
      </c>
      <c r="R3415" t="str">
        <f>RIGHT(N3415,LEN(N3415)-SEARCH("/",N3415))</f>
        <v>plays</v>
      </c>
      <c r="S3415" s="9">
        <f t="shared" si="214"/>
        <v>42053.524745370371</v>
      </c>
      <c r="T3415" s="9">
        <f t="shared" si="215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103.5</v>
      </c>
      <c r="P3416" s="14">
        <f t="shared" si="213"/>
        <v>70.569999999999993</v>
      </c>
      <c r="Q3416" t="str">
        <f>(LEFT(N3416,FIND("/",N3416)-1))</f>
        <v>theater</v>
      </c>
      <c r="R3416" t="str">
        <f>RIGHT(N3416,LEN(N3416)-SEARCH("/",N3416))</f>
        <v>plays</v>
      </c>
      <c r="S3416" s="9">
        <f t="shared" si="214"/>
        <v>42675.624131944445</v>
      </c>
      <c r="T3416" s="9">
        <f t="shared" si="215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100</v>
      </c>
      <c r="P3417" s="14">
        <f t="shared" si="213"/>
        <v>22.22</v>
      </c>
      <c r="Q3417" t="str">
        <f>(LEFT(N3417,FIND("/",N3417)-1))</f>
        <v>theater</v>
      </c>
      <c r="R3417" t="str">
        <f>RIGHT(N3417,LEN(N3417)-SEARCH("/",N3417))</f>
        <v>plays</v>
      </c>
      <c r="S3417" s="9">
        <f t="shared" si="214"/>
        <v>42466.935833333329</v>
      </c>
      <c r="T3417" s="9">
        <f t="shared" si="215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119.6</v>
      </c>
      <c r="P3418" s="14">
        <f t="shared" si="213"/>
        <v>159.47</v>
      </c>
      <c r="Q3418" t="str">
        <f>(LEFT(N3418,FIND("/",N3418)-1))</f>
        <v>theater</v>
      </c>
      <c r="R3418" t="str">
        <f>RIGHT(N3418,LEN(N3418)-SEARCH("/",N3418))</f>
        <v>plays</v>
      </c>
      <c r="S3418" s="9">
        <f t="shared" si="214"/>
        <v>42089.204224537032</v>
      </c>
      <c r="T3418" s="9">
        <f t="shared" si="215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100</v>
      </c>
      <c r="P3419" s="14">
        <f t="shared" si="213"/>
        <v>37.78</v>
      </c>
      <c r="Q3419" t="str">
        <f>(LEFT(N3419,FIND("/",N3419)-1))</f>
        <v>theater</v>
      </c>
      <c r="R3419" t="str">
        <f>RIGHT(N3419,LEN(N3419)-SEARCH("/",N3419))</f>
        <v>plays</v>
      </c>
      <c r="S3419" s="9">
        <f t="shared" si="214"/>
        <v>41894.705416666664</v>
      </c>
      <c r="T3419" s="9">
        <f t="shared" si="215"/>
        <v>41937.821527777771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100.9</v>
      </c>
      <c r="P3420" s="14">
        <f t="shared" si="213"/>
        <v>72.05</v>
      </c>
      <c r="Q3420" t="str">
        <f>(LEFT(N3420,FIND("/",N3420)-1))</f>
        <v>theater</v>
      </c>
      <c r="R3420" t="str">
        <f>RIGHT(N3420,LEN(N3420)-SEARCH("/",N3420))</f>
        <v>plays</v>
      </c>
      <c r="S3420" s="9">
        <f t="shared" si="214"/>
        <v>41752.626238425924</v>
      </c>
      <c r="T3420" s="9">
        <f t="shared" si="215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106.5</v>
      </c>
      <c r="P3421" s="14">
        <f t="shared" si="213"/>
        <v>63.7</v>
      </c>
      <c r="Q3421" t="str">
        <f>(LEFT(N3421,FIND("/",N3421)-1))</f>
        <v>theater</v>
      </c>
      <c r="R3421" t="str">
        <f>RIGHT(N3421,LEN(N3421)-SEARCH("/",N3421))</f>
        <v>plays</v>
      </c>
      <c r="S3421" s="9">
        <f t="shared" si="214"/>
        <v>42448.613252314812</v>
      </c>
      <c r="T3421" s="9">
        <f t="shared" si="215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138</v>
      </c>
      <c r="P3422" s="14">
        <f t="shared" si="213"/>
        <v>28.41</v>
      </c>
      <c r="Q3422" t="str">
        <f>(LEFT(N3422,FIND("/",N3422)-1))</f>
        <v>theater</v>
      </c>
      <c r="R3422" t="str">
        <f>RIGHT(N3422,LEN(N3422)-SEARCH("/",N3422))</f>
        <v>plays</v>
      </c>
      <c r="S3422" s="9">
        <f t="shared" si="214"/>
        <v>42404.881967592592</v>
      </c>
      <c r="T3422" s="9">
        <f t="shared" si="215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101.2</v>
      </c>
      <c r="P3423" s="14">
        <f t="shared" si="213"/>
        <v>103.21</v>
      </c>
      <c r="Q3423" t="str">
        <f>(LEFT(N3423,FIND("/",N3423)-1))</f>
        <v>theater</v>
      </c>
      <c r="R3423" t="str">
        <f>RIGHT(N3423,LEN(N3423)-SEARCH("/",N3423))</f>
        <v>plays</v>
      </c>
      <c r="S3423" s="9">
        <f t="shared" si="214"/>
        <v>42037.582905092589</v>
      </c>
      <c r="T3423" s="9">
        <f t="shared" si="215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109.1</v>
      </c>
      <c r="P3424" s="14">
        <f t="shared" si="213"/>
        <v>71.150000000000006</v>
      </c>
      <c r="Q3424" t="str">
        <f>(LEFT(N3424,FIND("/",N3424)-1))</f>
        <v>theater</v>
      </c>
      <c r="R3424" t="str">
        <f>RIGHT(N3424,LEN(N3424)-SEARCH("/",N3424))</f>
        <v>plays</v>
      </c>
      <c r="S3424" s="9">
        <f t="shared" si="214"/>
        <v>42323.353888888887</v>
      </c>
      <c r="T3424" s="9">
        <f t="shared" si="215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140</v>
      </c>
      <c r="P3425" s="14">
        <f t="shared" si="213"/>
        <v>35</v>
      </c>
      <c r="Q3425" t="str">
        <f>(LEFT(N3425,FIND("/",N3425)-1))</f>
        <v>theater</v>
      </c>
      <c r="R3425" t="str">
        <f>RIGHT(N3425,LEN(N3425)-SEARCH("/",N3425))</f>
        <v>plays</v>
      </c>
      <c r="S3425" s="9">
        <f t="shared" si="214"/>
        <v>42088.703020833331</v>
      </c>
      <c r="T3425" s="9">
        <f t="shared" si="215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103.6</v>
      </c>
      <c r="P3426" s="14">
        <f t="shared" si="213"/>
        <v>81.78</v>
      </c>
      <c r="Q3426" t="str">
        <f>(LEFT(N3426,FIND("/",N3426)-1))</f>
        <v>theater</v>
      </c>
      <c r="R3426" t="str">
        <f>RIGHT(N3426,LEN(N3426)-SEARCH("/",N3426))</f>
        <v>plays</v>
      </c>
      <c r="S3426" s="9">
        <f t="shared" si="214"/>
        <v>42018.468564814808</v>
      </c>
      <c r="T3426" s="9">
        <f t="shared" si="215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103</v>
      </c>
      <c r="P3427" s="14">
        <f t="shared" si="213"/>
        <v>297.02999999999997</v>
      </c>
      <c r="Q3427" t="str">
        <f>(LEFT(N3427,FIND("/",N3427)-1))</f>
        <v>theater</v>
      </c>
      <c r="R3427" t="str">
        <f>RIGHT(N3427,LEN(N3427)-SEARCH("/",N3427))</f>
        <v>plays</v>
      </c>
      <c r="S3427" s="9">
        <f t="shared" si="214"/>
        <v>41884.40898148148</v>
      </c>
      <c r="T3427" s="9">
        <f t="shared" si="215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108.1</v>
      </c>
      <c r="P3428" s="14">
        <f t="shared" si="213"/>
        <v>46.61</v>
      </c>
      <c r="Q3428" t="str">
        <f>(LEFT(N3428,FIND("/",N3428)-1))</f>
        <v>theater</v>
      </c>
      <c r="R3428" t="str">
        <f>RIGHT(N3428,LEN(N3428)-SEARCH("/",N3428))</f>
        <v>plays</v>
      </c>
      <c r="S3428" s="9">
        <f t="shared" si="214"/>
        <v>41883.848414351851</v>
      </c>
      <c r="T3428" s="9">
        <f t="shared" si="215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100</v>
      </c>
      <c r="P3429" s="14">
        <f t="shared" si="213"/>
        <v>51.72</v>
      </c>
      <c r="Q3429" t="str">
        <f>(LEFT(N3429,FIND("/",N3429)-1))</f>
        <v>theater</v>
      </c>
      <c r="R3429" t="str">
        <f>RIGHT(N3429,LEN(N3429)-SEARCH("/",N3429))</f>
        <v>plays</v>
      </c>
      <c r="S3429" s="9">
        <f t="shared" si="214"/>
        <v>41792.436944444438</v>
      </c>
      <c r="T3429" s="9">
        <f t="shared" si="215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102.8</v>
      </c>
      <c r="P3430" s="14">
        <f t="shared" si="213"/>
        <v>40.29</v>
      </c>
      <c r="Q3430" t="str">
        <f>(LEFT(N3430,FIND("/",N3430)-1))</f>
        <v>theater</v>
      </c>
      <c r="R3430" t="str">
        <f>RIGHT(N3430,LEN(N3430)-SEARCH("/",N3430))</f>
        <v>plays</v>
      </c>
      <c r="S3430" s="9">
        <f t="shared" si="214"/>
        <v>42038.512118055551</v>
      </c>
      <c r="T3430" s="9">
        <f t="shared" si="215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130</v>
      </c>
      <c r="P3431" s="14">
        <f t="shared" si="213"/>
        <v>16.25</v>
      </c>
      <c r="Q3431" t="str">
        <f>(LEFT(N3431,FIND("/",N3431)-1))</f>
        <v>theater</v>
      </c>
      <c r="R3431" t="str">
        <f>RIGHT(N3431,LEN(N3431)-SEARCH("/",N3431))</f>
        <v>plays</v>
      </c>
      <c r="S3431" s="9">
        <f t="shared" si="214"/>
        <v>42661.813206018516</v>
      </c>
      <c r="T3431" s="9">
        <f t="shared" si="215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108.5</v>
      </c>
      <c r="P3432" s="14">
        <f t="shared" si="213"/>
        <v>30.15</v>
      </c>
      <c r="Q3432" t="str">
        <f>(LEFT(N3432,FIND("/",N3432)-1))</f>
        <v>theater</v>
      </c>
      <c r="R3432" t="str">
        <f>RIGHT(N3432,LEN(N3432)-SEARCH("/",N3432))</f>
        <v>plays</v>
      </c>
      <c r="S3432" s="9">
        <f t="shared" si="214"/>
        <v>41820.737280092588</v>
      </c>
      <c r="T3432" s="9">
        <f t="shared" si="215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100</v>
      </c>
      <c r="P3433" s="14">
        <f t="shared" si="213"/>
        <v>95.24</v>
      </c>
      <c r="Q3433" t="str">
        <f>(LEFT(N3433,FIND("/",N3433)-1))</f>
        <v>theater</v>
      </c>
      <c r="R3433" t="str">
        <f>RIGHT(N3433,LEN(N3433)-SEARCH("/",N3433))</f>
        <v>plays</v>
      </c>
      <c r="S3433" s="9">
        <f t="shared" si="214"/>
        <v>41839.522604166668</v>
      </c>
      <c r="T3433" s="9">
        <f t="shared" si="215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109.7</v>
      </c>
      <c r="P3434" s="14">
        <f t="shared" si="213"/>
        <v>52.21</v>
      </c>
      <c r="Q3434" t="str">
        <f>(LEFT(N3434,FIND("/",N3434)-1))</f>
        <v>theater</v>
      </c>
      <c r="R3434" t="str">
        <f>RIGHT(N3434,LEN(N3434)-SEARCH("/",N3434))</f>
        <v>plays</v>
      </c>
      <c r="S3434" s="9">
        <f t="shared" si="214"/>
        <v>42380.372847222221</v>
      </c>
      <c r="T3434" s="9">
        <f t="shared" si="215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100.3</v>
      </c>
      <c r="P3435" s="14">
        <f t="shared" si="213"/>
        <v>134.15</v>
      </c>
      <c r="Q3435" t="str">
        <f>(LEFT(N3435,FIND("/",N3435)-1))</f>
        <v>theater</v>
      </c>
      <c r="R3435" t="str">
        <f>RIGHT(N3435,LEN(N3435)-SEARCH("/",N3435))</f>
        <v>plays</v>
      </c>
      <c r="S3435" s="9">
        <f t="shared" si="214"/>
        <v>41775.854803240734</v>
      </c>
      <c r="T3435" s="9">
        <f t="shared" si="215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105.6</v>
      </c>
      <c r="P3436" s="14">
        <f t="shared" si="213"/>
        <v>62.83</v>
      </c>
      <c r="Q3436" t="str">
        <f>(LEFT(N3436,FIND("/",N3436)-1))</f>
        <v>theater</v>
      </c>
      <c r="R3436" t="str">
        <f>RIGHT(N3436,LEN(N3436)-SEARCH("/",N3436))</f>
        <v>plays</v>
      </c>
      <c r="S3436" s="9">
        <f t="shared" si="214"/>
        <v>41800.172094907401</v>
      </c>
      <c r="T3436" s="9">
        <f t="shared" si="215"/>
        <v>41830.172094907401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112</v>
      </c>
      <c r="P3437" s="14">
        <f t="shared" si="213"/>
        <v>58.95</v>
      </c>
      <c r="Q3437" t="str">
        <f>(LEFT(N3437,FIND("/",N3437)-1))</f>
        <v>theater</v>
      </c>
      <c r="R3437" t="str">
        <f>RIGHT(N3437,LEN(N3437)-SEARCH("/",N3437))</f>
        <v>plays</v>
      </c>
      <c r="S3437" s="9">
        <f t="shared" si="214"/>
        <v>42572.408483796295</v>
      </c>
      <c r="T3437" s="9">
        <f t="shared" si="215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105.9</v>
      </c>
      <c r="P3438" s="14">
        <f t="shared" si="213"/>
        <v>143.11000000000001</v>
      </c>
      <c r="Q3438" t="str">
        <f>(LEFT(N3438,FIND("/",N3438)-1))</f>
        <v>theater</v>
      </c>
      <c r="R3438" t="str">
        <f>RIGHT(N3438,LEN(N3438)-SEARCH("/",N3438))</f>
        <v>plays</v>
      </c>
      <c r="S3438" s="9">
        <f t="shared" si="214"/>
        <v>41851.333252314813</v>
      </c>
      <c r="T3438" s="9">
        <f t="shared" si="215"/>
        <v>41872.477777777771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101</v>
      </c>
      <c r="P3439" s="14">
        <f t="shared" si="213"/>
        <v>84.17</v>
      </c>
      <c r="Q3439" t="str">
        <f>(LEFT(N3439,FIND("/",N3439)-1))</f>
        <v>theater</v>
      </c>
      <c r="R3439" t="str">
        <f>RIGHT(N3439,LEN(N3439)-SEARCH("/",N3439))</f>
        <v>plays</v>
      </c>
      <c r="S3439" s="9">
        <f t="shared" si="214"/>
        <v>42205.502546296295</v>
      </c>
      <c r="T3439" s="9">
        <f t="shared" si="215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104.2</v>
      </c>
      <c r="P3440" s="14">
        <f t="shared" si="213"/>
        <v>186.07</v>
      </c>
      <c r="Q3440" t="str">
        <f>(LEFT(N3440,FIND("/",N3440)-1))</f>
        <v>theater</v>
      </c>
      <c r="R3440" t="str">
        <f>RIGHT(N3440,LEN(N3440)-SEARCH("/",N3440))</f>
        <v>plays</v>
      </c>
      <c r="S3440" s="9">
        <f t="shared" si="214"/>
        <v>42100.719525462962</v>
      </c>
      <c r="T3440" s="9">
        <f t="shared" si="215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134.69999999999999</v>
      </c>
      <c r="P3441" s="14">
        <f t="shared" si="213"/>
        <v>89.79</v>
      </c>
      <c r="Q3441" t="str">
        <f>(LEFT(N3441,FIND("/",N3441)-1))</f>
        <v>theater</v>
      </c>
      <c r="R3441" t="str">
        <f>RIGHT(N3441,LEN(N3441)-SEARCH("/",N3441))</f>
        <v>plays</v>
      </c>
      <c r="S3441" s="9">
        <f t="shared" si="214"/>
        <v>42374.702893518515</v>
      </c>
      <c r="T3441" s="9">
        <f t="shared" si="215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105.2</v>
      </c>
      <c r="P3442" s="14">
        <f t="shared" si="213"/>
        <v>64.16</v>
      </c>
      <c r="Q3442" t="str">
        <f>(LEFT(N3442,FIND("/",N3442)-1))</f>
        <v>theater</v>
      </c>
      <c r="R3442" t="str">
        <f>RIGHT(N3442,LEN(N3442)-SEARCH("/",N3442))</f>
        <v>plays</v>
      </c>
      <c r="S3442" s="9">
        <f t="shared" si="214"/>
        <v>41808.914675925924</v>
      </c>
      <c r="T3442" s="9">
        <f t="shared" si="215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102.6</v>
      </c>
      <c r="P3443" s="14">
        <f t="shared" si="213"/>
        <v>59.65</v>
      </c>
      <c r="Q3443" t="str">
        <f>(LEFT(N3443,FIND("/",N3443)-1))</f>
        <v>theater</v>
      </c>
      <c r="R3443" t="str">
        <f>RIGHT(N3443,LEN(N3443)-SEARCH("/",N3443))</f>
        <v>plays</v>
      </c>
      <c r="S3443" s="9">
        <f t="shared" si="214"/>
        <v>42294.221307870372</v>
      </c>
      <c r="T3443" s="9">
        <f t="shared" si="215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100</v>
      </c>
      <c r="P3444" s="14">
        <f t="shared" si="213"/>
        <v>31.25</v>
      </c>
      <c r="Q3444" t="str">
        <f>(LEFT(N3444,FIND("/",N3444)-1))</f>
        <v>theater</v>
      </c>
      <c r="R3444" t="str">
        <f>RIGHT(N3444,LEN(N3444)-SEARCH("/",N3444))</f>
        <v>plays</v>
      </c>
      <c r="S3444" s="9">
        <f t="shared" si="214"/>
        <v>42124.632777777777</v>
      </c>
      <c r="T3444" s="9">
        <f t="shared" si="215"/>
        <v>42154.632777777777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185.5</v>
      </c>
      <c r="P3445" s="14">
        <f t="shared" si="213"/>
        <v>41.22</v>
      </c>
      <c r="Q3445" t="str">
        <f>(LEFT(N3445,FIND("/",N3445)-1))</f>
        <v>theater</v>
      </c>
      <c r="R3445" t="str">
        <f>RIGHT(N3445,LEN(N3445)-SEARCH("/",N3445))</f>
        <v>plays</v>
      </c>
      <c r="S3445" s="9">
        <f t="shared" si="214"/>
        <v>41861.316504629627</v>
      </c>
      <c r="T3445" s="9">
        <f t="shared" si="215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289</v>
      </c>
      <c r="P3446" s="14">
        <f t="shared" si="213"/>
        <v>43.35</v>
      </c>
      <c r="Q3446" t="str">
        <f>(LEFT(N3446,FIND("/",N3446)-1))</f>
        <v>theater</v>
      </c>
      <c r="R3446" t="str">
        <f>RIGHT(N3446,LEN(N3446)-SEARCH("/",N3446))</f>
        <v>plays</v>
      </c>
      <c r="S3446" s="9">
        <f t="shared" si="214"/>
        <v>42521.08317129629</v>
      </c>
      <c r="T3446" s="9">
        <f t="shared" si="215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100</v>
      </c>
      <c r="P3447" s="14">
        <f t="shared" si="213"/>
        <v>64.52</v>
      </c>
      <c r="Q3447" t="str">
        <f>(LEFT(N3447,FIND("/",N3447)-1))</f>
        <v>theater</v>
      </c>
      <c r="R3447" t="str">
        <f>RIGHT(N3447,LEN(N3447)-SEARCH("/",N3447))</f>
        <v>plays</v>
      </c>
      <c r="S3447" s="9">
        <f t="shared" si="214"/>
        <v>42272.322175925925</v>
      </c>
      <c r="T3447" s="9">
        <f t="shared" si="215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108.2</v>
      </c>
      <c r="P3448" s="14">
        <f t="shared" si="213"/>
        <v>43.28</v>
      </c>
      <c r="Q3448" t="str">
        <f>(LEFT(N3448,FIND("/",N3448)-1))</f>
        <v>theater</v>
      </c>
      <c r="R3448" t="str">
        <f>RIGHT(N3448,LEN(N3448)-SEARCH("/",N3448))</f>
        <v>plays</v>
      </c>
      <c r="S3448" s="9">
        <f t="shared" si="214"/>
        <v>42016.624131944445</v>
      </c>
      <c r="T3448" s="9">
        <f t="shared" si="215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107.8</v>
      </c>
      <c r="P3449" s="14">
        <f t="shared" si="213"/>
        <v>77</v>
      </c>
      <c r="Q3449" t="str">
        <f>(LEFT(N3449,FIND("/",N3449)-1))</f>
        <v>theater</v>
      </c>
      <c r="R3449" t="str">
        <f>RIGHT(N3449,LEN(N3449)-SEARCH("/",N3449))</f>
        <v>plays</v>
      </c>
      <c r="S3449" s="9">
        <f t="shared" si="214"/>
        <v>42402.680694444447</v>
      </c>
      <c r="T3449" s="9">
        <f t="shared" si="215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109.8</v>
      </c>
      <c r="P3450" s="14">
        <f t="shared" si="213"/>
        <v>51.22</v>
      </c>
      <c r="Q3450" t="str">
        <f>(LEFT(N3450,FIND("/",N3450)-1))</f>
        <v>theater</v>
      </c>
      <c r="R3450" t="str">
        <f>RIGHT(N3450,LEN(N3450)-SEARCH("/",N3450))</f>
        <v>plays</v>
      </c>
      <c r="S3450" s="9">
        <f t="shared" si="214"/>
        <v>41959.910752314812</v>
      </c>
      <c r="T3450" s="9">
        <f t="shared" si="215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170.6</v>
      </c>
      <c r="P3451" s="14">
        <f t="shared" si="213"/>
        <v>68.25</v>
      </c>
      <c r="Q3451" t="str">
        <f>(LEFT(N3451,FIND("/",N3451)-1))</f>
        <v>theater</v>
      </c>
      <c r="R3451" t="str">
        <f>RIGHT(N3451,LEN(N3451)-SEARCH("/",N3451))</f>
        <v>plays</v>
      </c>
      <c r="S3451" s="9">
        <f t="shared" si="214"/>
        <v>42531.844189814808</v>
      </c>
      <c r="T3451" s="9">
        <f t="shared" si="215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152</v>
      </c>
      <c r="P3452" s="14">
        <f t="shared" si="213"/>
        <v>19.489999999999998</v>
      </c>
      <c r="Q3452" t="str">
        <f>(LEFT(N3452,FIND("/",N3452)-1))</f>
        <v>theater</v>
      </c>
      <c r="R3452" t="str">
        <f>RIGHT(N3452,LEN(N3452)-SEARCH("/",N3452))</f>
        <v>plays</v>
      </c>
      <c r="S3452" s="9">
        <f t="shared" si="214"/>
        <v>42036.496192129627</v>
      </c>
      <c r="T3452" s="9">
        <f t="shared" si="215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101.2</v>
      </c>
      <c r="P3453" s="14">
        <f t="shared" si="213"/>
        <v>41.13</v>
      </c>
      <c r="Q3453" t="str">
        <f>(LEFT(N3453,FIND("/",N3453)-1))</f>
        <v>theater</v>
      </c>
      <c r="R3453" t="str">
        <f>RIGHT(N3453,LEN(N3453)-SEARCH("/",N3453))</f>
        <v>plays</v>
      </c>
      <c r="S3453" s="9">
        <f t="shared" si="214"/>
        <v>42088.515358796292</v>
      </c>
      <c r="T3453" s="9">
        <f t="shared" si="215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153.19999999999999</v>
      </c>
      <c r="P3454" s="14">
        <f t="shared" si="213"/>
        <v>41.41</v>
      </c>
      <c r="Q3454" t="str">
        <f>(LEFT(N3454,FIND("/",N3454)-1))</f>
        <v>theater</v>
      </c>
      <c r="R3454" t="str">
        <f>RIGHT(N3454,LEN(N3454)-SEARCH("/",N3454))</f>
        <v>plays</v>
      </c>
      <c r="S3454" s="9">
        <f t="shared" si="214"/>
        <v>41820.430856481478</v>
      </c>
      <c r="T3454" s="9">
        <f t="shared" si="215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128.30000000000001</v>
      </c>
      <c r="P3455" s="14">
        <f t="shared" si="213"/>
        <v>27.5</v>
      </c>
      <c r="Q3455" t="str">
        <f>(LEFT(N3455,FIND("/",N3455)-1))</f>
        <v>theater</v>
      </c>
      <c r="R3455" t="str">
        <f>RIGHT(N3455,LEN(N3455)-SEARCH("/",N3455))</f>
        <v>plays</v>
      </c>
      <c r="S3455" s="9">
        <f t="shared" si="214"/>
        <v>42535.770324074074</v>
      </c>
      <c r="T3455" s="9">
        <f t="shared" si="215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100.7</v>
      </c>
      <c r="P3456" s="14">
        <f t="shared" si="213"/>
        <v>33.57</v>
      </c>
      <c r="Q3456" t="str">
        <f>(LEFT(N3456,FIND("/",N3456)-1))</f>
        <v>theater</v>
      </c>
      <c r="R3456" t="str">
        <f>RIGHT(N3456,LEN(N3456)-SEARCH("/",N3456))</f>
        <v>plays</v>
      </c>
      <c r="S3456" s="9">
        <f t="shared" si="214"/>
        <v>41821.490266203698</v>
      </c>
      <c r="T3456" s="9">
        <f t="shared" si="215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100.7</v>
      </c>
      <c r="P3457" s="14">
        <f t="shared" si="213"/>
        <v>145.87</v>
      </c>
      <c r="Q3457" t="str">
        <f>(LEFT(N3457,FIND("/",N3457)-1))</f>
        <v>theater</v>
      </c>
      <c r="R3457" t="str">
        <f>RIGHT(N3457,LEN(N3457)-SEARCH("/",N3457))</f>
        <v>plays</v>
      </c>
      <c r="S3457" s="9">
        <f t="shared" si="214"/>
        <v>42626.541979166665</v>
      </c>
      <c r="T3457" s="9">
        <f t="shared" si="215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191.3</v>
      </c>
      <c r="P3458" s="14">
        <f t="shared" si="213"/>
        <v>358.69</v>
      </c>
      <c r="Q3458" t="str">
        <f>(LEFT(N3458,FIND("/",N3458)-1))</f>
        <v>theater</v>
      </c>
      <c r="R3458" t="str">
        <f>RIGHT(N3458,LEN(N3458)-SEARCH("/",N3458))</f>
        <v>plays</v>
      </c>
      <c r="S3458" s="9">
        <f t="shared" si="214"/>
        <v>41820.997303240736</v>
      </c>
      <c r="T3458" s="9">
        <f t="shared" si="215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ROUND((E3459/D3459)*100, 1)</f>
        <v>140.19999999999999</v>
      </c>
      <c r="P3459" s="14">
        <f t="shared" ref="P3459:P3522" si="217">ROUND(E3459/L3459, 2)</f>
        <v>50.98</v>
      </c>
      <c r="Q3459" t="str">
        <f>(LEFT(N3459,FIND("/",N3459)-1))</f>
        <v>theater</v>
      </c>
      <c r="R3459" t="str">
        <f>RIGHT(N3459,LEN(N3459)-SEARCH("/",N3459))</f>
        <v>plays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124.3</v>
      </c>
      <c r="P3460" s="14">
        <f t="shared" si="217"/>
        <v>45.04</v>
      </c>
      <c r="Q3460" t="str">
        <f>(LEFT(N3460,FIND("/",N3460)-1))</f>
        <v>theater</v>
      </c>
      <c r="R3460" t="str">
        <f>RIGHT(N3460,LEN(N3460)-SEARCH("/",N3460))</f>
        <v>plays</v>
      </c>
      <c r="S3460" s="9">
        <f t="shared" si="218"/>
        <v>42010.994247685179</v>
      </c>
      <c r="T3460" s="9">
        <f t="shared" si="219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126.2</v>
      </c>
      <c r="P3461" s="14">
        <f t="shared" si="217"/>
        <v>17.53</v>
      </c>
      <c r="Q3461" t="str">
        <f>(LEFT(N3461,FIND("/",N3461)-1))</f>
        <v>theater</v>
      </c>
      <c r="R3461" t="str">
        <f>RIGHT(N3461,LEN(N3461)-SEARCH("/",N3461))</f>
        <v>plays</v>
      </c>
      <c r="S3461" s="9">
        <f t="shared" si="218"/>
        <v>42480.271527777775</v>
      </c>
      <c r="T3461" s="9">
        <f t="shared" si="219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190</v>
      </c>
      <c r="P3462" s="14">
        <f t="shared" si="217"/>
        <v>50</v>
      </c>
      <c r="Q3462" t="str">
        <f>(LEFT(N3462,FIND("/",N3462)-1))</f>
        <v>theater</v>
      </c>
      <c r="R3462" t="str">
        <f>RIGHT(N3462,LEN(N3462)-SEARCH("/",N3462))</f>
        <v>plays</v>
      </c>
      <c r="S3462" s="9">
        <f t="shared" si="218"/>
        <v>41852.318888888891</v>
      </c>
      <c r="T3462" s="9">
        <f t="shared" si="219"/>
        <v>41866.318888888891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139</v>
      </c>
      <c r="P3463" s="14">
        <f t="shared" si="217"/>
        <v>57.92</v>
      </c>
      <c r="Q3463" t="str">
        <f>(LEFT(N3463,FIND("/",N3463)-1))</f>
        <v>theater</v>
      </c>
      <c r="R3463" t="str">
        <f>RIGHT(N3463,LEN(N3463)-SEARCH("/",N3463))</f>
        <v>plays</v>
      </c>
      <c r="S3463" s="9">
        <f t="shared" si="218"/>
        <v>42643.424525462957</v>
      </c>
      <c r="T3463" s="9">
        <f t="shared" si="219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202</v>
      </c>
      <c r="P3464" s="14">
        <f t="shared" si="217"/>
        <v>29.71</v>
      </c>
      <c r="Q3464" t="str">
        <f>(LEFT(N3464,FIND("/",N3464)-1))</f>
        <v>theater</v>
      </c>
      <c r="R3464" t="str">
        <f>RIGHT(N3464,LEN(N3464)-SEARCH("/",N3464))</f>
        <v>plays</v>
      </c>
      <c r="S3464" s="9">
        <f t="shared" si="218"/>
        <v>42179.690138888887</v>
      </c>
      <c r="T3464" s="9">
        <f t="shared" si="219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103.4</v>
      </c>
      <c r="P3465" s="14">
        <f t="shared" si="217"/>
        <v>90.68</v>
      </c>
      <c r="Q3465" t="str">
        <f>(LEFT(N3465,FIND("/",N3465)-1))</f>
        <v>theater</v>
      </c>
      <c r="R3465" t="str">
        <f>RIGHT(N3465,LEN(N3465)-SEARCH("/",N3465))</f>
        <v>plays</v>
      </c>
      <c r="S3465" s="9">
        <f t="shared" si="218"/>
        <v>42612.710474537038</v>
      </c>
      <c r="T3465" s="9">
        <f t="shared" si="219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102.3</v>
      </c>
      <c r="P3466" s="14">
        <f t="shared" si="217"/>
        <v>55.01</v>
      </c>
      <c r="Q3466" t="str">
        <f>(LEFT(N3466,FIND("/",N3466)-1))</f>
        <v>theater</v>
      </c>
      <c r="R3466" t="str">
        <f>RIGHT(N3466,LEN(N3466)-SEARCH("/",N3466))</f>
        <v>plays</v>
      </c>
      <c r="S3466" s="9">
        <f t="shared" si="218"/>
        <v>42574.921724537031</v>
      </c>
      <c r="T3466" s="9">
        <f t="shared" si="219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103</v>
      </c>
      <c r="P3467" s="14">
        <f t="shared" si="217"/>
        <v>57.22</v>
      </c>
      <c r="Q3467" t="str">
        <f>(LEFT(N3467,FIND("/",N3467)-1))</f>
        <v>theater</v>
      </c>
      <c r="R3467" t="str">
        <f>RIGHT(N3467,LEN(N3467)-SEARCH("/",N3467))</f>
        <v>plays</v>
      </c>
      <c r="S3467" s="9">
        <f t="shared" si="218"/>
        <v>42200.417499999996</v>
      </c>
      <c r="T3467" s="9">
        <f t="shared" si="219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127.1</v>
      </c>
      <c r="P3468" s="14">
        <f t="shared" si="217"/>
        <v>72.95</v>
      </c>
      <c r="Q3468" t="str">
        <f>(LEFT(N3468,FIND("/",N3468)-1))</f>
        <v>theater</v>
      </c>
      <c r="R3468" t="str">
        <f>RIGHT(N3468,LEN(N3468)-SEARCH("/",N3468))</f>
        <v>plays</v>
      </c>
      <c r="S3468" s="9">
        <f t="shared" si="218"/>
        <v>42419.810763888883</v>
      </c>
      <c r="T3468" s="9">
        <f t="shared" si="219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101</v>
      </c>
      <c r="P3469" s="14">
        <f t="shared" si="217"/>
        <v>64.47</v>
      </c>
      <c r="Q3469" t="str">
        <f>(LEFT(N3469,FIND("/",N3469)-1))</f>
        <v>theater</v>
      </c>
      <c r="R3469" t="str">
        <f>RIGHT(N3469,LEN(N3469)-SEARCH("/",N3469))</f>
        <v>plays</v>
      </c>
      <c r="S3469" s="9">
        <f t="shared" si="218"/>
        <v>42053.463333333326</v>
      </c>
      <c r="T3469" s="9">
        <f t="shared" si="219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121.8</v>
      </c>
      <c r="P3470" s="14">
        <f t="shared" si="217"/>
        <v>716.35</v>
      </c>
      <c r="Q3470" t="str">
        <f>(LEFT(N3470,FIND("/",N3470)-1))</f>
        <v>theater</v>
      </c>
      <c r="R3470" t="str">
        <f>RIGHT(N3470,LEN(N3470)-SEARCH("/",N3470))</f>
        <v>plays</v>
      </c>
      <c r="S3470" s="9">
        <f t="shared" si="218"/>
        <v>42605.55704861111</v>
      </c>
      <c r="T3470" s="9">
        <f t="shared" si="219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113.4</v>
      </c>
      <c r="P3471" s="14">
        <f t="shared" si="217"/>
        <v>50.4</v>
      </c>
      <c r="Q3471" t="str">
        <f>(LEFT(N3471,FIND("/",N3471)-1))</f>
        <v>theater</v>
      </c>
      <c r="R3471" t="str">
        <f>RIGHT(N3471,LEN(N3471)-SEARCH("/",N3471))</f>
        <v>plays</v>
      </c>
      <c r="S3471" s="9">
        <f t="shared" si="218"/>
        <v>42458.433391203704</v>
      </c>
      <c r="T3471" s="9">
        <f t="shared" si="219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150</v>
      </c>
      <c r="P3472" s="14">
        <f t="shared" si="217"/>
        <v>41.67</v>
      </c>
      <c r="Q3472" t="str">
        <f>(LEFT(N3472,FIND("/",N3472)-1))</f>
        <v>theater</v>
      </c>
      <c r="R3472" t="str">
        <f>RIGHT(N3472,LEN(N3472)-SEARCH("/",N3472))</f>
        <v>plays</v>
      </c>
      <c r="S3472" s="9">
        <f t="shared" si="218"/>
        <v>42528.813680555548</v>
      </c>
      <c r="T3472" s="9">
        <f t="shared" si="219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214.6</v>
      </c>
      <c r="P3473" s="14">
        <f t="shared" si="217"/>
        <v>35.770000000000003</v>
      </c>
      <c r="Q3473" t="str">
        <f>(LEFT(N3473,FIND("/",N3473)-1))</f>
        <v>theater</v>
      </c>
      <c r="R3473" t="str">
        <f>RIGHT(N3473,LEN(N3473)-SEARCH("/",N3473))</f>
        <v>plays</v>
      </c>
      <c r="S3473" s="9">
        <f t="shared" si="218"/>
        <v>41841.61215277778</v>
      </c>
      <c r="T3473" s="9">
        <f t="shared" si="219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102.1</v>
      </c>
      <c r="P3474" s="14">
        <f t="shared" si="217"/>
        <v>88.74</v>
      </c>
      <c r="Q3474" t="str">
        <f>(LEFT(N3474,FIND("/",N3474)-1))</f>
        <v>theater</v>
      </c>
      <c r="R3474" t="str">
        <f>RIGHT(N3474,LEN(N3474)-SEARCH("/",N3474))</f>
        <v>plays</v>
      </c>
      <c r="S3474" s="9">
        <f t="shared" si="218"/>
        <v>41927.962164351848</v>
      </c>
      <c r="T3474" s="9">
        <f t="shared" si="219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100</v>
      </c>
      <c r="P3475" s="14">
        <f t="shared" si="217"/>
        <v>148.47999999999999</v>
      </c>
      <c r="Q3475" t="str">
        <f>(LEFT(N3475,FIND("/",N3475)-1))</f>
        <v>theater</v>
      </c>
      <c r="R3475" t="str">
        <f>RIGHT(N3475,LEN(N3475)-SEARCH("/",N3475))</f>
        <v>plays</v>
      </c>
      <c r="S3475" s="9">
        <f t="shared" si="218"/>
        <v>42062.626111111109</v>
      </c>
      <c r="T3475" s="9">
        <f t="shared" si="219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101</v>
      </c>
      <c r="P3476" s="14">
        <f t="shared" si="217"/>
        <v>51.79</v>
      </c>
      <c r="Q3476" t="str">
        <f>(LEFT(N3476,FIND("/",N3476)-1))</f>
        <v>theater</v>
      </c>
      <c r="R3476" t="str">
        <f>RIGHT(N3476,LEN(N3476)-SEARCH("/",N3476))</f>
        <v>plays</v>
      </c>
      <c r="S3476" s="9">
        <f t="shared" si="218"/>
        <v>42541.293182870366</v>
      </c>
      <c r="T3476" s="9">
        <f t="shared" si="219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113.3</v>
      </c>
      <c r="P3477" s="14">
        <f t="shared" si="217"/>
        <v>20</v>
      </c>
      <c r="Q3477" t="str">
        <f>(LEFT(N3477,FIND("/",N3477)-1))</f>
        <v>theater</v>
      </c>
      <c r="R3477" t="str">
        <f>RIGHT(N3477,LEN(N3477)-SEARCH("/",N3477))</f>
        <v>plays</v>
      </c>
      <c r="S3477" s="9">
        <f t="shared" si="218"/>
        <v>41918.672499999993</v>
      </c>
      <c r="T3477" s="9">
        <f t="shared" si="219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104</v>
      </c>
      <c r="P3478" s="14">
        <f t="shared" si="217"/>
        <v>52</v>
      </c>
      <c r="Q3478" t="str">
        <f>(LEFT(N3478,FIND("/",N3478)-1))</f>
        <v>theater</v>
      </c>
      <c r="R3478" t="str">
        <f>RIGHT(N3478,LEN(N3478)-SEARCH("/",N3478))</f>
        <v>plays</v>
      </c>
      <c r="S3478" s="9">
        <f t="shared" si="218"/>
        <v>41921.071643518517</v>
      </c>
      <c r="T3478" s="9">
        <f t="shared" si="219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115.3</v>
      </c>
      <c r="P3479" s="14">
        <f t="shared" si="217"/>
        <v>53.23</v>
      </c>
      <c r="Q3479" t="str">
        <f>(LEFT(N3479,FIND("/",N3479)-1))</f>
        <v>theater</v>
      </c>
      <c r="R3479" t="str">
        <f>RIGHT(N3479,LEN(N3479)-SEARCH("/",N3479))</f>
        <v>plays</v>
      </c>
      <c r="S3479" s="9">
        <f t="shared" si="218"/>
        <v>42128.528275462959</v>
      </c>
      <c r="T3479" s="9">
        <f t="shared" si="219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112.9</v>
      </c>
      <c r="P3480" s="14">
        <f t="shared" si="217"/>
        <v>39.6</v>
      </c>
      <c r="Q3480" t="str">
        <f>(LEFT(N3480,FIND("/",N3480)-1))</f>
        <v>theater</v>
      </c>
      <c r="R3480" t="str">
        <f>RIGHT(N3480,LEN(N3480)-SEARCH("/",N3480))</f>
        <v>plays</v>
      </c>
      <c r="S3480" s="9">
        <f t="shared" si="218"/>
        <v>42053.708587962959</v>
      </c>
      <c r="T3480" s="9">
        <f t="shared" si="219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127.9</v>
      </c>
      <c r="P3481" s="14">
        <f t="shared" si="217"/>
        <v>34.25</v>
      </c>
      <c r="Q3481" t="str">
        <f>(LEFT(N3481,FIND("/",N3481)-1))</f>
        <v>theater</v>
      </c>
      <c r="R3481" t="str">
        <f>RIGHT(N3481,LEN(N3481)-SEARCH("/",N3481))</f>
        <v>plays</v>
      </c>
      <c r="S3481" s="9">
        <f t="shared" si="218"/>
        <v>41781.64675925926</v>
      </c>
      <c r="T3481" s="9">
        <f t="shared" si="219"/>
        <v>41811.64675925926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142.69999999999999</v>
      </c>
      <c r="P3482" s="14">
        <f t="shared" si="217"/>
        <v>164.62</v>
      </c>
      <c r="Q3482" t="str">
        <f>(LEFT(N3482,FIND("/",N3482)-1))</f>
        <v>theater</v>
      </c>
      <c r="R3482" t="str">
        <f>RIGHT(N3482,LEN(N3482)-SEARCH("/",N3482))</f>
        <v>plays</v>
      </c>
      <c r="S3482" s="9">
        <f t="shared" si="218"/>
        <v>42171.109108796292</v>
      </c>
      <c r="T3482" s="9">
        <f t="shared" si="219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118.8</v>
      </c>
      <c r="P3483" s="14">
        <f t="shared" si="217"/>
        <v>125.05</v>
      </c>
      <c r="Q3483" t="str">
        <f>(LEFT(N3483,FIND("/",N3483)-1))</f>
        <v>theater</v>
      </c>
      <c r="R3483" t="str">
        <f>RIGHT(N3483,LEN(N3483)-SEARCH("/",N3483))</f>
        <v>plays</v>
      </c>
      <c r="S3483" s="9">
        <f t="shared" si="218"/>
        <v>41989.039212962962</v>
      </c>
      <c r="T3483" s="9">
        <f t="shared" si="219"/>
        <v>42006.039212962962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138.30000000000001</v>
      </c>
      <c r="P3484" s="14">
        <f t="shared" si="217"/>
        <v>51.88</v>
      </c>
      <c r="Q3484" t="str">
        <f>(LEFT(N3484,FIND("/",N3484)-1))</f>
        <v>theater</v>
      </c>
      <c r="R3484" t="str">
        <f>RIGHT(N3484,LEN(N3484)-SEARCH("/",N3484))</f>
        <v>plays</v>
      </c>
      <c r="S3484" s="9">
        <f t="shared" si="218"/>
        <v>41796.563263888886</v>
      </c>
      <c r="T3484" s="9">
        <f t="shared" si="219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159.9</v>
      </c>
      <c r="P3485" s="14">
        <f t="shared" si="217"/>
        <v>40.29</v>
      </c>
      <c r="Q3485" t="str">
        <f>(LEFT(N3485,FIND("/",N3485)-1))</f>
        <v>theater</v>
      </c>
      <c r="R3485" t="str">
        <f>RIGHT(N3485,LEN(N3485)-SEARCH("/",N3485))</f>
        <v>plays</v>
      </c>
      <c r="S3485" s="9">
        <f t="shared" si="218"/>
        <v>41793.460428240738</v>
      </c>
      <c r="T3485" s="9">
        <f t="shared" si="219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114.2</v>
      </c>
      <c r="P3486" s="14">
        <f t="shared" si="217"/>
        <v>64.91</v>
      </c>
      <c r="Q3486" t="str">
        <f>(LEFT(N3486,FIND("/",N3486)-1))</f>
        <v>theater</v>
      </c>
      <c r="R3486" t="str">
        <f>RIGHT(N3486,LEN(N3486)-SEARCH("/",N3486))</f>
        <v>plays</v>
      </c>
      <c r="S3486" s="9">
        <f t="shared" si="218"/>
        <v>42506.552071759252</v>
      </c>
      <c r="T3486" s="9">
        <f t="shared" si="219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100.6</v>
      </c>
      <c r="P3487" s="14">
        <f t="shared" si="217"/>
        <v>55.33</v>
      </c>
      <c r="Q3487" t="str">
        <f>(LEFT(N3487,FIND("/",N3487)-1))</f>
        <v>theater</v>
      </c>
      <c r="R3487" t="str">
        <f>RIGHT(N3487,LEN(N3487)-SEARCH("/",N3487))</f>
        <v>plays</v>
      </c>
      <c r="S3487" s="9">
        <f t="shared" si="218"/>
        <v>42372.484722222223</v>
      </c>
      <c r="T3487" s="9">
        <f t="shared" si="219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155.19999999999999</v>
      </c>
      <c r="P3488" s="14">
        <f t="shared" si="217"/>
        <v>83.14</v>
      </c>
      <c r="Q3488" t="str">
        <f>(LEFT(N3488,FIND("/",N3488)-1))</f>
        <v>theater</v>
      </c>
      <c r="R3488" t="str">
        <f>RIGHT(N3488,LEN(N3488)-SEARCH("/",N3488))</f>
        <v>plays</v>
      </c>
      <c r="S3488" s="9">
        <f t="shared" si="218"/>
        <v>42126.666678240734</v>
      </c>
      <c r="T3488" s="9">
        <f t="shared" si="219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127.8</v>
      </c>
      <c r="P3489" s="14">
        <f t="shared" si="217"/>
        <v>38.71</v>
      </c>
      <c r="Q3489" t="str">
        <f>(LEFT(N3489,FIND("/",N3489)-1))</f>
        <v>theater</v>
      </c>
      <c r="R3489" t="str">
        <f>RIGHT(N3489,LEN(N3489)-SEARCH("/",N3489))</f>
        <v>plays</v>
      </c>
      <c r="S3489" s="9">
        <f t="shared" si="218"/>
        <v>42149.732083333329</v>
      </c>
      <c r="T3489" s="9">
        <f t="shared" si="219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121.2</v>
      </c>
      <c r="P3490" s="14">
        <f t="shared" si="217"/>
        <v>125.38</v>
      </c>
      <c r="Q3490" t="str">
        <f>(LEFT(N3490,FIND("/",N3490)-1))</f>
        <v>theater</v>
      </c>
      <c r="R3490" t="str">
        <f>RIGHT(N3490,LEN(N3490)-SEARCH("/",N3490))</f>
        <v>plays</v>
      </c>
      <c r="S3490" s="9">
        <f t="shared" si="218"/>
        <v>42087.55972222222</v>
      </c>
      <c r="T3490" s="9">
        <f t="shared" si="219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112.7</v>
      </c>
      <c r="P3491" s="14">
        <f t="shared" si="217"/>
        <v>78.260000000000005</v>
      </c>
      <c r="Q3491" t="str">
        <f>(LEFT(N3491,FIND("/",N3491)-1))</f>
        <v>theater</v>
      </c>
      <c r="R3491" t="str">
        <f>RIGHT(N3491,LEN(N3491)-SEARCH("/",N3491))</f>
        <v>plays</v>
      </c>
      <c r="S3491" s="9">
        <f t="shared" si="218"/>
        <v>41753.427442129629</v>
      </c>
      <c r="T3491" s="9">
        <f t="shared" si="219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127.5</v>
      </c>
      <c r="P3492" s="14">
        <f t="shared" si="217"/>
        <v>47.22</v>
      </c>
      <c r="Q3492" t="str">
        <f>(LEFT(N3492,FIND("/",N3492)-1))</f>
        <v>theater</v>
      </c>
      <c r="R3492" t="str">
        <f>RIGHT(N3492,LEN(N3492)-SEARCH("/",N3492))</f>
        <v>plays</v>
      </c>
      <c r="S3492" s="9">
        <f t="shared" si="218"/>
        <v>42443.594027777777</v>
      </c>
      <c r="T3492" s="9">
        <f t="shared" si="219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158.19999999999999</v>
      </c>
      <c r="P3493" s="14">
        <f t="shared" si="217"/>
        <v>79.099999999999994</v>
      </c>
      <c r="Q3493" t="str">
        <f>(LEFT(N3493,FIND("/",N3493)-1))</f>
        <v>theater</v>
      </c>
      <c r="R3493" t="str">
        <f>RIGHT(N3493,LEN(N3493)-SEARCH("/",N3493))</f>
        <v>plays</v>
      </c>
      <c r="S3493" s="9">
        <f t="shared" si="218"/>
        <v>42121.041481481479</v>
      </c>
      <c r="T3493" s="9">
        <f t="shared" si="219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105.3</v>
      </c>
      <c r="P3494" s="14">
        <f t="shared" si="217"/>
        <v>114.29</v>
      </c>
      <c r="Q3494" t="str">
        <f>(LEFT(N3494,FIND("/",N3494)-1))</f>
        <v>theater</v>
      </c>
      <c r="R3494" t="str">
        <f>RIGHT(N3494,LEN(N3494)-SEARCH("/",N3494))</f>
        <v>plays</v>
      </c>
      <c r="S3494" s="9">
        <f t="shared" si="218"/>
        <v>42267.800891203697</v>
      </c>
      <c r="T3494" s="9">
        <f t="shared" si="219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100</v>
      </c>
      <c r="P3495" s="14">
        <f t="shared" si="217"/>
        <v>51.72</v>
      </c>
      <c r="Q3495" t="str">
        <f>(LEFT(N3495,FIND("/",N3495)-1))</f>
        <v>theater</v>
      </c>
      <c r="R3495" t="str">
        <f>RIGHT(N3495,LEN(N3495)-SEARCH("/",N3495))</f>
        <v>plays</v>
      </c>
      <c r="S3495" s="9">
        <f t="shared" si="218"/>
        <v>41848.657824074071</v>
      </c>
      <c r="T3495" s="9">
        <f t="shared" si="219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100</v>
      </c>
      <c r="P3496" s="14">
        <f t="shared" si="217"/>
        <v>30.77</v>
      </c>
      <c r="Q3496" t="str">
        <f>(LEFT(N3496,FIND("/",N3496)-1))</f>
        <v>theater</v>
      </c>
      <c r="R3496" t="str">
        <f>RIGHT(N3496,LEN(N3496)-SEARCH("/",N3496))</f>
        <v>plays</v>
      </c>
      <c r="S3496" s="9">
        <f t="shared" si="218"/>
        <v>42689.006655092591</v>
      </c>
      <c r="T3496" s="9">
        <f t="shared" si="219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106.9</v>
      </c>
      <c r="P3497" s="14">
        <f t="shared" si="217"/>
        <v>74.209999999999994</v>
      </c>
      <c r="Q3497" t="str">
        <f>(LEFT(N3497,FIND("/",N3497)-1))</f>
        <v>theater</v>
      </c>
      <c r="R3497" t="str">
        <f>RIGHT(N3497,LEN(N3497)-SEARCH("/",N3497))</f>
        <v>plays</v>
      </c>
      <c r="S3497" s="9">
        <f t="shared" si="218"/>
        <v>41915.554502314808</v>
      </c>
      <c r="T3497" s="9">
        <f t="shared" si="219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124.4</v>
      </c>
      <c r="P3498" s="14">
        <f t="shared" si="217"/>
        <v>47.85</v>
      </c>
      <c r="Q3498" t="str">
        <f>(LEFT(N3498,FIND("/",N3498)-1))</f>
        <v>theater</v>
      </c>
      <c r="R3498" t="str">
        <f>RIGHT(N3498,LEN(N3498)-SEARCH("/",N3498))</f>
        <v>plays</v>
      </c>
      <c r="S3498" s="9">
        <f t="shared" si="218"/>
        <v>42584.638495370367</v>
      </c>
      <c r="T3498" s="9">
        <f t="shared" si="219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108.7</v>
      </c>
      <c r="P3499" s="14">
        <f t="shared" si="217"/>
        <v>34.409999999999997</v>
      </c>
      <c r="Q3499" t="str">
        <f>(LEFT(N3499,FIND("/",N3499)-1))</f>
        <v>theater</v>
      </c>
      <c r="R3499" t="str">
        <f>RIGHT(N3499,LEN(N3499)-SEARCH("/",N3499))</f>
        <v>plays</v>
      </c>
      <c r="S3499" s="9">
        <f t="shared" si="218"/>
        <v>42511.53361111111</v>
      </c>
      <c r="T3499" s="9">
        <f t="shared" si="219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102.4</v>
      </c>
      <c r="P3500" s="14">
        <f t="shared" si="217"/>
        <v>40.24</v>
      </c>
      <c r="Q3500" t="str">
        <f>(LEFT(N3500,FIND("/",N3500)-1))</f>
        <v>theater</v>
      </c>
      <c r="R3500" t="str">
        <f>RIGHT(N3500,LEN(N3500)-SEARCH("/",N3500))</f>
        <v>plays</v>
      </c>
      <c r="S3500" s="9">
        <f t="shared" si="218"/>
        <v>42458.950277777774</v>
      </c>
      <c r="T3500" s="9">
        <f t="shared" si="219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105.5</v>
      </c>
      <c r="P3501" s="14">
        <f t="shared" si="217"/>
        <v>60.29</v>
      </c>
      <c r="Q3501" t="str">
        <f>(LEFT(N3501,FIND("/",N3501)-1))</f>
        <v>theater</v>
      </c>
      <c r="R3501" t="str">
        <f>RIGHT(N3501,LEN(N3501)-SEARCH("/",N3501))</f>
        <v>plays</v>
      </c>
      <c r="S3501" s="9">
        <f t="shared" si="218"/>
        <v>42131.827835648146</v>
      </c>
      <c r="T3501" s="9">
        <f t="shared" si="219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106.3</v>
      </c>
      <c r="P3502" s="14">
        <f t="shared" si="217"/>
        <v>25.31</v>
      </c>
      <c r="Q3502" t="str">
        <f>(LEFT(N3502,FIND("/",N3502)-1))</f>
        <v>theater</v>
      </c>
      <c r="R3502" t="str">
        <f>RIGHT(N3502,LEN(N3502)-SEARCH("/",N3502))</f>
        <v>plays</v>
      </c>
      <c r="S3502" s="9">
        <f t="shared" si="218"/>
        <v>42419.711087962962</v>
      </c>
      <c r="T3502" s="9">
        <f t="shared" si="219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100.7</v>
      </c>
      <c r="P3503" s="14">
        <f t="shared" si="217"/>
        <v>35.950000000000003</v>
      </c>
      <c r="Q3503" t="str">
        <f>(LEFT(N3503,FIND("/",N3503)-1))</f>
        <v>theater</v>
      </c>
      <c r="R3503" t="str">
        <f>RIGHT(N3503,LEN(N3503)-SEARCH("/",N3503))</f>
        <v>plays</v>
      </c>
      <c r="S3503" s="9">
        <f t="shared" si="218"/>
        <v>42233.555497685178</v>
      </c>
      <c r="T3503" s="9">
        <f t="shared" si="219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105.4</v>
      </c>
      <c r="P3504" s="14">
        <f t="shared" si="217"/>
        <v>136</v>
      </c>
      <c r="Q3504" t="str">
        <f>(LEFT(N3504,FIND("/",N3504)-1))</f>
        <v>theater</v>
      </c>
      <c r="R3504" t="str">
        <f>RIGHT(N3504,LEN(N3504)-SEARCH("/",N3504))</f>
        <v>plays</v>
      </c>
      <c r="S3504" s="9">
        <f t="shared" si="218"/>
        <v>42430.631064814814</v>
      </c>
      <c r="T3504" s="9">
        <f t="shared" si="219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107.6</v>
      </c>
      <c r="P3505" s="14">
        <f t="shared" si="217"/>
        <v>70.760000000000005</v>
      </c>
      <c r="Q3505" t="str">
        <f>(LEFT(N3505,FIND("/",N3505)-1))</f>
        <v>theater</v>
      </c>
      <c r="R3505" t="str">
        <f>RIGHT(N3505,LEN(N3505)-SEARCH("/",N3505))</f>
        <v>plays</v>
      </c>
      <c r="S3505" s="9">
        <f t="shared" si="218"/>
        <v>42545.27</v>
      </c>
      <c r="T3505" s="9">
        <f t="shared" si="219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100</v>
      </c>
      <c r="P3506" s="14">
        <f t="shared" si="217"/>
        <v>125</v>
      </c>
      <c r="Q3506" t="str">
        <f>(LEFT(N3506,FIND("/",N3506)-1))</f>
        <v>theater</v>
      </c>
      <c r="R3506" t="str">
        <f>RIGHT(N3506,LEN(N3506)-SEARCH("/",N3506))</f>
        <v>plays</v>
      </c>
      <c r="S3506" s="9">
        <f t="shared" si="218"/>
        <v>42297.540405092594</v>
      </c>
      <c r="T3506" s="9">
        <f t="shared" si="219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103.8</v>
      </c>
      <c r="P3507" s="14">
        <f t="shared" si="217"/>
        <v>66.510000000000005</v>
      </c>
      <c r="Q3507" t="str">
        <f>(LEFT(N3507,FIND("/",N3507)-1))</f>
        <v>theater</v>
      </c>
      <c r="R3507" t="str">
        <f>RIGHT(N3507,LEN(N3507)-SEARCH("/",N3507))</f>
        <v>plays</v>
      </c>
      <c r="S3507" s="9">
        <f t="shared" si="218"/>
        <v>41760.727372685185</v>
      </c>
      <c r="T3507" s="9">
        <f t="shared" si="219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101.5</v>
      </c>
      <c r="P3508" s="14">
        <f t="shared" si="217"/>
        <v>105</v>
      </c>
      <c r="Q3508" t="str">
        <f>(LEFT(N3508,FIND("/",N3508)-1))</f>
        <v>theater</v>
      </c>
      <c r="R3508" t="str">
        <f>RIGHT(N3508,LEN(N3508)-SEARCH("/",N3508))</f>
        <v>plays</v>
      </c>
      <c r="S3508" s="9">
        <f t="shared" si="218"/>
        <v>41829.525925925926</v>
      </c>
      <c r="T3508" s="9">
        <f t="shared" si="219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104.4</v>
      </c>
      <c r="P3509" s="14">
        <f t="shared" si="217"/>
        <v>145</v>
      </c>
      <c r="Q3509" t="str">
        <f>(LEFT(N3509,FIND("/",N3509)-1))</f>
        <v>theater</v>
      </c>
      <c r="R3509" t="str">
        <f>RIGHT(N3509,LEN(N3509)-SEARCH("/",N3509))</f>
        <v>plays</v>
      </c>
      <c r="S3509" s="9">
        <f t="shared" si="218"/>
        <v>42491.714548611104</v>
      </c>
      <c r="T3509" s="9">
        <f t="shared" si="219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180</v>
      </c>
      <c r="P3510" s="14">
        <f t="shared" si="217"/>
        <v>12</v>
      </c>
      <c r="Q3510" t="str">
        <f>(LEFT(N3510,FIND("/",N3510)-1))</f>
        <v>theater</v>
      </c>
      <c r="R3510" t="str">
        <f>RIGHT(N3510,LEN(N3510)-SEARCH("/",N3510))</f>
        <v>plays</v>
      </c>
      <c r="S3510" s="9">
        <f t="shared" si="218"/>
        <v>42477.521446759252</v>
      </c>
      <c r="T3510" s="9">
        <f t="shared" si="219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106.3</v>
      </c>
      <c r="P3511" s="14">
        <f t="shared" si="217"/>
        <v>96.67</v>
      </c>
      <c r="Q3511" t="str">
        <f>(LEFT(N3511,FIND("/",N3511)-1))</f>
        <v>theater</v>
      </c>
      <c r="R3511" t="str">
        <f>RIGHT(N3511,LEN(N3511)-SEARCH("/",N3511))</f>
        <v>plays</v>
      </c>
      <c r="S3511" s="9">
        <f t="shared" si="218"/>
        <v>41950.651226851849</v>
      </c>
      <c r="T3511" s="9">
        <f t="shared" si="219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100.6</v>
      </c>
      <c r="P3512" s="14">
        <f t="shared" si="217"/>
        <v>60.33</v>
      </c>
      <c r="Q3512" t="str">
        <f>(LEFT(N3512,FIND("/",N3512)-1))</f>
        <v>theater</v>
      </c>
      <c r="R3512" t="str">
        <f>RIGHT(N3512,LEN(N3512)-SEARCH("/",N3512))</f>
        <v>plays</v>
      </c>
      <c r="S3512" s="9">
        <f t="shared" si="218"/>
        <v>41802.412569444445</v>
      </c>
      <c r="T3512" s="9">
        <f t="shared" si="219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101.2</v>
      </c>
      <c r="P3513" s="14">
        <f t="shared" si="217"/>
        <v>79.89</v>
      </c>
      <c r="Q3513" t="str">
        <f>(LEFT(N3513,FIND("/",N3513)-1))</f>
        <v>theater</v>
      </c>
      <c r="R3513" t="str">
        <f>RIGHT(N3513,LEN(N3513)-SEARCH("/",N3513))</f>
        <v>plays</v>
      </c>
      <c r="S3513" s="9">
        <f t="shared" si="218"/>
        <v>41927.665451388886</v>
      </c>
      <c r="T3513" s="9">
        <f t="shared" si="219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100</v>
      </c>
      <c r="P3514" s="14">
        <f t="shared" si="217"/>
        <v>58.82</v>
      </c>
      <c r="Q3514" t="str">
        <f>(LEFT(N3514,FIND("/",N3514)-1))</f>
        <v>theater</v>
      </c>
      <c r="R3514" t="str">
        <f>RIGHT(N3514,LEN(N3514)-SEARCH("/",N3514))</f>
        <v>plays</v>
      </c>
      <c r="S3514" s="9">
        <f t="shared" si="218"/>
        <v>42057.328611111108</v>
      </c>
      <c r="T3514" s="9">
        <f t="shared" si="219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118.4</v>
      </c>
      <c r="P3515" s="14">
        <f t="shared" si="217"/>
        <v>75.34</v>
      </c>
      <c r="Q3515" t="str">
        <f>(LEFT(N3515,FIND("/",N3515)-1))</f>
        <v>theater</v>
      </c>
      <c r="R3515" t="str">
        <f>RIGHT(N3515,LEN(N3515)-SEARCH("/",N3515))</f>
        <v>plays</v>
      </c>
      <c r="S3515" s="9">
        <f t="shared" si="218"/>
        <v>41780.887870370367</v>
      </c>
      <c r="T3515" s="9">
        <f t="shared" si="219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110</v>
      </c>
      <c r="P3516" s="14">
        <f t="shared" si="217"/>
        <v>55</v>
      </c>
      <c r="Q3516" t="str">
        <f>(LEFT(N3516,FIND("/",N3516)-1))</f>
        <v>theater</v>
      </c>
      <c r="R3516" t="str">
        <f>RIGHT(N3516,LEN(N3516)-SEARCH("/",N3516))</f>
        <v>plays</v>
      </c>
      <c r="S3516" s="9">
        <f t="shared" si="218"/>
        <v>42020.638333333329</v>
      </c>
      <c r="T3516" s="9">
        <f t="shared" si="219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102.7</v>
      </c>
      <c r="P3517" s="14">
        <f t="shared" si="217"/>
        <v>66.959999999999994</v>
      </c>
      <c r="Q3517" t="str">
        <f>(LEFT(N3517,FIND("/",N3517)-1))</f>
        <v>theater</v>
      </c>
      <c r="R3517" t="str">
        <f>RIGHT(N3517,LEN(N3517)-SEARCH("/",N3517))</f>
        <v>plays</v>
      </c>
      <c r="S3517" s="9">
        <f t="shared" si="218"/>
        <v>42125.564479166664</v>
      </c>
      <c r="T3517" s="9">
        <f t="shared" si="219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100</v>
      </c>
      <c r="P3518" s="14">
        <f t="shared" si="217"/>
        <v>227.27</v>
      </c>
      <c r="Q3518" t="str">
        <f>(LEFT(N3518,FIND("/",N3518)-1))</f>
        <v>theater</v>
      </c>
      <c r="R3518" t="str">
        <f>RIGHT(N3518,LEN(N3518)-SEARCH("/",N3518))</f>
        <v>plays</v>
      </c>
      <c r="S3518" s="9">
        <f t="shared" si="218"/>
        <v>41855.801736111105</v>
      </c>
      <c r="T3518" s="9">
        <f t="shared" si="219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100</v>
      </c>
      <c r="P3519" s="14">
        <f t="shared" si="217"/>
        <v>307.69</v>
      </c>
      <c r="Q3519" t="str">
        <f>(LEFT(N3519,FIND("/",N3519)-1))</f>
        <v>theater</v>
      </c>
      <c r="R3519" t="str">
        <f>RIGHT(N3519,LEN(N3519)-SEARCH("/",N3519))</f>
        <v>plays</v>
      </c>
      <c r="S3519" s="9">
        <f t="shared" si="218"/>
        <v>41794.609189814808</v>
      </c>
      <c r="T3519" s="9">
        <f t="shared" si="219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110</v>
      </c>
      <c r="P3520" s="14">
        <f t="shared" si="217"/>
        <v>50.02</v>
      </c>
      <c r="Q3520" t="str">
        <f>(LEFT(N3520,FIND("/",N3520)-1))</f>
        <v>theater</v>
      </c>
      <c r="R3520" t="str">
        <f>RIGHT(N3520,LEN(N3520)-SEARCH("/",N3520))</f>
        <v>plays</v>
      </c>
      <c r="S3520" s="9">
        <f t="shared" si="218"/>
        <v>41893.575219907405</v>
      </c>
      <c r="T3520" s="9">
        <f t="shared" si="219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101.4</v>
      </c>
      <c r="P3521" s="14">
        <f t="shared" si="217"/>
        <v>72.39</v>
      </c>
      <c r="Q3521" t="str">
        <f>(LEFT(N3521,FIND("/",N3521)-1))</f>
        <v>theater</v>
      </c>
      <c r="R3521" t="str">
        <f>RIGHT(N3521,LEN(N3521)-SEARCH("/",N3521))</f>
        <v>plays</v>
      </c>
      <c r="S3521" s="9">
        <f t="shared" si="218"/>
        <v>42037.390624999993</v>
      </c>
      <c r="T3521" s="9">
        <f t="shared" si="219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100.8</v>
      </c>
      <c r="P3522" s="14">
        <f t="shared" si="217"/>
        <v>95.95</v>
      </c>
      <c r="Q3522" t="str">
        <f>(LEFT(N3522,FIND("/",N3522)-1))</f>
        <v>theater</v>
      </c>
      <c r="R3522" t="str">
        <f>RIGHT(N3522,LEN(N3522)-SEARCH("/",N3522))</f>
        <v>plays</v>
      </c>
      <c r="S3522" s="9">
        <f t="shared" si="218"/>
        <v>42227.615879629629</v>
      </c>
      <c r="T3522" s="9">
        <f t="shared" si="219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ROUND((E3523/D3523)*100, 1)</f>
        <v>169.4</v>
      </c>
      <c r="P3523" s="14">
        <f t="shared" ref="P3523:P3586" si="221">ROUND(E3523/L3523, 2)</f>
        <v>45.62</v>
      </c>
      <c r="Q3523" t="str">
        <f>(LEFT(N3523,FIND("/",N3523)-1))</f>
        <v>theater</v>
      </c>
      <c r="R3523" t="str">
        <f>RIGHT(N3523,LEN(N3523)-SEARCH("/",N3523))</f>
        <v>plays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100</v>
      </c>
      <c r="P3524" s="14">
        <f t="shared" si="221"/>
        <v>41.03</v>
      </c>
      <c r="Q3524" t="str">
        <f>(LEFT(N3524,FIND("/",N3524)-1))</f>
        <v>theater</v>
      </c>
      <c r="R3524" t="str">
        <f>RIGHT(N3524,LEN(N3524)-SEARCH("/",N3524))</f>
        <v>plays</v>
      </c>
      <c r="S3524" s="9">
        <f t="shared" si="222"/>
        <v>42234.581550925919</v>
      </c>
      <c r="T3524" s="9">
        <f t="shared" si="223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113.7</v>
      </c>
      <c r="P3525" s="14">
        <f t="shared" si="221"/>
        <v>56.83</v>
      </c>
      <c r="Q3525" t="str">
        <f>(LEFT(N3525,FIND("/",N3525)-1))</f>
        <v>theater</v>
      </c>
      <c r="R3525" t="str">
        <f>RIGHT(N3525,LEN(N3525)-SEARCH("/",N3525))</f>
        <v>plays</v>
      </c>
      <c r="S3525" s="9">
        <f t="shared" si="222"/>
        <v>42581.189212962963</v>
      </c>
      <c r="T3525" s="9">
        <f t="shared" si="223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101.6</v>
      </c>
      <c r="P3526" s="14">
        <f t="shared" si="221"/>
        <v>137.24</v>
      </c>
      <c r="Q3526" t="str">
        <f>(LEFT(N3526,FIND("/",N3526)-1))</f>
        <v>theater</v>
      </c>
      <c r="R3526" t="str">
        <f>RIGHT(N3526,LEN(N3526)-SEARCH("/",N3526))</f>
        <v>plays</v>
      </c>
      <c r="S3526" s="9">
        <f t="shared" si="222"/>
        <v>41880.555243055554</v>
      </c>
      <c r="T3526" s="9">
        <f t="shared" si="223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106</v>
      </c>
      <c r="P3527" s="14">
        <f t="shared" si="221"/>
        <v>75.709999999999994</v>
      </c>
      <c r="Q3527" t="str">
        <f>(LEFT(N3527,FIND("/",N3527)-1))</f>
        <v>theater</v>
      </c>
      <c r="R3527" t="str">
        <f>RIGHT(N3527,LEN(N3527)-SEARCH("/",N3527))</f>
        <v>plays</v>
      </c>
      <c r="S3527" s="9">
        <f t="shared" si="222"/>
        <v>42214.487337962964</v>
      </c>
      <c r="T3527" s="9">
        <f t="shared" si="223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102</v>
      </c>
      <c r="P3528" s="14">
        <f t="shared" si="221"/>
        <v>99</v>
      </c>
      <c r="Q3528" t="str">
        <f>(LEFT(N3528,FIND("/",N3528)-1))</f>
        <v>theater</v>
      </c>
      <c r="R3528" t="str">
        <f>RIGHT(N3528,LEN(N3528)-SEARCH("/",N3528))</f>
        <v>plays</v>
      </c>
      <c r="S3528" s="9">
        <f t="shared" si="222"/>
        <v>42460.126979166664</v>
      </c>
      <c r="T3528" s="9">
        <f t="shared" si="223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116.9</v>
      </c>
      <c r="P3529" s="14">
        <f t="shared" si="221"/>
        <v>81.569999999999993</v>
      </c>
      <c r="Q3529" t="str">
        <f>(LEFT(N3529,FIND("/",N3529)-1))</f>
        <v>theater</v>
      </c>
      <c r="R3529" t="str">
        <f>RIGHT(N3529,LEN(N3529)-SEARCH("/",N3529))</f>
        <v>plays</v>
      </c>
      <c r="S3529" s="9">
        <f t="shared" si="222"/>
        <v>42166.814872685187</v>
      </c>
      <c r="T3529" s="9">
        <f t="shared" si="223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101.2</v>
      </c>
      <c r="P3530" s="14">
        <f t="shared" si="221"/>
        <v>45.11</v>
      </c>
      <c r="Q3530" t="str">
        <f>(LEFT(N3530,FIND("/",N3530)-1))</f>
        <v>theater</v>
      </c>
      <c r="R3530" t="str">
        <f>RIGHT(N3530,LEN(N3530)-SEARCH("/",N3530))</f>
        <v>plays</v>
      </c>
      <c r="S3530" s="9">
        <f t="shared" si="222"/>
        <v>42733.293032407404</v>
      </c>
      <c r="T3530" s="9">
        <f t="shared" si="223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132</v>
      </c>
      <c r="P3531" s="14">
        <f t="shared" si="221"/>
        <v>36.67</v>
      </c>
      <c r="Q3531" t="str">
        <f>(LEFT(N3531,FIND("/",N3531)-1))</f>
        <v>theater</v>
      </c>
      <c r="R3531" t="str">
        <f>RIGHT(N3531,LEN(N3531)-SEARCH("/",N3531))</f>
        <v>plays</v>
      </c>
      <c r="S3531" s="9">
        <f t="shared" si="222"/>
        <v>42177.553449074076</v>
      </c>
      <c r="T3531" s="9">
        <f t="shared" si="223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100</v>
      </c>
      <c r="P3532" s="14">
        <f t="shared" si="221"/>
        <v>125</v>
      </c>
      <c r="Q3532" t="str">
        <f>(LEFT(N3532,FIND("/",N3532)-1))</f>
        <v>theater</v>
      </c>
      <c r="R3532" t="str">
        <f>RIGHT(N3532,LEN(N3532)-SEARCH("/",N3532))</f>
        <v>plays</v>
      </c>
      <c r="S3532" s="9">
        <f t="shared" si="222"/>
        <v>42442.41501157407</v>
      </c>
      <c r="T3532" s="9">
        <f t="shared" si="223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128</v>
      </c>
      <c r="P3533" s="14">
        <f t="shared" si="221"/>
        <v>49.23</v>
      </c>
      <c r="Q3533" t="str">
        <f>(LEFT(N3533,FIND("/",N3533)-1))</f>
        <v>theater</v>
      </c>
      <c r="R3533" t="str">
        <f>RIGHT(N3533,LEN(N3533)-SEARCH("/",N3533))</f>
        <v>plays</v>
      </c>
      <c r="S3533" s="9">
        <f t="shared" si="222"/>
        <v>42521.44599537037</v>
      </c>
      <c r="T3533" s="9">
        <f t="shared" si="223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119</v>
      </c>
      <c r="P3534" s="14">
        <f t="shared" si="221"/>
        <v>42.3</v>
      </c>
      <c r="Q3534" t="str">
        <f>(LEFT(N3534,FIND("/",N3534)-1))</f>
        <v>theater</v>
      </c>
      <c r="R3534" t="str">
        <f>RIGHT(N3534,LEN(N3534)-SEARCH("/",N3534))</f>
        <v>plays</v>
      </c>
      <c r="S3534" s="9">
        <f t="shared" si="222"/>
        <v>41884.391516203701</v>
      </c>
      <c r="T3534" s="9">
        <f t="shared" si="223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126.2</v>
      </c>
      <c r="P3535" s="14">
        <f t="shared" si="221"/>
        <v>78.88</v>
      </c>
      <c r="Q3535" t="str">
        <f>(LEFT(N3535,FIND("/",N3535)-1))</f>
        <v>theater</v>
      </c>
      <c r="R3535" t="str">
        <f>RIGHT(N3535,LEN(N3535)-SEARCH("/",N3535))</f>
        <v>plays</v>
      </c>
      <c r="S3535" s="9">
        <f t="shared" si="222"/>
        <v>42289.552858796298</v>
      </c>
      <c r="T3535" s="9">
        <f t="shared" si="223"/>
        <v>42319.594525462962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156.19999999999999</v>
      </c>
      <c r="P3536" s="14">
        <f t="shared" si="221"/>
        <v>38.28</v>
      </c>
      <c r="Q3536" t="str">
        <f>(LEFT(N3536,FIND("/",N3536)-1))</f>
        <v>theater</v>
      </c>
      <c r="R3536" t="str">
        <f>RIGHT(N3536,LEN(N3536)-SEARCH("/",N3536))</f>
        <v>plays</v>
      </c>
      <c r="S3536" s="9">
        <f t="shared" si="222"/>
        <v>42243.416932870365</v>
      </c>
      <c r="T3536" s="9">
        <f t="shared" si="223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103.2</v>
      </c>
      <c r="P3537" s="14">
        <f t="shared" si="221"/>
        <v>44.85</v>
      </c>
      <c r="Q3537" t="str">
        <f>(LEFT(N3537,FIND("/",N3537)-1))</f>
        <v>theater</v>
      </c>
      <c r="R3537" t="str">
        <f>RIGHT(N3537,LEN(N3537)-SEARCH("/",N3537))</f>
        <v>plays</v>
      </c>
      <c r="S3537" s="9">
        <f t="shared" si="222"/>
        <v>42248.431828703702</v>
      </c>
      <c r="T3537" s="9">
        <f t="shared" si="223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153.30000000000001</v>
      </c>
      <c r="P3538" s="14">
        <f t="shared" si="221"/>
        <v>13.53</v>
      </c>
      <c r="Q3538" t="str">
        <f>(LEFT(N3538,FIND("/",N3538)-1))</f>
        <v>theater</v>
      </c>
      <c r="R3538" t="str">
        <f>RIGHT(N3538,LEN(N3538)-SEARCH("/",N3538))</f>
        <v>plays</v>
      </c>
      <c r="S3538" s="9">
        <f t="shared" si="222"/>
        <v>42328.518807870372</v>
      </c>
      <c r="T3538" s="9">
        <f t="shared" si="223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180.4</v>
      </c>
      <c r="P3539" s="14">
        <f t="shared" si="221"/>
        <v>43.5</v>
      </c>
      <c r="Q3539" t="str">
        <f>(LEFT(N3539,FIND("/",N3539)-1))</f>
        <v>theater</v>
      </c>
      <c r="R3539" t="str">
        <f>RIGHT(N3539,LEN(N3539)-SEARCH("/",N3539))</f>
        <v>plays</v>
      </c>
      <c r="S3539" s="9">
        <f t="shared" si="222"/>
        <v>41923.146018518521</v>
      </c>
      <c r="T3539" s="9">
        <f t="shared" si="223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128.5</v>
      </c>
      <c r="P3540" s="14">
        <f t="shared" si="221"/>
        <v>30.95</v>
      </c>
      <c r="Q3540" t="str">
        <f>(LEFT(N3540,FIND("/",N3540)-1))</f>
        <v>theater</v>
      </c>
      <c r="R3540" t="str">
        <f>RIGHT(N3540,LEN(N3540)-SEARCH("/",N3540))</f>
        <v>plays</v>
      </c>
      <c r="S3540" s="9">
        <f t="shared" si="222"/>
        <v>42571.212268518517</v>
      </c>
      <c r="T3540" s="9">
        <f t="shared" si="223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119.7</v>
      </c>
      <c r="P3541" s="14">
        <f t="shared" si="221"/>
        <v>55.23</v>
      </c>
      <c r="Q3541" t="str">
        <f>(LEFT(N3541,FIND("/",N3541)-1))</f>
        <v>theater</v>
      </c>
      <c r="R3541" t="str">
        <f>RIGHT(N3541,LEN(N3541)-SEARCH("/",N3541))</f>
        <v>plays</v>
      </c>
      <c r="S3541" s="9">
        <f t="shared" si="222"/>
        <v>42600.547708333332</v>
      </c>
      <c r="T3541" s="9">
        <f t="shared" si="223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123</v>
      </c>
      <c r="P3542" s="14">
        <f t="shared" si="221"/>
        <v>46.13</v>
      </c>
      <c r="Q3542" t="str">
        <f>(LEFT(N3542,FIND("/",N3542)-1))</f>
        <v>theater</v>
      </c>
      <c r="R3542" t="str">
        <f>RIGHT(N3542,LEN(N3542)-SEARCH("/",N3542))</f>
        <v>plays</v>
      </c>
      <c r="S3542" s="9">
        <f t="shared" si="222"/>
        <v>42516.795034722221</v>
      </c>
      <c r="T3542" s="9">
        <f t="shared" si="223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105</v>
      </c>
      <c r="P3543" s="14">
        <f t="shared" si="221"/>
        <v>39.380000000000003</v>
      </c>
      <c r="Q3543" t="str">
        <f>(LEFT(N3543,FIND("/",N3543)-1))</f>
        <v>theater</v>
      </c>
      <c r="R3543" t="str">
        <f>RIGHT(N3543,LEN(N3543)-SEARCH("/",N3543))</f>
        <v>plays</v>
      </c>
      <c r="S3543" s="9">
        <f t="shared" si="222"/>
        <v>42222.521701388883</v>
      </c>
      <c r="T3543" s="9">
        <f t="shared" si="223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102.2</v>
      </c>
      <c r="P3544" s="14">
        <f t="shared" si="221"/>
        <v>66.150000000000006</v>
      </c>
      <c r="Q3544" t="str">
        <f>(LEFT(N3544,FIND("/",N3544)-1))</f>
        <v>theater</v>
      </c>
      <c r="R3544" t="str">
        <f>RIGHT(N3544,LEN(N3544)-SEARCH("/",N3544))</f>
        <v>plays</v>
      </c>
      <c r="S3544" s="9">
        <f t="shared" si="222"/>
        <v>41829.391458333332</v>
      </c>
      <c r="T3544" s="9">
        <f t="shared" si="223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104.7</v>
      </c>
      <c r="P3545" s="14">
        <f t="shared" si="221"/>
        <v>54.14</v>
      </c>
      <c r="Q3545" t="str">
        <f>(LEFT(N3545,FIND("/",N3545)-1))</f>
        <v>theater</v>
      </c>
      <c r="R3545" t="str">
        <f>RIGHT(N3545,LEN(N3545)-SEARCH("/",N3545))</f>
        <v>plays</v>
      </c>
      <c r="S3545" s="9">
        <f t="shared" si="222"/>
        <v>42150.546979166662</v>
      </c>
      <c r="T3545" s="9">
        <f t="shared" si="223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100</v>
      </c>
      <c r="P3546" s="14">
        <f t="shared" si="221"/>
        <v>104.17</v>
      </c>
      <c r="Q3546" t="str">
        <f>(LEFT(N3546,FIND("/",N3546)-1))</f>
        <v>theater</v>
      </c>
      <c r="R3546" t="str">
        <f>RIGHT(N3546,LEN(N3546)-SEARCH("/",N3546))</f>
        <v>plays</v>
      </c>
      <c r="S3546" s="9">
        <f t="shared" si="222"/>
        <v>42040.623344907406</v>
      </c>
      <c r="T3546" s="9">
        <f t="shared" si="223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100.4</v>
      </c>
      <c r="P3547" s="14">
        <f t="shared" si="221"/>
        <v>31.38</v>
      </c>
      <c r="Q3547" t="str">
        <f>(LEFT(N3547,FIND("/",N3547)-1))</f>
        <v>theater</v>
      </c>
      <c r="R3547" t="str">
        <f>RIGHT(N3547,LEN(N3547)-SEARCH("/",N3547))</f>
        <v>plays</v>
      </c>
      <c r="S3547" s="9">
        <f t="shared" si="222"/>
        <v>42075.599062499998</v>
      </c>
      <c r="T3547" s="9">
        <f t="shared" si="223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102.3</v>
      </c>
      <c r="P3548" s="14">
        <f t="shared" si="221"/>
        <v>59.21</v>
      </c>
      <c r="Q3548" t="str">
        <f>(LEFT(N3548,FIND("/",N3548)-1))</f>
        <v>theater</v>
      </c>
      <c r="R3548" t="str">
        <f>RIGHT(N3548,LEN(N3548)-SEARCH("/",N3548))</f>
        <v>plays</v>
      </c>
      <c r="S3548" s="9">
        <f t="shared" si="222"/>
        <v>42073.452361111107</v>
      </c>
      <c r="T3548" s="9">
        <f t="shared" si="223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114.4</v>
      </c>
      <c r="P3549" s="14">
        <f t="shared" si="221"/>
        <v>119.18</v>
      </c>
      <c r="Q3549" t="str">
        <f>(LEFT(N3549,FIND("/",N3549)-1))</f>
        <v>theater</v>
      </c>
      <c r="R3549" t="str">
        <f>RIGHT(N3549,LEN(N3549)-SEARCH("/",N3549))</f>
        <v>plays</v>
      </c>
      <c r="S3549" s="9">
        <f t="shared" si="222"/>
        <v>42479.870381944442</v>
      </c>
      <c r="T3549" s="9">
        <f t="shared" si="223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101.9</v>
      </c>
      <c r="P3550" s="14">
        <f t="shared" si="221"/>
        <v>164.62</v>
      </c>
      <c r="Q3550" t="str">
        <f>(LEFT(N3550,FIND("/",N3550)-1))</f>
        <v>theater</v>
      </c>
      <c r="R3550" t="str">
        <f>RIGHT(N3550,LEN(N3550)-SEARCH("/",N3550))</f>
        <v>plays</v>
      </c>
      <c r="S3550" s="9">
        <f t="shared" si="222"/>
        <v>42411.733958333331</v>
      </c>
      <c r="T3550" s="9">
        <f t="shared" si="223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102</v>
      </c>
      <c r="P3551" s="14">
        <f t="shared" si="221"/>
        <v>24.29</v>
      </c>
      <c r="Q3551" t="str">
        <f>(LEFT(N3551,FIND("/",N3551)-1))</f>
        <v>theater</v>
      </c>
      <c r="R3551" t="str">
        <f>RIGHT(N3551,LEN(N3551)-SEARCH("/",N3551))</f>
        <v>plays</v>
      </c>
      <c r="S3551" s="9">
        <f t="shared" si="222"/>
        <v>42223.186030092591</v>
      </c>
      <c r="T3551" s="9">
        <f t="shared" si="223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104.8</v>
      </c>
      <c r="P3552" s="14">
        <f t="shared" si="221"/>
        <v>40.94</v>
      </c>
      <c r="Q3552" t="str">
        <f>(LEFT(N3552,FIND("/",N3552)-1))</f>
        <v>theater</v>
      </c>
      <c r="R3552" t="str">
        <f>RIGHT(N3552,LEN(N3552)-SEARCH("/",N3552))</f>
        <v>plays</v>
      </c>
      <c r="S3552" s="9">
        <f t="shared" si="222"/>
        <v>42462.685162037036</v>
      </c>
      <c r="T3552" s="9">
        <f t="shared" si="223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101.8</v>
      </c>
      <c r="P3553" s="14">
        <f t="shared" si="221"/>
        <v>61.1</v>
      </c>
      <c r="Q3553" t="str">
        <f>(LEFT(N3553,FIND("/",N3553)-1))</f>
        <v>theater</v>
      </c>
      <c r="R3553" t="str">
        <f>RIGHT(N3553,LEN(N3553)-SEARCH("/",N3553))</f>
        <v>plays</v>
      </c>
      <c r="S3553" s="9">
        <f t="shared" si="222"/>
        <v>41753.307523148142</v>
      </c>
      <c r="T3553" s="9">
        <f t="shared" si="223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100</v>
      </c>
      <c r="P3554" s="14">
        <f t="shared" si="221"/>
        <v>38.65</v>
      </c>
      <c r="Q3554" t="str">
        <f>(LEFT(N3554,FIND("/",N3554)-1))</f>
        <v>theater</v>
      </c>
      <c r="R3554" t="str">
        <f>RIGHT(N3554,LEN(N3554)-SEARCH("/",N3554))</f>
        <v>plays</v>
      </c>
      <c r="S3554" s="9">
        <f t="shared" si="222"/>
        <v>41788.378749999996</v>
      </c>
      <c r="T3554" s="9">
        <f t="shared" si="223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106.3</v>
      </c>
      <c r="P3555" s="14">
        <f t="shared" si="221"/>
        <v>56.2</v>
      </c>
      <c r="Q3555" t="str">
        <f>(LEFT(N3555,FIND("/",N3555)-1))</f>
        <v>theater</v>
      </c>
      <c r="R3555" t="str">
        <f>RIGHT(N3555,LEN(N3555)-SEARCH("/",N3555))</f>
        <v>plays</v>
      </c>
      <c r="S3555" s="9">
        <f t="shared" si="222"/>
        <v>42195.820370370369</v>
      </c>
      <c r="T3555" s="9">
        <f t="shared" si="223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113.4</v>
      </c>
      <c r="P3556" s="14">
        <f t="shared" si="221"/>
        <v>107</v>
      </c>
      <c r="Q3556" t="str">
        <f>(LEFT(N3556,FIND("/",N3556)-1))</f>
        <v>theater</v>
      </c>
      <c r="R3556" t="str">
        <f>RIGHT(N3556,LEN(N3556)-SEARCH("/",N3556))</f>
        <v>plays</v>
      </c>
      <c r="S3556" s="9">
        <f t="shared" si="222"/>
        <v>42015.842118055552</v>
      </c>
      <c r="T3556" s="9">
        <f t="shared" si="223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100</v>
      </c>
      <c r="P3557" s="14">
        <f t="shared" si="221"/>
        <v>171.43</v>
      </c>
      <c r="Q3557" t="str">
        <f>(LEFT(N3557,FIND("/",N3557)-1))</f>
        <v>theater</v>
      </c>
      <c r="R3557" t="str">
        <f>RIGHT(N3557,LEN(N3557)-SEARCH("/",N3557))</f>
        <v>plays</v>
      </c>
      <c r="S3557" s="9">
        <f t="shared" si="222"/>
        <v>42661.233726851853</v>
      </c>
      <c r="T3557" s="9">
        <f t="shared" si="223"/>
        <v>42691.275393518517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100.5</v>
      </c>
      <c r="P3558" s="14">
        <f t="shared" si="221"/>
        <v>110.5</v>
      </c>
      <c r="Q3558" t="str">
        <f>(LEFT(N3558,FIND("/",N3558)-1))</f>
        <v>theater</v>
      </c>
      <c r="R3558" t="str">
        <f>RIGHT(N3558,LEN(N3558)-SEARCH("/",N3558))</f>
        <v>plays</v>
      </c>
      <c r="S3558" s="9">
        <f t="shared" si="222"/>
        <v>41808.441249999996</v>
      </c>
      <c r="T3558" s="9">
        <f t="shared" si="223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100</v>
      </c>
      <c r="P3559" s="14">
        <f t="shared" si="221"/>
        <v>179.28</v>
      </c>
      <c r="Q3559" t="str">
        <f>(LEFT(N3559,FIND("/",N3559)-1))</f>
        <v>theater</v>
      </c>
      <c r="R3559" t="str">
        <f>RIGHT(N3559,LEN(N3559)-SEARCH("/",N3559))</f>
        <v>plays</v>
      </c>
      <c r="S3559" s="9">
        <f t="shared" si="222"/>
        <v>41730.068414351852</v>
      </c>
      <c r="T3559" s="9">
        <f t="shared" si="223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144</v>
      </c>
      <c r="P3560" s="14">
        <f t="shared" si="221"/>
        <v>22.91</v>
      </c>
      <c r="Q3560" t="str">
        <f>(LEFT(N3560,FIND("/",N3560)-1))</f>
        <v>theater</v>
      </c>
      <c r="R3560" t="str">
        <f>RIGHT(N3560,LEN(N3560)-SEARCH("/",N3560))</f>
        <v>plays</v>
      </c>
      <c r="S3560" s="9">
        <f t="shared" si="222"/>
        <v>42139.608506944445</v>
      </c>
      <c r="T3560" s="9">
        <f t="shared" si="223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103.5</v>
      </c>
      <c r="P3561" s="14">
        <f t="shared" si="221"/>
        <v>43.13</v>
      </c>
      <c r="Q3561" t="str">
        <f>(LEFT(N3561,FIND("/",N3561)-1))</f>
        <v>theater</v>
      </c>
      <c r="R3561" t="str">
        <f>RIGHT(N3561,LEN(N3561)-SEARCH("/",N3561))</f>
        <v>plays</v>
      </c>
      <c r="S3561" s="9">
        <f t="shared" si="222"/>
        <v>42193.887824074067</v>
      </c>
      <c r="T3561" s="9">
        <f t="shared" si="223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108.4</v>
      </c>
      <c r="P3562" s="14">
        <f t="shared" si="221"/>
        <v>46.89</v>
      </c>
      <c r="Q3562" t="str">
        <f>(LEFT(N3562,FIND("/",N3562)-1))</f>
        <v>theater</v>
      </c>
      <c r="R3562" t="str">
        <f>RIGHT(N3562,LEN(N3562)-SEARCH("/",N3562))</f>
        <v>plays</v>
      </c>
      <c r="S3562" s="9">
        <f t="shared" si="222"/>
        <v>42115.68131944444</v>
      </c>
      <c r="T3562" s="9">
        <f t="shared" si="223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102.4</v>
      </c>
      <c r="P3563" s="14">
        <f t="shared" si="221"/>
        <v>47.41</v>
      </c>
      <c r="Q3563" t="str">
        <f>(LEFT(N3563,FIND("/",N3563)-1))</f>
        <v>theater</v>
      </c>
      <c r="R3563" t="str">
        <f>RIGHT(N3563,LEN(N3563)-SEARCH("/",N3563))</f>
        <v>plays</v>
      </c>
      <c r="S3563" s="9">
        <f t="shared" si="222"/>
        <v>42203.471967592595</v>
      </c>
      <c r="T3563" s="9">
        <f t="shared" si="223"/>
        <v>42221.566666666666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148.9</v>
      </c>
      <c r="P3564" s="14">
        <f t="shared" si="221"/>
        <v>15.13</v>
      </c>
      <c r="Q3564" t="str">
        <f>(LEFT(N3564,FIND("/",N3564)-1))</f>
        <v>theater</v>
      </c>
      <c r="R3564" t="str">
        <f>RIGHT(N3564,LEN(N3564)-SEARCH("/",N3564))</f>
        <v>plays</v>
      </c>
      <c r="S3564" s="9">
        <f t="shared" si="222"/>
        <v>42433.553553240738</v>
      </c>
      <c r="T3564" s="9">
        <f t="shared" si="223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105.5</v>
      </c>
      <c r="P3565" s="14">
        <f t="shared" si="221"/>
        <v>21.1</v>
      </c>
      <c r="Q3565" t="str">
        <f>(LEFT(N3565,FIND("/",N3565)-1))</f>
        <v>theater</v>
      </c>
      <c r="R3565" t="str">
        <f>RIGHT(N3565,LEN(N3565)-SEARCH("/",N3565))</f>
        <v>plays</v>
      </c>
      <c r="S3565" s="9">
        <f t="shared" si="222"/>
        <v>42555.46361111111</v>
      </c>
      <c r="T3565" s="9">
        <f t="shared" si="223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100.5</v>
      </c>
      <c r="P3566" s="14">
        <f t="shared" si="221"/>
        <v>59.12</v>
      </c>
      <c r="Q3566" t="str">
        <f>(LEFT(N3566,FIND("/",N3566)-1))</f>
        <v>theater</v>
      </c>
      <c r="R3566" t="str">
        <f>RIGHT(N3566,LEN(N3566)-SEARCH("/",N3566))</f>
        <v>plays</v>
      </c>
      <c r="S3566" s="9">
        <f t="shared" si="222"/>
        <v>42236.414918981478</v>
      </c>
      <c r="T3566" s="9">
        <f t="shared" si="223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130.6</v>
      </c>
      <c r="P3567" s="14">
        <f t="shared" si="221"/>
        <v>97.92</v>
      </c>
      <c r="Q3567" t="str">
        <f>(LEFT(N3567,FIND("/",N3567)-1))</f>
        <v>theater</v>
      </c>
      <c r="R3567" t="str">
        <f>RIGHT(N3567,LEN(N3567)-SEARCH("/",N3567))</f>
        <v>plays</v>
      </c>
      <c r="S3567" s="9">
        <f t="shared" si="222"/>
        <v>41974.534814814811</v>
      </c>
      <c r="T3567" s="9">
        <f t="shared" si="223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104.8</v>
      </c>
      <c r="P3568" s="14">
        <f t="shared" si="221"/>
        <v>55.13</v>
      </c>
      <c r="Q3568" t="str">
        <f>(LEFT(N3568,FIND("/",N3568)-1))</f>
        <v>theater</v>
      </c>
      <c r="R3568" t="str">
        <f>RIGHT(N3568,LEN(N3568)-SEARCH("/",N3568))</f>
        <v>plays</v>
      </c>
      <c r="S3568" s="9">
        <f t="shared" si="222"/>
        <v>41997.299571759257</v>
      </c>
      <c r="T3568" s="9">
        <f t="shared" si="223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108.8</v>
      </c>
      <c r="P3569" s="14">
        <f t="shared" si="221"/>
        <v>26.54</v>
      </c>
      <c r="Q3569" t="str">
        <f>(LEFT(N3569,FIND("/",N3569)-1))</f>
        <v>theater</v>
      </c>
      <c r="R3569" t="str">
        <f>RIGHT(N3569,LEN(N3569)-SEARCH("/",N3569))</f>
        <v>plays</v>
      </c>
      <c r="S3569" s="9">
        <f t="shared" si="222"/>
        <v>42135.602361111109</v>
      </c>
      <c r="T3569" s="9">
        <f t="shared" si="223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111</v>
      </c>
      <c r="P3570" s="14">
        <f t="shared" si="221"/>
        <v>58.42</v>
      </c>
      <c r="Q3570" t="str">
        <f>(LEFT(N3570,FIND("/",N3570)-1))</f>
        <v>theater</v>
      </c>
      <c r="R3570" t="str">
        <f>RIGHT(N3570,LEN(N3570)-SEARCH("/",N3570))</f>
        <v>plays</v>
      </c>
      <c r="S3570" s="9">
        <f t="shared" si="222"/>
        <v>41869.532337962963</v>
      </c>
      <c r="T3570" s="9">
        <f t="shared" si="223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100.5</v>
      </c>
      <c r="P3571" s="14">
        <f t="shared" si="221"/>
        <v>122.54</v>
      </c>
      <c r="Q3571" t="str">
        <f>(LEFT(N3571,FIND("/",N3571)-1))</f>
        <v>theater</v>
      </c>
      <c r="R3571" t="str">
        <f>RIGHT(N3571,LEN(N3571)-SEARCH("/",N3571))</f>
        <v>plays</v>
      </c>
      <c r="S3571" s="9">
        <f t="shared" si="222"/>
        <v>41982.480277777773</v>
      </c>
      <c r="T3571" s="9">
        <f t="shared" si="223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114.4</v>
      </c>
      <c r="P3572" s="14">
        <f t="shared" si="221"/>
        <v>87.96</v>
      </c>
      <c r="Q3572" t="str">
        <f>(LEFT(N3572,FIND("/",N3572)-1))</f>
        <v>theater</v>
      </c>
      <c r="R3572" t="str">
        <f>RIGHT(N3572,LEN(N3572)-SEARCH("/",N3572))</f>
        <v>plays</v>
      </c>
      <c r="S3572" s="9">
        <f t="shared" si="222"/>
        <v>41976.12364583333</v>
      </c>
      <c r="T3572" s="9">
        <f t="shared" si="223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122.1</v>
      </c>
      <c r="P3573" s="14">
        <f t="shared" si="221"/>
        <v>73.239999999999995</v>
      </c>
      <c r="Q3573" t="str">
        <f>(LEFT(N3573,FIND("/",N3573)-1))</f>
        <v>theater</v>
      </c>
      <c r="R3573" t="str">
        <f>RIGHT(N3573,LEN(N3573)-SEARCH("/",N3573))</f>
        <v>plays</v>
      </c>
      <c r="S3573" s="9">
        <f t="shared" si="222"/>
        <v>41912.650613425925</v>
      </c>
      <c r="T3573" s="9">
        <f t="shared" si="223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100</v>
      </c>
      <c r="P3574" s="14">
        <f t="shared" si="221"/>
        <v>55.56</v>
      </c>
      <c r="Q3574" t="str">
        <f>(LEFT(N3574,FIND("/",N3574)-1))</f>
        <v>theater</v>
      </c>
      <c r="R3574" t="str">
        <f>RIGHT(N3574,LEN(N3574)-SEARCH("/",N3574))</f>
        <v>plays</v>
      </c>
      <c r="S3574" s="9">
        <f t="shared" si="222"/>
        <v>42146.36206018518</v>
      </c>
      <c r="T3574" s="9">
        <f t="shared" si="223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102.8</v>
      </c>
      <c r="P3575" s="14">
        <f t="shared" si="221"/>
        <v>39.54</v>
      </c>
      <c r="Q3575" t="str">
        <f>(LEFT(N3575,FIND("/",N3575)-1))</f>
        <v>theater</v>
      </c>
      <c r="R3575" t="str">
        <f>RIGHT(N3575,LEN(N3575)-SEARCH("/",N3575))</f>
        <v>plays</v>
      </c>
      <c r="S3575" s="9">
        <f t="shared" si="222"/>
        <v>41921.167199074072</v>
      </c>
      <c r="T3575" s="9">
        <f t="shared" si="223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106.1</v>
      </c>
      <c r="P3576" s="14">
        <f t="shared" si="221"/>
        <v>136.78</v>
      </c>
      <c r="Q3576" t="str">
        <f>(LEFT(N3576,FIND("/",N3576)-1))</f>
        <v>theater</v>
      </c>
      <c r="R3576" t="str">
        <f>RIGHT(N3576,LEN(N3576)-SEARCH("/",N3576))</f>
        <v>plays</v>
      </c>
      <c r="S3576" s="9">
        <f t="shared" si="222"/>
        <v>41926.734351851854</v>
      </c>
      <c r="T3576" s="9">
        <f t="shared" si="223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101.3</v>
      </c>
      <c r="P3577" s="14">
        <f t="shared" si="221"/>
        <v>99.34</v>
      </c>
      <c r="Q3577" t="str">
        <f>(LEFT(N3577,FIND("/",N3577)-1))</f>
        <v>theater</v>
      </c>
      <c r="R3577" t="str">
        <f>RIGHT(N3577,LEN(N3577)-SEARCH("/",N3577))</f>
        <v>plays</v>
      </c>
      <c r="S3577" s="9">
        <f t="shared" si="222"/>
        <v>42561.575543981475</v>
      </c>
      <c r="T3577" s="9">
        <f t="shared" si="223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100</v>
      </c>
      <c r="P3578" s="14">
        <f t="shared" si="221"/>
        <v>20</v>
      </c>
      <c r="Q3578" t="str">
        <f>(LEFT(N3578,FIND("/",N3578)-1))</f>
        <v>theater</v>
      </c>
      <c r="R3578" t="str">
        <f>RIGHT(N3578,LEN(N3578)-SEARCH("/",N3578))</f>
        <v>plays</v>
      </c>
      <c r="S3578" s="9">
        <f t="shared" si="222"/>
        <v>42649.340902777774</v>
      </c>
      <c r="T3578" s="9">
        <f t="shared" si="223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130</v>
      </c>
      <c r="P3579" s="14">
        <f t="shared" si="221"/>
        <v>28.89</v>
      </c>
      <c r="Q3579" t="str">
        <f>(LEFT(N3579,FIND("/",N3579)-1))</f>
        <v>theater</v>
      </c>
      <c r="R3579" t="str">
        <f>RIGHT(N3579,LEN(N3579)-SEARCH("/",N3579))</f>
        <v>plays</v>
      </c>
      <c r="S3579" s="9">
        <f t="shared" si="222"/>
        <v>42093.578506944446</v>
      </c>
      <c r="T3579" s="9">
        <f t="shared" si="223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100</v>
      </c>
      <c r="P3580" s="14">
        <f t="shared" si="221"/>
        <v>40.549999999999997</v>
      </c>
      <c r="Q3580" t="str">
        <f>(LEFT(N3580,FIND("/",N3580)-1))</f>
        <v>theater</v>
      </c>
      <c r="R3580" t="str">
        <f>RIGHT(N3580,LEN(N3580)-SEARCH("/",N3580))</f>
        <v>plays</v>
      </c>
      <c r="S3580" s="9">
        <f t="shared" si="222"/>
        <v>42460.525196759256</v>
      </c>
      <c r="T3580" s="9">
        <f t="shared" si="223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100</v>
      </c>
      <c r="P3581" s="14">
        <f t="shared" si="221"/>
        <v>35.71</v>
      </c>
      <c r="Q3581" t="str">
        <f>(LEFT(N3581,FIND("/",N3581)-1))</f>
        <v>theater</v>
      </c>
      <c r="R3581" t="str">
        <f>RIGHT(N3581,LEN(N3581)-SEARCH("/",N3581))</f>
        <v>plays</v>
      </c>
      <c r="S3581" s="9">
        <f t="shared" si="222"/>
        <v>42430.553888888891</v>
      </c>
      <c r="T3581" s="9">
        <f t="shared" si="223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113.9</v>
      </c>
      <c r="P3582" s="14">
        <f t="shared" si="221"/>
        <v>37.96</v>
      </c>
      <c r="Q3582" t="str">
        <f>(LEFT(N3582,FIND("/",N3582)-1))</f>
        <v>theater</v>
      </c>
      <c r="R3582" t="str">
        <f>RIGHT(N3582,LEN(N3582)-SEARCH("/",N3582))</f>
        <v>plays</v>
      </c>
      <c r="S3582" s="9">
        <f t="shared" si="222"/>
        <v>42025.967847222222</v>
      </c>
      <c r="T3582" s="9">
        <f t="shared" si="223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100</v>
      </c>
      <c r="P3583" s="14">
        <f t="shared" si="221"/>
        <v>33.33</v>
      </c>
      <c r="Q3583" t="str">
        <f>(LEFT(N3583,FIND("/",N3583)-1))</f>
        <v>theater</v>
      </c>
      <c r="R3583" t="str">
        <f>RIGHT(N3583,LEN(N3583)-SEARCH("/",N3583))</f>
        <v>plays</v>
      </c>
      <c r="S3583" s="9">
        <f t="shared" si="222"/>
        <v>41836.26284722222</v>
      </c>
      <c r="T3583" s="9">
        <f t="shared" si="223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287</v>
      </c>
      <c r="P3584" s="14">
        <f t="shared" si="221"/>
        <v>58.57</v>
      </c>
      <c r="Q3584" t="str">
        <f>(LEFT(N3584,FIND("/",N3584)-1))</f>
        <v>theater</v>
      </c>
      <c r="R3584" t="str">
        <f>RIGHT(N3584,LEN(N3584)-SEARCH("/",N3584))</f>
        <v>plays</v>
      </c>
      <c r="S3584" s="9">
        <f t="shared" si="222"/>
        <v>42450.887523148143</v>
      </c>
      <c r="T3584" s="9">
        <f t="shared" si="223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108.5</v>
      </c>
      <c r="P3585" s="14">
        <f t="shared" si="221"/>
        <v>135.63</v>
      </c>
      <c r="Q3585" t="str">
        <f>(LEFT(N3585,FIND("/",N3585)-1))</f>
        <v>theater</v>
      </c>
      <c r="R3585" t="str">
        <f>RIGHT(N3585,LEN(N3585)-SEARCH("/",N3585))</f>
        <v>plays</v>
      </c>
      <c r="S3585" s="9">
        <f t="shared" si="222"/>
        <v>42418.217650462961</v>
      </c>
      <c r="T3585" s="9">
        <f t="shared" si="223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115.5</v>
      </c>
      <c r="P3586" s="14">
        <f t="shared" si="221"/>
        <v>30.94</v>
      </c>
      <c r="Q3586" t="str">
        <f>(LEFT(N3586,FIND("/",N3586)-1))</f>
        <v>theater</v>
      </c>
      <c r="R3586" t="str">
        <f>RIGHT(N3586,LEN(N3586)-SEARCH("/",N3586))</f>
        <v>plays</v>
      </c>
      <c r="S3586" s="9">
        <f t="shared" si="222"/>
        <v>42168.108148148145</v>
      </c>
      <c r="T3586" s="9">
        <f t="shared" si="223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ROUND((E3587/D3587)*100, 1)</f>
        <v>119.1</v>
      </c>
      <c r="P3587" s="14">
        <f t="shared" ref="P3587:P3650" si="225">ROUND(E3587/L3587, 2)</f>
        <v>176.09</v>
      </c>
      <c r="Q3587" t="str">
        <f>(LEFT(N3587,FIND("/",N3587)-1))</f>
        <v>theater</v>
      </c>
      <c r="R3587" t="str">
        <f>RIGHT(N3587,LEN(N3587)-SEARCH("/",N3587))</f>
        <v>plays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109.4</v>
      </c>
      <c r="P3588" s="14">
        <f t="shared" si="225"/>
        <v>151.97999999999999</v>
      </c>
      <c r="Q3588" t="str">
        <f>(LEFT(N3588,FIND("/",N3588)-1))</f>
        <v>theater</v>
      </c>
      <c r="R3588" t="str">
        <f>RIGHT(N3588,LEN(N3588)-SEARCH("/",N3588))</f>
        <v>plays</v>
      </c>
      <c r="S3588" s="9">
        <f t="shared" si="226"/>
        <v>42576.489236111105</v>
      </c>
      <c r="T3588" s="9">
        <f t="shared" si="227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126.6</v>
      </c>
      <c r="P3589" s="14">
        <f t="shared" si="225"/>
        <v>22.61</v>
      </c>
      <c r="Q3589" t="str">
        <f>(LEFT(N3589,FIND("/",N3589)-1))</f>
        <v>theater</v>
      </c>
      <c r="R3589" t="str">
        <f>RIGHT(N3589,LEN(N3589)-SEARCH("/",N3589))</f>
        <v>plays</v>
      </c>
      <c r="S3589" s="9">
        <f t="shared" si="226"/>
        <v>42503.331643518519</v>
      </c>
      <c r="T3589" s="9">
        <f t="shared" si="227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100.5</v>
      </c>
      <c r="P3590" s="14">
        <f t="shared" si="225"/>
        <v>18.27</v>
      </c>
      <c r="Q3590" t="str">
        <f>(LEFT(N3590,FIND("/",N3590)-1))</f>
        <v>theater</v>
      </c>
      <c r="R3590" t="str">
        <f>RIGHT(N3590,LEN(N3590)-SEARCH("/",N3590))</f>
        <v>plays</v>
      </c>
      <c r="S3590" s="9">
        <f t="shared" si="226"/>
        <v>42101.620486111111</v>
      </c>
      <c r="T3590" s="9">
        <f t="shared" si="227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127.5</v>
      </c>
      <c r="P3591" s="14">
        <f t="shared" si="225"/>
        <v>82.26</v>
      </c>
      <c r="Q3591" t="str">
        <f>(LEFT(N3591,FIND("/",N3591)-1))</f>
        <v>theater</v>
      </c>
      <c r="R3591" t="str">
        <f>RIGHT(N3591,LEN(N3591)-SEARCH("/",N3591))</f>
        <v>plays</v>
      </c>
      <c r="S3591" s="9">
        <f t="shared" si="226"/>
        <v>42125.439201388886</v>
      </c>
      <c r="T3591" s="9">
        <f t="shared" si="227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100.1</v>
      </c>
      <c r="P3592" s="14">
        <f t="shared" si="225"/>
        <v>68.53</v>
      </c>
      <c r="Q3592" t="str">
        <f>(LEFT(N3592,FIND("/",N3592)-1))</f>
        <v>theater</v>
      </c>
      <c r="R3592" t="str">
        <f>RIGHT(N3592,LEN(N3592)-SEARCH("/",N3592))</f>
        <v>plays</v>
      </c>
      <c r="S3592" s="9">
        <f t="shared" si="226"/>
        <v>41902.125393518516</v>
      </c>
      <c r="T3592" s="9">
        <f t="shared" si="227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175</v>
      </c>
      <c r="P3593" s="14">
        <f t="shared" si="225"/>
        <v>68.06</v>
      </c>
      <c r="Q3593" t="str">
        <f>(LEFT(N3593,FIND("/",N3593)-1))</f>
        <v>theater</v>
      </c>
      <c r="R3593" t="str">
        <f>RIGHT(N3593,LEN(N3593)-SEARCH("/",N3593))</f>
        <v>plays</v>
      </c>
      <c r="S3593" s="9">
        <f t="shared" si="226"/>
        <v>42003.74009259259</v>
      </c>
      <c r="T3593" s="9">
        <f t="shared" si="227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127.3</v>
      </c>
      <c r="P3594" s="14">
        <f t="shared" si="225"/>
        <v>72.709999999999994</v>
      </c>
      <c r="Q3594" t="str">
        <f>(LEFT(N3594,FIND("/",N3594)-1))</f>
        <v>theater</v>
      </c>
      <c r="R3594" t="str">
        <f>RIGHT(N3594,LEN(N3594)-SEARCH("/",N3594))</f>
        <v>plays</v>
      </c>
      <c r="S3594" s="9">
        <f t="shared" si="226"/>
        <v>41988.621608796289</v>
      </c>
      <c r="T3594" s="9">
        <f t="shared" si="227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110.6</v>
      </c>
      <c r="P3595" s="14">
        <f t="shared" si="225"/>
        <v>77.19</v>
      </c>
      <c r="Q3595" t="str">
        <f>(LEFT(N3595,FIND("/",N3595)-1))</f>
        <v>theater</v>
      </c>
      <c r="R3595" t="str">
        <f>RIGHT(N3595,LEN(N3595)-SEARCH("/",N3595))</f>
        <v>plays</v>
      </c>
      <c r="S3595" s="9">
        <f t="shared" si="226"/>
        <v>41974.690266203703</v>
      </c>
      <c r="T3595" s="9">
        <f t="shared" si="227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125.9</v>
      </c>
      <c r="P3596" s="14">
        <f t="shared" si="225"/>
        <v>55.97</v>
      </c>
      <c r="Q3596" t="str">
        <f>(LEFT(N3596,FIND("/",N3596)-1))</f>
        <v>theater</v>
      </c>
      <c r="R3596" t="str">
        <f>RIGHT(N3596,LEN(N3596)-SEARCH("/",N3596))</f>
        <v>plays</v>
      </c>
      <c r="S3596" s="9">
        <f t="shared" si="226"/>
        <v>42591.858587962961</v>
      </c>
      <c r="T3596" s="9">
        <f t="shared" si="227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118.5</v>
      </c>
      <c r="P3597" s="14">
        <f t="shared" si="225"/>
        <v>49.69</v>
      </c>
      <c r="Q3597" t="str">
        <f>(LEFT(N3597,FIND("/",N3597)-1))</f>
        <v>theater</v>
      </c>
      <c r="R3597" t="str">
        <f>RIGHT(N3597,LEN(N3597)-SEARCH("/",N3597))</f>
        <v>plays</v>
      </c>
      <c r="S3597" s="9">
        <f t="shared" si="226"/>
        <v>42049.800034722219</v>
      </c>
      <c r="T3597" s="9">
        <f t="shared" si="227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107.7</v>
      </c>
      <c r="P3598" s="14">
        <f t="shared" si="225"/>
        <v>79</v>
      </c>
      <c r="Q3598" t="str">
        <f>(LEFT(N3598,FIND("/",N3598)-1))</f>
        <v>theater</v>
      </c>
      <c r="R3598" t="str">
        <f>RIGHT(N3598,LEN(N3598)-SEARCH("/",N3598))</f>
        <v>plays</v>
      </c>
      <c r="S3598" s="9">
        <f t="shared" si="226"/>
        <v>41856.506736111107</v>
      </c>
      <c r="T3598" s="9">
        <f t="shared" si="227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102.6</v>
      </c>
      <c r="P3599" s="14">
        <f t="shared" si="225"/>
        <v>77.73</v>
      </c>
      <c r="Q3599" t="str">
        <f>(LEFT(N3599,FIND("/",N3599)-1))</f>
        <v>theater</v>
      </c>
      <c r="R3599" t="str">
        <f>RIGHT(N3599,LEN(N3599)-SEARCH("/",N3599))</f>
        <v>plays</v>
      </c>
      <c r="S3599" s="9">
        <f t="shared" si="226"/>
        <v>42417.377199074072</v>
      </c>
      <c r="T3599" s="9">
        <f t="shared" si="227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110.1</v>
      </c>
      <c r="P3600" s="14">
        <f t="shared" si="225"/>
        <v>40.78</v>
      </c>
      <c r="Q3600" t="str">
        <f>(LEFT(N3600,FIND("/",N3600)-1))</f>
        <v>theater</v>
      </c>
      <c r="R3600" t="str">
        <f>RIGHT(N3600,LEN(N3600)-SEARCH("/",N3600))</f>
        <v>plays</v>
      </c>
      <c r="S3600" s="9">
        <f t="shared" si="226"/>
        <v>41866.590532407405</v>
      </c>
      <c r="T3600" s="9">
        <f t="shared" si="227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202</v>
      </c>
      <c r="P3601" s="14">
        <f t="shared" si="225"/>
        <v>59.41</v>
      </c>
      <c r="Q3601" t="str">
        <f>(LEFT(N3601,FIND("/",N3601)-1))</f>
        <v>theater</v>
      </c>
      <c r="R3601" t="str">
        <f>RIGHT(N3601,LEN(N3601)-SEARCH("/",N3601))</f>
        <v>plays</v>
      </c>
      <c r="S3601" s="9">
        <f t="shared" si="226"/>
        <v>42220.586539351854</v>
      </c>
      <c r="T3601" s="9">
        <f t="shared" si="227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130</v>
      </c>
      <c r="P3602" s="14">
        <f t="shared" si="225"/>
        <v>3.25</v>
      </c>
      <c r="Q3602" t="str">
        <f>(LEFT(N3602,FIND("/",N3602)-1))</f>
        <v>theater</v>
      </c>
      <c r="R3602" t="str">
        <f>RIGHT(N3602,LEN(N3602)-SEARCH("/",N3602))</f>
        <v>plays</v>
      </c>
      <c r="S3602" s="9">
        <f t="shared" si="226"/>
        <v>42628.640787037039</v>
      </c>
      <c r="T3602" s="9">
        <f t="shared" si="227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104.4</v>
      </c>
      <c r="P3603" s="14">
        <f t="shared" si="225"/>
        <v>39.380000000000003</v>
      </c>
      <c r="Q3603" t="str">
        <f>(LEFT(N3603,FIND("/",N3603)-1))</f>
        <v>theater</v>
      </c>
      <c r="R3603" t="str">
        <f>RIGHT(N3603,LEN(N3603)-SEARCH("/",N3603))</f>
        <v>plays</v>
      </c>
      <c r="S3603" s="9">
        <f t="shared" si="226"/>
        <v>41990.790300925924</v>
      </c>
      <c r="T3603" s="9">
        <f t="shared" si="227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100.1</v>
      </c>
      <c r="P3604" s="14">
        <f t="shared" si="225"/>
        <v>81.67</v>
      </c>
      <c r="Q3604" t="str">
        <f>(LEFT(N3604,FIND("/",N3604)-1))</f>
        <v>theater</v>
      </c>
      <c r="R3604" t="str">
        <f>RIGHT(N3604,LEN(N3604)-SEARCH("/",N3604))</f>
        <v>plays</v>
      </c>
      <c r="S3604" s="9">
        <f t="shared" si="226"/>
        <v>42447.68609953703</v>
      </c>
      <c r="T3604" s="9">
        <f t="shared" si="227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170.7</v>
      </c>
      <c r="P3605" s="14">
        <f t="shared" si="225"/>
        <v>44.91</v>
      </c>
      <c r="Q3605" t="str">
        <f>(LEFT(N3605,FIND("/",N3605)-1))</f>
        <v>theater</v>
      </c>
      <c r="R3605" t="str">
        <f>RIGHT(N3605,LEN(N3605)-SEARCH("/",N3605))</f>
        <v>plays</v>
      </c>
      <c r="S3605" s="9">
        <f t="shared" si="226"/>
        <v>42283.656018518515</v>
      </c>
      <c r="T3605" s="9">
        <f t="shared" si="227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112.8</v>
      </c>
      <c r="P3606" s="14">
        <f t="shared" si="225"/>
        <v>49.06</v>
      </c>
      <c r="Q3606" t="str">
        <f>(LEFT(N3606,FIND("/",N3606)-1))</f>
        <v>theater</v>
      </c>
      <c r="R3606" t="str">
        <f>RIGHT(N3606,LEN(N3606)-SEARCH("/",N3606))</f>
        <v>plays</v>
      </c>
      <c r="S3606" s="9">
        <f t="shared" si="226"/>
        <v>42482.80736111111</v>
      </c>
      <c r="T3606" s="9">
        <f t="shared" si="227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184</v>
      </c>
      <c r="P3607" s="14">
        <f t="shared" si="225"/>
        <v>30.67</v>
      </c>
      <c r="Q3607" t="str">
        <f>(LEFT(N3607,FIND("/",N3607)-1))</f>
        <v>theater</v>
      </c>
      <c r="R3607" t="str">
        <f>RIGHT(N3607,LEN(N3607)-SEARCH("/",N3607))</f>
        <v>plays</v>
      </c>
      <c r="S3607" s="9">
        <f t="shared" si="226"/>
        <v>42383.584791666661</v>
      </c>
      <c r="T3607" s="9">
        <f t="shared" si="227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130.30000000000001</v>
      </c>
      <c r="P3608" s="14">
        <f t="shared" si="225"/>
        <v>61.06</v>
      </c>
      <c r="Q3608" t="str">
        <f>(LEFT(N3608,FIND("/",N3608)-1))</f>
        <v>theater</v>
      </c>
      <c r="R3608" t="str">
        <f>RIGHT(N3608,LEN(N3608)-SEARCH("/",N3608))</f>
        <v>plays</v>
      </c>
      <c r="S3608" s="9">
        <f t="shared" si="226"/>
        <v>42566.396493055552</v>
      </c>
      <c r="T3608" s="9">
        <f t="shared" si="227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105.5</v>
      </c>
      <c r="P3609" s="14">
        <f t="shared" si="225"/>
        <v>29</v>
      </c>
      <c r="Q3609" t="str">
        <f>(LEFT(N3609,FIND("/",N3609)-1))</f>
        <v>theater</v>
      </c>
      <c r="R3609" t="str">
        <f>RIGHT(N3609,LEN(N3609)-SEARCH("/",N3609))</f>
        <v>plays</v>
      </c>
      <c r="S3609" s="9">
        <f t="shared" si="226"/>
        <v>42338.755578703705</v>
      </c>
      <c r="T3609" s="9">
        <f t="shared" si="227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100</v>
      </c>
      <c r="P3610" s="14">
        <f t="shared" si="225"/>
        <v>29.63</v>
      </c>
      <c r="Q3610" t="str">
        <f>(LEFT(N3610,FIND("/",N3610)-1))</f>
        <v>theater</v>
      </c>
      <c r="R3610" t="str">
        <f>RIGHT(N3610,LEN(N3610)-SEARCH("/",N3610))</f>
        <v>plays</v>
      </c>
      <c r="S3610" s="9">
        <f t="shared" si="226"/>
        <v>42506.501041666663</v>
      </c>
      <c r="T3610" s="9">
        <f t="shared" si="227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153.30000000000001</v>
      </c>
      <c r="P3611" s="14">
        <f t="shared" si="225"/>
        <v>143.1</v>
      </c>
      <c r="Q3611" t="str">
        <f>(LEFT(N3611,FIND("/",N3611)-1))</f>
        <v>theater</v>
      </c>
      <c r="R3611" t="str">
        <f>RIGHT(N3611,LEN(N3611)-SEARCH("/",N3611))</f>
        <v>plays</v>
      </c>
      <c r="S3611" s="9">
        <f t="shared" si="226"/>
        <v>42429.783391203702</v>
      </c>
      <c r="T3611" s="9">
        <f t="shared" si="227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162.30000000000001</v>
      </c>
      <c r="P3612" s="14">
        <f t="shared" si="225"/>
        <v>52.35</v>
      </c>
      <c r="Q3612" t="str">
        <f>(LEFT(N3612,FIND("/",N3612)-1))</f>
        <v>theater</v>
      </c>
      <c r="R3612" t="str">
        <f>RIGHT(N3612,LEN(N3612)-SEARCH("/",N3612))</f>
        <v>plays</v>
      </c>
      <c r="S3612" s="9">
        <f t="shared" si="226"/>
        <v>42203.22379629629</v>
      </c>
      <c r="T3612" s="9">
        <f t="shared" si="227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136</v>
      </c>
      <c r="P3613" s="14">
        <f t="shared" si="225"/>
        <v>66.67</v>
      </c>
      <c r="Q3613" t="str">
        <f>(LEFT(N3613,FIND("/",N3613)-1))</f>
        <v>theater</v>
      </c>
      <c r="R3613" t="str">
        <f>RIGHT(N3613,LEN(N3613)-SEARCH("/",N3613))</f>
        <v>plays</v>
      </c>
      <c r="S3613" s="9">
        <f t="shared" si="226"/>
        <v>42072.162048611113</v>
      </c>
      <c r="T3613" s="9">
        <f t="shared" si="227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144.4</v>
      </c>
      <c r="P3614" s="14">
        <f t="shared" si="225"/>
        <v>126.67</v>
      </c>
      <c r="Q3614" t="str">
        <f>(LEFT(N3614,FIND("/",N3614)-1))</f>
        <v>theater</v>
      </c>
      <c r="R3614" t="str">
        <f>RIGHT(N3614,LEN(N3614)-SEARCH("/",N3614))</f>
        <v>plays</v>
      </c>
      <c r="S3614" s="9">
        <f t="shared" si="226"/>
        <v>41789.518645833326</v>
      </c>
      <c r="T3614" s="9">
        <f t="shared" si="227"/>
        <v>41799.518645833326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100</v>
      </c>
      <c r="P3615" s="14">
        <f t="shared" si="225"/>
        <v>62.5</v>
      </c>
      <c r="Q3615" t="str">
        <f>(LEFT(N3615,FIND("/",N3615)-1))</f>
        <v>theater</v>
      </c>
      <c r="R3615" t="str">
        <f>RIGHT(N3615,LEN(N3615)-SEARCH("/",N3615))</f>
        <v>plays</v>
      </c>
      <c r="S3615" s="9">
        <f t="shared" si="226"/>
        <v>41788.381643518514</v>
      </c>
      <c r="T3615" s="9">
        <f t="shared" si="227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100.8</v>
      </c>
      <c r="P3616" s="14">
        <f t="shared" si="225"/>
        <v>35.49</v>
      </c>
      <c r="Q3616" t="str">
        <f>(LEFT(N3616,FIND("/",N3616)-1))</f>
        <v>theater</v>
      </c>
      <c r="R3616" t="str">
        <f>RIGHT(N3616,LEN(N3616)-SEARCH("/",N3616))</f>
        <v>plays</v>
      </c>
      <c r="S3616" s="9">
        <f t="shared" si="226"/>
        <v>42143.833518518521</v>
      </c>
      <c r="T3616" s="9">
        <f t="shared" si="227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106.8</v>
      </c>
      <c r="P3617" s="14">
        <f t="shared" si="225"/>
        <v>37.08</v>
      </c>
      <c r="Q3617" t="str">
        <f>(LEFT(N3617,FIND("/",N3617)-1))</f>
        <v>theater</v>
      </c>
      <c r="R3617" t="str">
        <f>RIGHT(N3617,LEN(N3617)-SEARCH("/",N3617))</f>
        <v>plays</v>
      </c>
      <c r="S3617" s="9">
        <f t="shared" si="226"/>
        <v>42318.385370370372</v>
      </c>
      <c r="T3617" s="9">
        <f t="shared" si="227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124.8</v>
      </c>
      <c r="P3618" s="14">
        <f t="shared" si="225"/>
        <v>69.33</v>
      </c>
      <c r="Q3618" t="str">
        <f>(LEFT(N3618,FIND("/",N3618)-1))</f>
        <v>theater</v>
      </c>
      <c r="R3618" t="str">
        <f>RIGHT(N3618,LEN(N3618)-SEARCH("/",N3618))</f>
        <v>plays</v>
      </c>
      <c r="S3618" s="9">
        <f t="shared" si="226"/>
        <v>42052.741481481477</v>
      </c>
      <c r="T3618" s="9">
        <f t="shared" si="227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118.9</v>
      </c>
      <c r="P3619" s="14">
        <f t="shared" si="225"/>
        <v>17.25</v>
      </c>
      <c r="Q3619" t="str">
        <f>(LEFT(N3619,FIND("/",N3619)-1))</f>
        <v>theater</v>
      </c>
      <c r="R3619" t="str">
        <f>RIGHT(N3619,LEN(N3619)-SEARCH("/",N3619))</f>
        <v>plays</v>
      </c>
      <c r="S3619" s="9">
        <f t="shared" si="226"/>
        <v>42779.401956018519</v>
      </c>
      <c r="T3619" s="9">
        <f t="shared" si="227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101</v>
      </c>
      <c r="P3620" s="14">
        <f t="shared" si="225"/>
        <v>36.07</v>
      </c>
      <c r="Q3620" t="str">
        <f>(LEFT(N3620,FIND("/",N3620)-1))</f>
        <v>theater</v>
      </c>
      <c r="R3620" t="str">
        <f>RIGHT(N3620,LEN(N3620)-SEARCH("/",N3620))</f>
        <v>plays</v>
      </c>
      <c r="S3620" s="9">
        <f t="shared" si="226"/>
        <v>42128.419560185182</v>
      </c>
      <c r="T3620" s="9">
        <f t="shared" si="227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113</v>
      </c>
      <c r="P3621" s="14">
        <f t="shared" si="225"/>
        <v>66.47</v>
      </c>
      <c r="Q3621" t="str">
        <f>(LEFT(N3621,FIND("/",N3621)-1))</f>
        <v>theater</v>
      </c>
      <c r="R3621" t="str">
        <f>RIGHT(N3621,LEN(N3621)-SEARCH("/",N3621))</f>
        <v>plays</v>
      </c>
      <c r="S3621" s="9">
        <f t="shared" si="226"/>
        <v>42660.923912037033</v>
      </c>
      <c r="T3621" s="9">
        <f t="shared" si="227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105.2</v>
      </c>
      <c r="P3622" s="14">
        <f t="shared" si="225"/>
        <v>56.07</v>
      </c>
      <c r="Q3622" t="str">
        <f>(LEFT(N3622,FIND("/",N3622)-1))</f>
        <v>theater</v>
      </c>
      <c r="R3622" t="str">
        <f>RIGHT(N3622,LEN(N3622)-SEARCH("/",N3622))</f>
        <v>plays</v>
      </c>
      <c r="S3622" s="9">
        <f t="shared" si="226"/>
        <v>42037.72987268518</v>
      </c>
      <c r="T3622" s="9">
        <f t="shared" si="227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109.7</v>
      </c>
      <c r="P3623" s="14">
        <f t="shared" si="225"/>
        <v>47.03</v>
      </c>
      <c r="Q3623" t="str">
        <f>(LEFT(N3623,FIND("/",N3623)-1))</f>
        <v>theater</v>
      </c>
      <c r="R3623" t="str">
        <f>RIGHT(N3623,LEN(N3623)-SEARCH("/",N3623))</f>
        <v>plays</v>
      </c>
      <c r="S3623" s="9">
        <f t="shared" si="226"/>
        <v>42619.727361111109</v>
      </c>
      <c r="T3623" s="9">
        <f t="shared" si="227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100.1</v>
      </c>
      <c r="P3624" s="14">
        <f t="shared" si="225"/>
        <v>47.67</v>
      </c>
      <c r="Q3624" t="str">
        <f>(LEFT(N3624,FIND("/",N3624)-1))</f>
        <v>theater</v>
      </c>
      <c r="R3624" t="str">
        <f>RIGHT(N3624,LEN(N3624)-SEARCH("/",N3624))</f>
        <v>plays</v>
      </c>
      <c r="S3624" s="9">
        <f t="shared" si="226"/>
        <v>41877.013553240737</v>
      </c>
      <c r="T3624" s="9">
        <f t="shared" si="227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120</v>
      </c>
      <c r="P3625" s="14">
        <f t="shared" si="225"/>
        <v>88.24</v>
      </c>
      <c r="Q3625" t="str">
        <f>(LEFT(N3625,FIND("/",N3625)-1))</f>
        <v>theater</v>
      </c>
      <c r="R3625" t="str">
        <f>RIGHT(N3625,LEN(N3625)-SEARCH("/",N3625))</f>
        <v>plays</v>
      </c>
      <c r="S3625" s="9">
        <f t="shared" si="226"/>
        <v>41828.528587962959</v>
      </c>
      <c r="T3625" s="9">
        <f t="shared" si="227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104.9</v>
      </c>
      <c r="P3626" s="14">
        <f t="shared" si="225"/>
        <v>80.72</v>
      </c>
      <c r="Q3626" t="str">
        <f>(LEFT(N3626,FIND("/",N3626)-1))</f>
        <v>theater</v>
      </c>
      <c r="R3626" t="str">
        <f>RIGHT(N3626,LEN(N3626)-SEARCH("/",N3626))</f>
        <v>plays</v>
      </c>
      <c r="S3626" s="9">
        <f t="shared" si="226"/>
        <v>42545.56585648148</v>
      </c>
      <c r="T3626" s="9">
        <f t="shared" si="227"/>
        <v>42605.56585648148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102.7</v>
      </c>
      <c r="P3627" s="14">
        <f t="shared" si="225"/>
        <v>39.49</v>
      </c>
      <c r="Q3627" t="str">
        <f>(LEFT(N3627,FIND("/",N3627)-1))</f>
        <v>theater</v>
      </c>
      <c r="R3627" t="str">
        <f>RIGHT(N3627,LEN(N3627)-SEARCH("/",N3627))</f>
        <v>plays</v>
      </c>
      <c r="S3627" s="9">
        <f t="shared" si="226"/>
        <v>42157.444178240738</v>
      </c>
      <c r="T3627" s="9">
        <f t="shared" si="227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101.8</v>
      </c>
      <c r="P3628" s="14">
        <f t="shared" si="225"/>
        <v>84.85</v>
      </c>
      <c r="Q3628" t="str">
        <f>(LEFT(N3628,FIND("/",N3628)-1))</f>
        <v>theater</v>
      </c>
      <c r="R3628" t="str">
        <f>RIGHT(N3628,LEN(N3628)-SEARCH("/",N3628))</f>
        <v>plays</v>
      </c>
      <c r="S3628" s="9">
        <f t="shared" si="226"/>
        <v>41846.458993055552</v>
      </c>
      <c r="T3628" s="9">
        <f t="shared" si="227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100</v>
      </c>
      <c r="P3629" s="14">
        <f t="shared" si="225"/>
        <v>68.97</v>
      </c>
      <c r="Q3629" t="str">
        <f>(LEFT(N3629,FIND("/",N3629)-1))</f>
        <v>theater</v>
      </c>
      <c r="R3629" t="str">
        <f>RIGHT(N3629,LEN(N3629)-SEARCH("/",N3629))</f>
        <v>plays</v>
      </c>
      <c r="S3629" s="9">
        <f t="shared" si="226"/>
        <v>42460.533414351848</v>
      </c>
      <c r="T3629" s="9">
        <f t="shared" si="227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14" t="e">
        <f t="shared" si="225"/>
        <v>#DIV/0!</v>
      </c>
      <c r="Q3630" t="str">
        <f>(LEFT(N3630,FIND("/",N3630)-1))</f>
        <v>theater</v>
      </c>
      <c r="R3630" t="str">
        <f>RIGHT(N3630,LEN(N3630)-SEARCH("/",N3630))</f>
        <v>musical</v>
      </c>
      <c r="S3630" s="9">
        <f t="shared" si="226"/>
        <v>42291.6249537037</v>
      </c>
      <c r="T3630" s="9">
        <f t="shared" si="227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0</v>
      </c>
      <c r="P3631" s="14">
        <f t="shared" si="225"/>
        <v>1</v>
      </c>
      <c r="Q3631" t="str">
        <f>(LEFT(N3631,FIND("/",N3631)-1))</f>
        <v>theater</v>
      </c>
      <c r="R3631" t="str">
        <f>RIGHT(N3631,LEN(N3631)-SEARCH("/",N3631))</f>
        <v>musical</v>
      </c>
      <c r="S3631" s="9">
        <f t="shared" si="226"/>
        <v>42436.886157407404</v>
      </c>
      <c r="T3631" s="9">
        <f t="shared" si="227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0</v>
      </c>
      <c r="P3632" s="14">
        <f t="shared" si="225"/>
        <v>1</v>
      </c>
      <c r="Q3632" t="str">
        <f>(LEFT(N3632,FIND("/",N3632)-1))</f>
        <v>theater</v>
      </c>
      <c r="R3632" t="str">
        <f>RIGHT(N3632,LEN(N3632)-SEARCH("/",N3632))</f>
        <v>musical</v>
      </c>
      <c r="S3632" s="9">
        <f t="shared" si="226"/>
        <v>41942.638773148145</v>
      </c>
      <c r="T3632" s="9">
        <f t="shared" si="227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51</v>
      </c>
      <c r="P3633" s="14">
        <f t="shared" si="225"/>
        <v>147.88</v>
      </c>
      <c r="Q3633" t="str">
        <f>(LEFT(N3633,FIND("/",N3633)-1))</f>
        <v>theater</v>
      </c>
      <c r="R3633" t="str">
        <f>RIGHT(N3633,LEN(N3633)-SEARCH("/",N3633))</f>
        <v>musical</v>
      </c>
      <c r="S3633" s="9">
        <f t="shared" si="226"/>
        <v>41880.54510416666</v>
      </c>
      <c r="T3633" s="9">
        <f t="shared" si="227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20</v>
      </c>
      <c r="P3634" s="14">
        <f t="shared" si="225"/>
        <v>100</v>
      </c>
      <c r="Q3634" t="str">
        <f>(LEFT(N3634,FIND("/",N3634)-1))</f>
        <v>theater</v>
      </c>
      <c r="R3634" t="str">
        <f>RIGHT(N3634,LEN(N3634)-SEARCH("/",N3634))</f>
        <v>musical</v>
      </c>
      <c r="S3634" s="9">
        <f t="shared" si="226"/>
        <v>41946.728576388887</v>
      </c>
      <c r="T3634" s="9">
        <f t="shared" si="227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35.200000000000003</v>
      </c>
      <c r="P3635" s="14">
        <f t="shared" si="225"/>
        <v>56.84</v>
      </c>
      <c r="Q3635" t="str">
        <f>(LEFT(N3635,FIND("/",N3635)-1))</f>
        <v>theater</v>
      </c>
      <c r="R3635" t="str">
        <f>RIGHT(N3635,LEN(N3635)-SEARCH("/",N3635))</f>
        <v>musical</v>
      </c>
      <c r="S3635" s="9">
        <f t="shared" si="226"/>
        <v>42649.415127314809</v>
      </c>
      <c r="T3635" s="9">
        <f t="shared" si="227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</v>
      </c>
      <c r="P3636" s="14">
        <f t="shared" si="225"/>
        <v>176.94</v>
      </c>
      <c r="Q3636" t="str">
        <f>(LEFT(N3636,FIND("/",N3636)-1))</f>
        <v>theater</v>
      </c>
      <c r="R3636" t="str">
        <f>RIGHT(N3636,LEN(N3636)-SEARCH("/",N3636))</f>
        <v>musical</v>
      </c>
      <c r="S3636" s="9">
        <f t="shared" si="226"/>
        <v>42700.958032407405</v>
      </c>
      <c r="T3636" s="9">
        <f t="shared" si="227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36.5</v>
      </c>
      <c r="P3637" s="14">
        <f t="shared" si="225"/>
        <v>127.6</v>
      </c>
      <c r="Q3637" t="str">
        <f>(LEFT(N3637,FIND("/",N3637)-1))</f>
        <v>theater</v>
      </c>
      <c r="R3637" t="str">
        <f>RIGHT(N3637,LEN(N3637)-SEARCH("/",N3637))</f>
        <v>musical</v>
      </c>
      <c r="S3637" s="9">
        <f t="shared" si="226"/>
        <v>42450.674490740734</v>
      </c>
      <c r="T3637" s="9">
        <f t="shared" si="227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14" t="e">
        <f t="shared" si="225"/>
        <v>#DIV/0!</v>
      </c>
      <c r="Q3638" t="str">
        <f>(LEFT(N3638,FIND("/",N3638)-1))</f>
        <v>theater</v>
      </c>
      <c r="R3638" t="str">
        <f>RIGHT(N3638,LEN(N3638)-SEARCH("/",N3638))</f>
        <v>musical</v>
      </c>
      <c r="S3638" s="9">
        <f t="shared" si="226"/>
        <v>42226.486446759256</v>
      </c>
      <c r="T3638" s="9">
        <f t="shared" si="227"/>
        <v>42261.486446759256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30.9</v>
      </c>
      <c r="P3639" s="14">
        <f t="shared" si="225"/>
        <v>66.14</v>
      </c>
      <c r="Q3639" t="str">
        <f>(LEFT(N3639,FIND("/",N3639)-1))</f>
        <v>theater</v>
      </c>
      <c r="R3639" t="str">
        <f>RIGHT(N3639,LEN(N3639)-SEARCH("/",N3639))</f>
        <v>musical</v>
      </c>
      <c r="S3639" s="9">
        <f t="shared" si="226"/>
        <v>41975.492303240739</v>
      </c>
      <c r="T3639" s="9">
        <f t="shared" si="227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</v>
      </c>
      <c r="P3640" s="14">
        <f t="shared" si="225"/>
        <v>108</v>
      </c>
      <c r="Q3640" t="str">
        <f>(LEFT(N3640,FIND("/",N3640)-1))</f>
        <v>theater</v>
      </c>
      <c r="R3640" t="str">
        <f>RIGHT(N3640,LEN(N3640)-SEARCH("/",N3640))</f>
        <v>musical</v>
      </c>
      <c r="S3640" s="9">
        <f t="shared" si="226"/>
        <v>42053.464490740742</v>
      </c>
      <c r="T3640" s="9">
        <f t="shared" si="227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0</v>
      </c>
      <c r="P3641" s="14">
        <f t="shared" si="225"/>
        <v>1</v>
      </c>
      <c r="Q3641" t="str">
        <f>(LEFT(N3641,FIND("/",N3641)-1))</f>
        <v>theater</v>
      </c>
      <c r="R3641" t="str">
        <f>RIGHT(N3641,LEN(N3641)-SEARCH("/",N3641))</f>
        <v>musical</v>
      </c>
      <c r="S3641" s="9">
        <f t="shared" si="226"/>
        <v>42590.468819444439</v>
      </c>
      <c r="T3641" s="9">
        <f t="shared" si="227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</v>
      </c>
      <c r="P3642" s="14">
        <f t="shared" si="225"/>
        <v>18.329999999999998</v>
      </c>
      <c r="Q3642" t="str">
        <f>(LEFT(N3642,FIND("/",N3642)-1))</f>
        <v>theater</v>
      </c>
      <c r="R3642" t="str">
        <f>RIGHT(N3642,LEN(N3642)-SEARCH("/",N3642))</f>
        <v>musical</v>
      </c>
      <c r="S3642" s="9">
        <f t="shared" si="226"/>
        <v>42104.573263888888</v>
      </c>
      <c r="T3642" s="9">
        <f t="shared" si="227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14" t="e">
        <f t="shared" si="225"/>
        <v>#DIV/0!</v>
      </c>
      <c r="Q3643" t="str">
        <f>(LEFT(N3643,FIND("/",N3643)-1))</f>
        <v>theater</v>
      </c>
      <c r="R3643" t="str">
        <f>RIGHT(N3643,LEN(N3643)-SEARCH("/",N3643))</f>
        <v>musical</v>
      </c>
      <c r="S3643" s="9">
        <f t="shared" si="226"/>
        <v>41899.41873842592</v>
      </c>
      <c r="T3643" s="9">
        <f t="shared" si="227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</v>
      </c>
      <c r="P3644" s="14">
        <f t="shared" si="225"/>
        <v>7.5</v>
      </c>
      <c r="Q3644" t="str">
        <f>(LEFT(N3644,FIND("/",N3644)-1))</f>
        <v>theater</v>
      </c>
      <c r="R3644" t="str">
        <f>RIGHT(N3644,LEN(N3644)-SEARCH("/",N3644))</f>
        <v>musical</v>
      </c>
      <c r="S3644" s="9">
        <f t="shared" si="226"/>
        <v>42297.607951388891</v>
      </c>
      <c r="T3644" s="9">
        <f t="shared" si="227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14" t="e">
        <f t="shared" si="225"/>
        <v>#DIV/0!</v>
      </c>
      <c r="Q3645" t="str">
        <f>(LEFT(N3645,FIND("/",N3645)-1))</f>
        <v>theater</v>
      </c>
      <c r="R3645" t="str">
        <f>RIGHT(N3645,LEN(N3645)-SEARCH("/",N3645))</f>
        <v>musical</v>
      </c>
      <c r="S3645" s="9">
        <f t="shared" si="226"/>
        <v>42284.935636574075</v>
      </c>
      <c r="T3645" s="9">
        <f t="shared" si="227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16.399999999999999</v>
      </c>
      <c r="P3646" s="14">
        <f t="shared" si="225"/>
        <v>68.42</v>
      </c>
      <c r="Q3646" t="str">
        <f>(LEFT(N3646,FIND("/",N3646)-1))</f>
        <v>theater</v>
      </c>
      <c r="R3646" t="str">
        <f>RIGHT(N3646,LEN(N3646)-SEARCH("/",N3646))</f>
        <v>musical</v>
      </c>
      <c r="S3646" s="9">
        <f t="shared" si="226"/>
        <v>42409.033414351848</v>
      </c>
      <c r="T3646" s="9">
        <f t="shared" si="227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0.1</v>
      </c>
      <c r="P3647" s="14">
        <f t="shared" si="225"/>
        <v>1</v>
      </c>
      <c r="Q3647" t="str">
        <f>(LEFT(N3647,FIND("/",N3647)-1))</f>
        <v>theater</v>
      </c>
      <c r="R3647" t="str">
        <f>RIGHT(N3647,LEN(N3647)-SEARCH("/",N3647))</f>
        <v>musical</v>
      </c>
      <c r="S3647" s="9">
        <f t="shared" si="226"/>
        <v>42665.762013888881</v>
      </c>
      <c r="T3647" s="9">
        <f t="shared" si="227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</v>
      </c>
      <c r="P3648" s="14">
        <f t="shared" si="225"/>
        <v>60.13</v>
      </c>
      <c r="Q3648" t="str">
        <f>(LEFT(N3648,FIND("/",N3648)-1))</f>
        <v>theater</v>
      </c>
      <c r="R3648" t="str">
        <f>RIGHT(N3648,LEN(N3648)-SEARCH("/",N3648))</f>
        <v>musical</v>
      </c>
      <c r="S3648" s="9">
        <f t="shared" si="226"/>
        <v>42140.21298611111</v>
      </c>
      <c r="T3648" s="9">
        <f t="shared" si="227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6</v>
      </c>
      <c r="P3649" s="14">
        <f t="shared" si="225"/>
        <v>15</v>
      </c>
      <c r="Q3649" t="str">
        <f>(LEFT(N3649,FIND("/",N3649)-1))</f>
        <v>theater</v>
      </c>
      <c r="R3649" t="str">
        <f>RIGHT(N3649,LEN(N3649)-SEARCH("/",N3649))</f>
        <v>musical</v>
      </c>
      <c r="S3649" s="9">
        <f t="shared" si="226"/>
        <v>42598.540821759256</v>
      </c>
      <c r="T3649" s="9">
        <f t="shared" si="227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100.4</v>
      </c>
      <c r="P3650" s="14">
        <f t="shared" si="225"/>
        <v>550.04</v>
      </c>
      <c r="Q3650" t="str">
        <f>(LEFT(N3650,FIND("/",N3650)-1))</f>
        <v>theater</v>
      </c>
      <c r="R3650" t="str">
        <f>RIGHT(N3650,LEN(N3650)-SEARCH("/",N3650))</f>
        <v>plays</v>
      </c>
      <c r="S3650" s="9">
        <f t="shared" si="226"/>
        <v>41887.083854166667</v>
      </c>
      <c r="T3650" s="9">
        <f t="shared" si="227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ROUND((E3651/D3651)*100, 1)</f>
        <v>104</v>
      </c>
      <c r="P3651" s="14">
        <f t="shared" ref="P3651:P3714" si="229">ROUND(E3651/L3651, 2)</f>
        <v>97.5</v>
      </c>
      <c r="Q3651" t="str">
        <f>(LEFT(N3651,FIND("/",N3651)-1))</f>
        <v>theater</v>
      </c>
      <c r="R3651" t="str">
        <f>RIGHT(N3651,LEN(N3651)-SEARCH("/",N3651))</f>
        <v>plays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100</v>
      </c>
      <c r="P3652" s="14">
        <f t="shared" si="229"/>
        <v>29.41</v>
      </c>
      <c r="Q3652" t="str">
        <f>(LEFT(N3652,FIND("/",N3652)-1))</f>
        <v>theater</v>
      </c>
      <c r="R3652" t="str">
        <f>RIGHT(N3652,LEN(N3652)-SEARCH("/",N3652))</f>
        <v>plays</v>
      </c>
      <c r="S3652" s="9">
        <f t="shared" si="230"/>
        <v>42381.270648148151</v>
      </c>
      <c r="T3652" s="9">
        <f t="shared" si="231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104</v>
      </c>
      <c r="P3653" s="14">
        <f t="shared" si="229"/>
        <v>57.78</v>
      </c>
      <c r="Q3653" t="str">
        <f>(LEFT(N3653,FIND("/",N3653)-1))</f>
        <v>theater</v>
      </c>
      <c r="R3653" t="str">
        <f>RIGHT(N3653,LEN(N3653)-SEARCH("/",N3653))</f>
        <v>plays</v>
      </c>
      <c r="S3653" s="9">
        <f t="shared" si="230"/>
        <v>41828.437986111108</v>
      </c>
      <c r="T3653" s="9">
        <f t="shared" si="231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250.7</v>
      </c>
      <c r="P3654" s="14">
        <f t="shared" si="229"/>
        <v>44.24</v>
      </c>
      <c r="Q3654" t="str">
        <f>(LEFT(N3654,FIND("/",N3654)-1))</f>
        <v>theater</v>
      </c>
      <c r="R3654" t="str">
        <f>RIGHT(N3654,LEN(N3654)-SEARCH("/",N3654))</f>
        <v>plays</v>
      </c>
      <c r="S3654" s="9">
        <f t="shared" si="230"/>
        <v>42596.436365740738</v>
      </c>
      <c r="T3654" s="9">
        <f t="shared" si="231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100.5</v>
      </c>
      <c r="P3655" s="14">
        <f t="shared" si="229"/>
        <v>60.91</v>
      </c>
      <c r="Q3655" t="str">
        <f>(LEFT(N3655,FIND("/",N3655)-1))</f>
        <v>theater</v>
      </c>
      <c r="R3655" t="str">
        <f>RIGHT(N3655,LEN(N3655)-SEARCH("/",N3655))</f>
        <v>plays</v>
      </c>
      <c r="S3655" s="9">
        <f t="shared" si="230"/>
        <v>42191.155173611107</v>
      </c>
      <c r="T3655" s="9">
        <f t="shared" si="231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174.4</v>
      </c>
      <c r="P3656" s="14">
        <f t="shared" si="229"/>
        <v>68.84</v>
      </c>
      <c r="Q3656" t="str">
        <f>(LEFT(N3656,FIND("/",N3656)-1))</f>
        <v>theater</v>
      </c>
      <c r="R3656" t="str">
        <f>RIGHT(N3656,LEN(N3656)-SEARCH("/",N3656))</f>
        <v>plays</v>
      </c>
      <c r="S3656" s="9">
        <f t="shared" si="230"/>
        <v>42440.20817129629</v>
      </c>
      <c r="T3656" s="9">
        <f t="shared" si="231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116.3</v>
      </c>
      <c r="P3657" s="14">
        <f t="shared" si="229"/>
        <v>73.58</v>
      </c>
      <c r="Q3657" t="str">
        <f>(LEFT(N3657,FIND("/",N3657)-1))</f>
        <v>theater</v>
      </c>
      <c r="R3657" t="str">
        <f>RIGHT(N3657,LEN(N3657)-SEARCH("/",N3657))</f>
        <v>plays</v>
      </c>
      <c r="S3657" s="9">
        <f t="shared" si="230"/>
        <v>42173.594884259255</v>
      </c>
      <c r="T3657" s="9">
        <f t="shared" si="231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105.8</v>
      </c>
      <c r="P3658" s="14">
        <f t="shared" si="229"/>
        <v>115.02</v>
      </c>
      <c r="Q3658" t="str">
        <f>(LEFT(N3658,FIND("/",N3658)-1))</f>
        <v>theater</v>
      </c>
      <c r="R3658" t="str">
        <f>RIGHT(N3658,LEN(N3658)-SEARCH("/",N3658))</f>
        <v>plays</v>
      </c>
      <c r="S3658" s="9">
        <f t="shared" si="230"/>
        <v>42737.701805555553</v>
      </c>
      <c r="T3658" s="9">
        <f t="shared" si="231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110.8</v>
      </c>
      <c r="P3659" s="14">
        <f t="shared" si="229"/>
        <v>110.75</v>
      </c>
      <c r="Q3659" t="str">
        <f>(LEFT(N3659,FIND("/",N3659)-1))</f>
        <v>theater</v>
      </c>
      <c r="R3659" t="str">
        <f>RIGHT(N3659,LEN(N3659)-SEARCH("/",N3659))</f>
        <v>plays</v>
      </c>
      <c r="S3659" s="9">
        <f t="shared" si="230"/>
        <v>42499.4215162037</v>
      </c>
      <c r="T3659" s="9">
        <f t="shared" si="231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100.7</v>
      </c>
      <c r="P3660" s="14">
        <f t="shared" si="229"/>
        <v>75.5</v>
      </c>
      <c r="Q3660" t="str">
        <f>(LEFT(N3660,FIND("/",N3660)-1))</f>
        <v>theater</v>
      </c>
      <c r="R3660" t="str">
        <f>RIGHT(N3660,LEN(N3660)-SEARCH("/",N3660))</f>
        <v>plays</v>
      </c>
      <c r="S3660" s="9">
        <f t="shared" si="230"/>
        <v>41775.650231481479</v>
      </c>
      <c r="T3660" s="9">
        <f t="shared" si="231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102</v>
      </c>
      <c r="P3661" s="14">
        <f t="shared" si="229"/>
        <v>235.46</v>
      </c>
      <c r="Q3661" t="str">
        <f>(LEFT(N3661,FIND("/",N3661)-1))</f>
        <v>theater</v>
      </c>
      <c r="R3661" t="str">
        <f>RIGHT(N3661,LEN(N3661)-SEARCH("/",N3661))</f>
        <v>plays</v>
      </c>
      <c r="S3661" s="9">
        <f t="shared" si="230"/>
        <v>42055.068865740737</v>
      </c>
      <c r="T3661" s="9">
        <f t="shared" si="231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100</v>
      </c>
      <c r="P3662" s="14">
        <f t="shared" si="229"/>
        <v>11.36</v>
      </c>
      <c r="Q3662" t="str">
        <f>(LEFT(N3662,FIND("/",N3662)-1))</f>
        <v>theater</v>
      </c>
      <c r="R3662" t="str">
        <f>RIGHT(N3662,LEN(N3662)-SEARCH("/",N3662))</f>
        <v>plays</v>
      </c>
      <c r="S3662" s="9">
        <f t="shared" si="230"/>
        <v>41971.672743055555</v>
      </c>
      <c r="T3662" s="9">
        <f t="shared" si="231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111</v>
      </c>
      <c r="P3663" s="14">
        <f t="shared" si="229"/>
        <v>92.5</v>
      </c>
      <c r="Q3663" t="str">
        <f>(LEFT(N3663,FIND("/",N3663)-1))</f>
        <v>theater</v>
      </c>
      <c r="R3663" t="str">
        <f>RIGHT(N3663,LEN(N3663)-SEARCH("/",N3663))</f>
        <v>plays</v>
      </c>
      <c r="S3663" s="9">
        <f t="shared" si="230"/>
        <v>42447.688333333332</v>
      </c>
      <c r="T3663" s="9">
        <f t="shared" si="231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101.4</v>
      </c>
      <c r="P3664" s="14">
        <f t="shared" si="229"/>
        <v>202.85</v>
      </c>
      <c r="Q3664" t="str">
        <f>(LEFT(N3664,FIND("/",N3664)-1))</f>
        <v>theater</v>
      </c>
      <c r="R3664" t="str">
        <f>RIGHT(N3664,LEN(N3664)-SEARCH("/",N3664))</f>
        <v>plays</v>
      </c>
      <c r="S3664" s="9">
        <f t="shared" si="230"/>
        <v>42064.011736111112</v>
      </c>
      <c r="T3664" s="9">
        <f t="shared" si="231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104</v>
      </c>
      <c r="P3665" s="14">
        <f t="shared" si="229"/>
        <v>26</v>
      </c>
      <c r="Q3665" t="str">
        <f>(LEFT(N3665,FIND("/",N3665)-1))</f>
        <v>theater</v>
      </c>
      <c r="R3665" t="str">
        <f>RIGHT(N3665,LEN(N3665)-SEARCH("/",N3665))</f>
        <v>plays</v>
      </c>
      <c r="S3665" s="9">
        <f t="shared" si="230"/>
        <v>42665.243402777771</v>
      </c>
      <c r="T3665" s="9">
        <f t="shared" si="231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109.4</v>
      </c>
      <c r="P3666" s="14">
        <f t="shared" si="229"/>
        <v>46.05</v>
      </c>
      <c r="Q3666" t="str">
        <f>(LEFT(N3666,FIND("/",N3666)-1))</f>
        <v>theater</v>
      </c>
      <c r="R3666" t="str">
        <f>RIGHT(N3666,LEN(N3666)-SEARCH("/",N3666))</f>
        <v>plays</v>
      </c>
      <c r="S3666" s="9">
        <f t="shared" si="230"/>
        <v>42523.04038194444</v>
      </c>
      <c r="T3666" s="9">
        <f t="shared" si="231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115.2</v>
      </c>
      <c r="P3667" s="14">
        <f t="shared" si="229"/>
        <v>51</v>
      </c>
      <c r="Q3667" t="str">
        <f>(LEFT(N3667,FIND("/",N3667)-1))</f>
        <v>theater</v>
      </c>
      <c r="R3667" t="str">
        <f>RIGHT(N3667,LEN(N3667)-SEARCH("/",N3667))</f>
        <v>plays</v>
      </c>
      <c r="S3667" s="9">
        <f t="shared" si="230"/>
        <v>42294.59979166666</v>
      </c>
      <c r="T3667" s="9">
        <f t="shared" si="231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100</v>
      </c>
      <c r="P3668" s="14">
        <f t="shared" si="229"/>
        <v>31.58</v>
      </c>
      <c r="Q3668" t="str">
        <f>(LEFT(N3668,FIND("/",N3668)-1))</f>
        <v>theater</v>
      </c>
      <c r="R3668" t="str">
        <f>RIGHT(N3668,LEN(N3668)-SEARCH("/",N3668))</f>
        <v>plays</v>
      </c>
      <c r="S3668" s="9">
        <f t="shared" si="230"/>
        <v>41822.696550925924</v>
      </c>
      <c r="T3668" s="9">
        <f t="shared" si="231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103.2</v>
      </c>
      <c r="P3669" s="14">
        <f t="shared" si="229"/>
        <v>53.36</v>
      </c>
      <c r="Q3669" t="str">
        <f>(LEFT(N3669,FIND("/",N3669)-1))</f>
        <v>theater</v>
      </c>
      <c r="R3669" t="str">
        <f>RIGHT(N3669,LEN(N3669)-SEARCH("/",N3669))</f>
        <v>plays</v>
      </c>
      <c r="S3669" s="9">
        <f t="shared" si="230"/>
        <v>42173.761793981474</v>
      </c>
      <c r="T3669" s="9">
        <f t="shared" si="231"/>
        <v>42203.761793981474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103.5</v>
      </c>
      <c r="P3670" s="14">
        <f t="shared" si="229"/>
        <v>36.96</v>
      </c>
      <c r="Q3670" t="str">
        <f>(LEFT(N3670,FIND("/",N3670)-1))</f>
        <v>theater</v>
      </c>
      <c r="R3670" t="str">
        <f>RIGHT(N3670,LEN(N3670)-SEARCH("/",N3670))</f>
        <v>plays</v>
      </c>
      <c r="S3670" s="9">
        <f t="shared" si="230"/>
        <v>42185.347824074073</v>
      </c>
      <c r="T3670" s="9">
        <f t="shared" si="231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138.19999999999999</v>
      </c>
      <c r="P3671" s="14">
        <f t="shared" si="229"/>
        <v>81.290000000000006</v>
      </c>
      <c r="Q3671" t="str">
        <f>(LEFT(N3671,FIND("/",N3671)-1))</f>
        <v>theater</v>
      </c>
      <c r="R3671" t="str">
        <f>RIGHT(N3671,LEN(N3671)-SEARCH("/",N3671))</f>
        <v>plays</v>
      </c>
      <c r="S3671" s="9">
        <f t="shared" si="230"/>
        <v>42136.466863425921</v>
      </c>
      <c r="T3671" s="9">
        <f t="shared" si="231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109.5</v>
      </c>
      <c r="P3672" s="14">
        <f t="shared" si="229"/>
        <v>20.079999999999998</v>
      </c>
      <c r="Q3672" t="str">
        <f>(LEFT(N3672,FIND("/",N3672)-1))</f>
        <v>theater</v>
      </c>
      <c r="R3672" t="str">
        <f>RIGHT(N3672,LEN(N3672)-SEARCH("/",N3672))</f>
        <v>plays</v>
      </c>
      <c r="S3672" s="9">
        <f t="shared" si="230"/>
        <v>42142.305682870363</v>
      </c>
      <c r="T3672" s="9">
        <f t="shared" si="231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100.9</v>
      </c>
      <c r="P3673" s="14">
        <f t="shared" si="229"/>
        <v>88.25</v>
      </c>
      <c r="Q3673" t="str">
        <f>(LEFT(N3673,FIND("/",N3673)-1))</f>
        <v>theater</v>
      </c>
      <c r="R3673" t="str">
        <f>RIGHT(N3673,LEN(N3673)-SEARCH("/",N3673))</f>
        <v>plays</v>
      </c>
      <c r="S3673" s="9">
        <f t="shared" si="230"/>
        <v>41820.419756944444</v>
      </c>
      <c r="T3673" s="9">
        <f t="shared" si="231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101.5</v>
      </c>
      <c r="P3674" s="14">
        <f t="shared" si="229"/>
        <v>53.44</v>
      </c>
      <c r="Q3674" t="str">
        <f>(LEFT(N3674,FIND("/",N3674)-1))</f>
        <v>theater</v>
      </c>
      <c r="R3674" t="str">
        <f>RIGHT(N3674,LEN(N3674)-SEARCH("/",N3674))</f>
        <v>plays</v>
      </c>
      <c r="S3674" s="9">
        <f t="shared" si="230"/>
        <v>41878.738240740735</v>
      </c>
      <c r="T3674" s="9">
        <f t="shared" si="231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113.6</v>
      </c>
      <c r="P3675" s="14">
        <f t="shared" si="229"/>
        <v>39.869999999999997</v>
      </c>
      <c r="Q3675" t="str">
        <f>(LEFT(N3675,FIND("/",N3675)-1))</f>
        <v>theater</v>
      </c>
      <c r="R3675" t="str">
        <f>RIGHT(N3675,LEN(N3675)-SEARCH("/",N3675))</f>
        <v>plays</v>
      </c>
      <c r="S3675" s="9">
        <f t="shared" si="230"/>
        <v>41914.086770833332</v>
      </c>
      <c r="T3675" s="9">
        <f t="shared" si="231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100</v>
      </c>
      <c r="P3676" s="14">
        <f t="shared" si="229"/>
        <v>145.16</v>
      </c>
      <c r="Q3676" t="str">
        <f>(LEFT(N3676,FIND("/",N3676)-1))</f>
        <v>theater</v>
      </c>
      <c r="R3676" t="str">
        <f>RIGHT(N3676,LEN(N3676)-SEARCH("/",N3676))</f>
        <v>plays</v>
      </c>
      <c r="S3676" s="9">
        <f t="shared" si="230"/>
        <v>42556.664687499993</v>
      </c>
      <c r="T3676" s="9">
        <f t="shared" si="231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140</v>
      </c>
      <c r="P3677" s="14">
        <f t="shared" si="229"/>
        <v>23.33</v>
      </c>
      <c r="Q3677" t="str">
        <f>(LEFT(N3677,FIND("/",N3677)-1))</f>
        <v>theater</v>
      </c>
      <c r="R3677" t="str">
        <f>RIGHT(N3677,LEN(N3677)-SEARCH("/",N3677))</f>
        <v>plays</v>
      </c>
      <c r="S3677" s="9">
        <f t="shared" si="230"/>
        <v>42493.388680555552</v>
      </c>
      <c r="T3677" s="9">
        <f t="shared" si="231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128.80000000000001</v>
      </c>
      <c r="P3678" s="14">
        <f t="shared" si="229"/>
        <v>64.38</v>
      </c>
      <c r="Q3678" t="str">
        <f>(LEFT(N3678,FIND("/",N3678)-1))</f>
        <v>theater</v>
      </c>
      <c r="R3678" t="str">
        <f>RIGHT(N3678,LEN(N3678)-SEARCH("/",N3678))</f>
        <v>plays</v>
      </c>
      <c r="S3678" s="9">
        <f t="shared" si="230"/>
        <v>41876.607453703698</v>
      </c>
      <c r="T3678" s="9">
        <f t="shared" si="231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102.9</v>
      </c>
      <c r="P3679" s="14">
        <f t="shared" si="229"/>
        <v>62.05</v>
      </c>
      <c r="Q3679" t="str">
        <f>(LEFT(N3679,FIND("/",N3679)-1))</f>
        <v>theater</v>
      </c>
      <c r="R3679" t="str">
        <f>RIGHT(N3679,LEN(N3679)-SEARCH("/",N3679))</f>
        <v>plays</v>
      </c>
      <c r="S3679" s="9">
        <f t="shared" si="230"/>
        <v>41802.365949074076</v>
      </c>
      <c r="T3679" s="9">
        <f t="shared" si="231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102.5</v>
      </c>
      <c r="P3680" s="14">
        <f t="shared" si="229"/>
        <v>66.13</v>
      </c>
      <c r="Q3680" t="str">
        <f>(LEFT(N3680,FIND("/",N3680)-1))</f>
        <v>theater</v>
      </c>
      <c r="R3680" t="str">
        <f>RIGHT(N3680,LEN(N3680)-SEARCH("/",N3680))</f>
        <v>plays</v>
      </c>
      <c r="S3680" s="9">
        <f t="shared" si="230"/>
        <v>42120.322893518511</v>
      </c>
      <c r="T3680" s="9">
        <f t="shared" si="231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110.1</v>
      </c>
      <c r="P3681" s="14">
        <f t="shared" si="229"/>
        <v>73.400000000000006</v>
      </c>
      <c r="Q3681" t="str">
        <f>(LEFT(N3681,FIND("/",N3681)-1))</f>
        <v>theater</v>
      </c>
      <c r="R3681" t="str">
        <f>RIGHT(N3681,LEN(N3681)-SEARCH("/",N3681))</f>
        <v>plays</v>
      </c>
      <c r="S3681" s="9">
        <f t="shared" si="230"/>
        <v>41786.553020833329</v>
      </c>
      <c r="T3681" s="9">
        <f t="shared" si="231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112.8</v>
      </c>
      <c r="P3682" s="14">
        <f t="shared" si="229"/>
        <v>99.5</v>
      </c>
      <c r="Q3682" t="str">
        <f>(LEFT(N3682,FIND("/",N3682)-1))</f>
        <v>theater</v>
      </c>
      <c r="R3682" t="str">
        <f>RIGHT(N3682,LEN(N3682)-SEARCH("/",N3682))</f>
        <v>plays</v>
      </c>
      <c r="S3682" s="9">
        <f t="shared" si="230"/>
        <v>42627.245763888888</v>
      </c>
      <c r="T3682" s="9">
        <f t="shared" si="231"/>
        <v>42648.245763888888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111.9</v>
      </c>
      <c r="P3683" s="14">
        <f t="shared" si="229"/>
        <v>62.17</v>
      </c>
      <c r="Q3683" t="str">
        <f>(LEFT(N3683,FIND("/",N3683)-1))</f>
        <v>theater</v>
      </c>
      <c r="R3683" t="str">
        <f>RIGHT(N3683,LEN(N3683)-SEARCH("/",N3683))</f>
        <v>plays</v>
      </c>
      <c r="S3683" s="9">
        <f t="shared" si="230"/>
        <v>42374.443171296291</v>
      </c>
      <c r="T3683" s="9">
        <f t="shared" si="231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139.19999999999999</v>
      </c>
      <c r="P3684" s="14">
        <f t="shared" si="229"/>
        <v>62.33</v>
      </c>
      <c r="Q3684" t="str">
        <f>(LEFT(N3684,FIND("/",N3684)-1))</f>
        <v>theater</v>
      </c>
      <c r="R3684" t="str">
        <f>RIGHT(N3684,LEN(N3684)-SEARCH("/",N3684))</f>
        <v>plays</v>
      </c>
      <c r="S3684" s="9">
        <f t="shared" si="230"/>
        <v>41772.477060185185</v>
      </c>
      <c r="T3684" s="9">
        <f t="shared" si="231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110.9</v>
      </c>
      <c r="P3685" s="14">
        <f t="shared" si="229"/>
        <v>58.79</v>
      </c>
      <c r="Q3685" t="str">
        <f>(LEFT(N3685,FIND("/",N3685)-1))</f>
        <v>theater</v>
      </c>
      <c r="R3685" t="str">
        <f>RIGHT(N3685,LEN(N3685)-SEARCH("/",N3685))</f>
        <v>plays</v>
      </c>
      <c r="S3685" s="9">
        <f t="shared" si="230"/>
        <v>42632.908518518518</v>
      </c>
      <c r="T3685" s="9">
        <f t="shared" si="231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139.1</v>
      </c>
      <c r="P3686" s="14">
        <f t="shared" si="229"/>
        <v>45.35</v>
      </c>
      <c r="Q3686" t="str">
        <f>(LEFT(N3686,FIND("/",N3686)-1))</f>
        <v>theater</v>
      </c>
      <c r="R3686" t="str">
        <f>RIGHT(N3686,LEN(N3686)-SEARCH("/",N3686))</f>
        <v>plays</v>
      </c>
      <c r="S3686" s="9">
        <f t="shared" si="230"/>
        <v>42218.97206018518</v>
      </c>
      <c r="T3686" s="9">
        <f t="shared" si="231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105.7</v>
      </c>
      <c r="P3687" s="14">
        <f t="shared" si="229"/>
        <v>41.94</v>
      </c>
      <c r="Q3687" t="str">
        <f>(LEFT(N3687,FIND("/",N3687)-1))</f>
        <v>theater</v>
      </c>
      <c r="R3687" t="str">
        <f>RIGHT(N3687,LEN(N3687)-SEARCH("/",N3687))</f>
        <v>plays</v>
      </c>
      <c r="S3687" s="9">
        <f t="shared" si="230"/>
        <v>41753.384942129625</v>
      </c>
      <c r="T3687" s="9">
        <f t="shared" si="231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101.4</v>
      </c>
      <c r="P3688" s="14">
        <f t="shared" si="229"/>
        <v>59.17</v>
      </c>
      <c r="Q3688" t="str">
        <f>(LEFT(N3688,FIND("/",N3688)-1))</f>
        <v>theater</v>
      </c>
      <c r="R3688" t="str">
        <f>RIGHT(N3688,LEN(N3688)-SEARCH("/",N3688))</f>
        <v>plays</v>
      </c>
      <c r="S3688" s="9">
        <f t="shared" si="230"/>
        <v>42230.454398148147</v>
      </c>
      <c r="T3688" s="9">
        <f t="shared" si="231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100.2</v>
      </c>
      <c r="P3689" s="14">
        <f t="shared" si="229"/>
        <v>200.49</v>
      </c>
      <c r="Q3689" t="str">
        <f>(LEFT(N3689,FIND("/",N3689)-1))</f>
        <v>theater</v>
      </c>
      <c r="R3689" t="str">
        <f>RIGHT(N3689,LEN(N3689)-SEARCH("/",N3689))</f>
        <v>plays</v>
      </c>
      <c r="S3689" s="9">
        <f t="shared" si="230"/>
        <v>41787.009895833333</v>
      </c>
      <c r="T3689" s="9">
        <f t="shared" si="231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109.2</v>
      </c>
      <c r="P3690" s="14">
        <f t="shared" si="229"/>
        <v>83.97</v>
      </c>
      <c r="Q3690" t="str">
        <f>(LEFT(N3690,FIND("/",N3690)-1))</f>
        <v>theater</v>
      </c>
      <c r="R3690" t="str">
        <f>RIGHT(N3690,LEN(N3690)-SEARCH("/",N3690))</f>
        <v>plays</v>
      </c>
      <c r="S3690" s="9">
        <f t="shared" si="230"/>
        <v>41829.578749999993</v>
      </c>
      <c r="T3690" s="9">
        <f t="shared" si="231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118.3</v>
      </c>
      <c r="P3691" s="14">
        <f t="shared" si="229"/>
        <v>57.26</v>
      </c>
      <c r="Q3691" t="str">
        <f>(LEFT(N3691,FIND("/",N3691)-1))</f>
        <v>theater</v>
      </c>
      <c r="R3691" t="str">
        <f>RIGHT(N3691,LEN(N3691)-SEARCH("/",N3691))</f>
        <v>plays</v>
      </c>
      <c r="S3691" s="9">
        <f t="shared" si="230"/>
        <v>42147.61850694444</v>
      </c>
      <c r="T3691" s="9">
        <f t="shared" si="231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120</v>
      </c>
      <c r="P3692" s="14">
        <f t="shared" si="229"/>
        <v>58.06</v>
      </c>
      <c r="Q3692" t="str">
        <f>(LEFT(N3692,FIND("/",N3692)-1))</f>
        <v>theater</v>
      </c>
      <c r="R3692" t="str">
        <f>RIGHT(N3692,LEN(N3692)-SEARCH("/",N3692))</f>
        <v>plays</v>
      </c>
      <c r="S3692" s="9">
        <f t="shared" si="230"/>
        <v>41940.38984953703</v>
      </c>
      <c r="T3692" s="9">
        <f t="shared" si="231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128</v>
      </c>
      <c r="P3693" s="14">
        <f t="shared" si="229"/>
        <v>186.8</v>
      </c>
      <c r="Q3693" t="str">
        <f>(LEFT(N3693,FIND("/",N3693)-1))</f>
        <v>theater</v>
      </c>
      <c r="R3693" t="str">
        <f>RIGHT(N3693,LEN(N3693)-SEARCH("/",N3693))</f>
        <v>plays</v>
      </c>
      <c r="S3693" s="9">
        <f t="shared" si="230"/>
        <v>42020.492233796293</v>
      </c>
      <c r="T3693" s="9">
        <f t="shared" si="231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126</v>
      </c>
      <c r="P3694" s="14">
        <f t="shared" si="229"/>
        <v>74.12</v>
      </c>
      <c r="Q3694" t="str">
        <f>(LEFT(N3694,FIND("/",N3694)-1))</f>
        <v>theater</v>
      </c>
      <c r="R3694" t="str">
        <f>RIGHT(N3694,LEN(N3694)-SEARCH("/",N3694))</f>
        <v>plays</v>
      </c>
      <c r="S3694" s="9">
        <f t="shared" si="230"/>
        <v>41891.756701388884</v>
      </c>
      <c r="T3694" s="9">
        <f t="shared" si="231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129.1</v>
      </c>
      <c r="P3695" s="14">
        <f t="shared" si="229"/>
        <v>30.71</v>
      </c>
      <c r="Q3695" t="str">
        <f>(LEFT(N3695,FIND("/",N3695)-1))</f>
        <v>theater</v>
      </c>
      <c r="R3695" t="str">
        <f>RIGHT(N3695,LEN(N3695)-SEARCH("/",N3695))</f>
        <v>plays</v>
      </c>
      <c r="S3695" s="9">
        <f t="shared" si="230"/>
        <v>42308.98297453703</v>
      </c>
      <c r="T3695" s="9">
        <f t="shared" si="231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107.4</v>
      </c>
      <c r="P3696" s="14">
        <f t="shared" si="229"/>
        <v>62.67</v>
      </c>
      <c r="Q3696" t="str">
        <f>(LEFT(N3696,FIND("/",N3696)-1))</f>
        <v>theater</v>
      </c>
      <c r="R3696" t="str">
        <f>RIGHT(N3696,LEN(N3696)-SEARCH("/",N3696))</f>
        <v>plays</v>
      </c>
      <c r="S3696" s="9">
        <f t="shared" si="230"/>
        <v>42489.925543981481</v>
      </c>
      <c r="T3696" s="9">
        <f t="shared" si="231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100.1</v>
      </c>
      <c r="P3697" s="14">
        <f t="shared" si="229"/>
        <v>121.36</v>
      </c>
      <c r="Q3697" t="str">
        <f>(LEFT(N3697,FIND("/",N3697)-1))</f>
        <v>theater</v>
      </c>
      <c r="R3697" t="str">
        <f>RIGHT(N3697,LEN(N3697)-SEARCH("/",N3697))</f>
        <v>plays</v>
      </c>
      <c r="S3697" s="9">
        <f t="shared" si="230"/>
        <v>41995.662152777775</v>
      </c>
      <c r="T3697" s="9">
        <f t="shared" si="231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155</v>
      </c>
      <c r="P3698" s="14">
        <f t="shared" si="229"/>
        <v>39.74</v>
      </c>
      <c r="Q3698" t="str">
        <f>(LEFT(N3698,FIND("/",N3698)-1))</f>
        <v>theater</v>
      </c>
      <c r="R3698" t="str">
        <f>RIGHT(N3698,LEN(N3698)-SEARCH("/",N3698))</f>
        <v>plays</v>
      </c>
      <c r="S3698" s="9">
        <f t="shared" si="230"/>
        <v>41988.408749999995</v>
      </c>
      <c r="T3698" s="9">
        <f t="shared" si="231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108</v>
      </c>
      <c r="P3699" s="14">
        <f t="shared" si="229"/>
        <v>72</v>
      </c>
      <c r="Q3699" t="str">
        <f>(LEFT(N3699,FIND("/",N3699)-1))</f>
        <v>theater</v>
      </c>
      <c r="R3699" t="str">
        <f>RIGHT(N3699,LEN(N3699)-SEARCH("/",N3699))</f>
        <v>plays</v>
      </c>
      <c r="S3699" s="9">
        <f t="shared" si="230"/>
        <v>42479.2575</v>
      </c>
      <c r="T3699" s="9">
        <f t="shared" si="231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110.5</v>
      </c>
      <c r="P3700" s="14">
        <f t="shared" si="229"/>
        <v>40.630000000000003</v>
      </c>
      <c r="Q3700" t="str">
        <f>(LEFT(N3700,FIND("/",N3700)-1))</f>
        <v>theater</v>
      </c>
      <c r="R3700" t="str">
        <f>RIGHT(N3700,LEN(N3700)-SEARCH("/",N3700))</f>
        <v>plays</v>
      </c>
      <c r="S3700" s="9">
        <f t="shared" si="230"/>
        <v>42401.598229166666</v>
      </c>
      <c r="T3700" s="9">
        <f t="shared" si="231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100.8</v>
      </c>
      <c r="P3701" s="14">
        <f t="shared" si="229"/>
        <v>63</v>
      </c>
      <c r="Q3701" t="str">
        <f>(LEFT(N3701,FIND("/",N3701)-1))</f>
        <v>theater</v>
      </c>
      <c r="R3701" t="str">
        <f>RIGHT(N3701,LEN(N3701)-SEARCH("/",N3701))</f>
        <v>plays</v>
      </c>
      <c r="S3701" s="9">
        <f t="shared" si="230"/>
        <v>41897.393703703703</v>
      </c>
      <c r="T3701" s="9">
        <f t="shared" si="231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121.2</v>
      </c>
      <c r="P3702" s="14">
        <f t="shared" si="229"/>
        <v>33.67</v>
      </c>
      <c r="Q3702" t="str">
        <f>(LEFT(N3702,FIND("/",N3702)-1))</f>
        <v>theater</v>
      </c>
      <c r="R3702" t="str">
        <f>RIGHT(N3702,LEN(N3702)-SEARCH("/",N3702))</f>
        <v>plays</v>
      </c>
      <c r="S3702" s="9">
        <f t="shared" si="230"/>
        <v>41882.37731481481</v>
      </c>
      <c r="T3702" s="9">
        <f t="shared" si="231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100.3</v>
      </c>
      <c r="P3703" s="14">
        <f t="shared" si="229"/>
        <v>38.590000000000003</v>
      </c>
      <c r="Q3703" t="str">
        <f>(LEFT(N3703,FIND("/",N3703)-1))</f>
        <v>theater</v>
      </c>
      <c r="R3703" t="str">
        <f>RIGHT(N3703,LEN(N3703)-SEARCH("/",N3703))</f>
        <v>plays</v>
      </c>
      <c r="S3703" s="9">
        <f t="shared" si="230"/>
        <v>42129.333252314813</v>
      </c>
      <c r="T3703" s="9">
        <f t="shared" si="231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109.2</v>
      </c>
      <c r="P3704" s="14">
        <f t="shared" si="229"/>
        <v>155.94999999999999</v>
      </c>
      <c r="Q3704" t="str">
        <f>(LEFT(N3704,FIND("/",N3704)-1))</f>
        <v>theater</v>
      </c>
      <c r="R3704" t="str">
        <f>RIGHT(N3704,LEN(N3704)-SEARCH("/",N3704))</f>
        <v>plays</v>
      </c>
      <c r="S3704" s="9">
        <f t="shared" si="230"/>
        <v>42524.329675925925</v>
      </c>
      <c r="T3704" s="9">
        <f t="shared" si="231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123.4</v>
      </c>
      <c r="P3705" s="14">
        <f t="shared" si="229"/>
        <v>43.2</v>
      </c>
      <c r="Q3705" t="str">
        <f>(LEFT(N3705,FIND("/",N3705)-1))</f>
        <v>theater</v>
      </c>
      <c r="R3705" t="str">
        <f>RIGHT(N3705,LEN(N3705)-SEARCH("/",N3705))</f>
        <v>plays</v>
      </c>
      <c r="S3705" s="9">
        <f t="shared" si="230"/>
        <v>42556.296157407407</v>
      </c>
      <c r="T3705" s="9">
        <f t="shared" si="231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136.30000000000001</v>
      </c>
      <c r="P3706" s="14">
        <f t="shared" si="229"/>
        <v>15.15</v>
      </c>
      <c r="Q3706" t="str">
        <f>(LEFT(N3706,FIND("/",N3706)-1))</f>
        <v>theater</v>
      </c>
      <c r="R3706" t="str">
        <f>RIGHT(N3706,LEN(N3706)-SEARCH("/",N3706))</f>
        <v>plays</v>
      </c>
      <c r="S3706" s="9">
        <f t="shared" si="230"/>
        <v>42461.481412037036</v>
      </c>
      <c r="T3706" s="9">
        <f t="shared" si="231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103.5</v>
      </c>
      <c r="P3707" s="14">
        <f t="shared" si="229"/>
        <v>83.57</v>
      </c>
      <c r="Q3707" t="str">
        <f>(LEFT(N3707,FIND("/",N3707)-1))</f>
        <v>theater</v>
      </c>
      <c r="R3707" t="str">
        <f>RIGHT(N3707,LEN(N3707)-SEARCH("/",N3707))</f>
        <v>plays</v>
      </c>
      <c r="S3707" s="9">
        <f t="shared" si="230"/>
        <v>41792.334652777776</v>
      </c>
      <c r="T3707" s="9">
        <f t="shared" si="231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121.3</v>
      </c>
      <c r="P3708" s="14">
        <f t="shared" si="229"/>
        <v>140</v>
      </c>
      <c r="Q3708" t="str">
        <f>(LEFT(N3708,FIND("/",N3708)-1))</f>
        <v>theater</v>
      </c>
      <c r="R3708" t="str">
        <f>RIGHT(N3708,LEN(N3708)-SEARCH("/",N3708))</f>
        <v>plays</v>
      </c>
      <c r="S3708" s="9">
        <f t="shared" si="230"/>
        <v>41879.705428240741</v>
      </c>
      <c r="T3708" s="9">
        <f t="shared" si="231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186</v>
      </c>
      <c r="P3709" s="14">
        <f t="shared" si="229"/>
        <v>80.87</v>
      </c>
      <c r="Q3709" t="str">
        <f>(LEFT(N3709,FIND("/",N3709)-1))</f>
        <v>theater</v>
      </c>
      <c r="R3709" t="str">
        <f>RIGHT(N3709,LEN(N3709)-SEARCH("/",N3709))</f>
        <v>plays</v>
      </c>
      <c r="S3709" s="9">
        <f t="shared" si="230"/>
        <v>42551.840023148143</v>
      </c>
      <c r="T3709" s="9">
        <f t="shared" si="231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300</v>
      </c>
      <c r="P3710" s="14">
        <f t="shared" si="229"/>
        <v>53.85</v>
      </c>
      <c r="Q3710" t="str">
        <f>(LEFT(N3710,FIND("/",N3710)-1))</f>
        <v>theater</v>
      </c>
      <c r="R3710" t="str">
        <f>RIGHT(N3710,LEN(N3710)-SEARCH("/",N3710))</f>
        <v>plays</v>
      </c>
      <c r="S3710" s="9">
        <f t="shared" si="230"/>
        <v>41809.933865740742</v>
      </c>
      <c r="T3710" s="9">
        <f t="shared" si="231"/>
        <v>41823.933865740742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108.3</v>
      </c>
      <c r="P3711" s="14">
        <f t="shared" si="229"/>
        <v>30.93</v>
      </c>
      <c r="Q3711" t="str">
        <f>(LEFT(N3711,FIND("/",N3711)-1))</f>
        <v>theater</v>
      </c>
      <c r="R3711" t="str">
        <f>RIGHT(N3711,LEN(N3711)-SEARCH("/",N3711))</f>
        <v>plays</v>
      </c>
      <c r="S3711" s="9">
        <f t="shared" si="230"/>
        <v>41785.499374999999</v>
      </c>
      <c r="T3711" s="9">
        <f t="shared" si="231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141.19999999999999</v>
      </c>
      <c r="P3712" s="14">
        <f t="shared" si="229"/>
        <v>67.959999999999994</v>
      </c>
      <c r="Q3712" t="str">
        <f>(LEFT(N3712,FIND("/",N3712)-1))</f>
        <v>theater</v>
      </c>
      <c r="R3712" t="str">
        <f>RIGHT(N3712,LEN(N3712)-SEARCH("/",N3712))</f>
        <v>plays</v>
      </c>
      <c r="S3712" s="9">
        <f t="shared" si="230"/>
        <v>42072.367916666662</v>
      </c>
      <c r="T3712" s="9">
        <f t="shared" si="231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114</v>
      </c>
      <c r="P3713" s="14">
        <f t="shared" si="229"/>
        <v>27.14</v>
      </c>
      <c r="Q3713" t="str">
        <f>(LEFT(N3713,FIND("/",N3713)-1))</f>
        <v>theater</v>
      </c>
      <c r="R3713" t="str">
        <f>RIGHT(N3713,LEN(N3713)-SEARCH("/",N3713))</f>
        <v>plays</v>
      </c>
      <c r="S3713" s="9">
        <f t="shared" si="230"/>
        <v>41779.5158912037</v>
      </c>
      <c r="T3713" s="9">
        <f t="shared" si="231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153.69999999999999</v>
      </c>
      <c r="P3714" s="14">
        <f t="shared" si="229"/>
        <v>110.87</v>
      </c>
      <c r="Q3714" t="str">
        <f>(LEFT(N3714,FIND("/",N3714)-1))</f>
        <v>theater</v>
      </c>
      <c r="R3714" t="str">
        <f>RIGHT(N3714,LEN(N3714)-SEARCH("/",N3714))</f>
        <v>plays</v>
      </c>
      <c r="S3714" s="9">
        <f t="shared" si="230"/>
        <v>42133.963738425919</v>
      </c>
      <c r="T3714" s="9">
        <f t="shared" si="231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ROUND((E3715/D3715)*100, 1)</f>
        <v>101.5</v>
      </c>
      <c r="P3715" s="14">
        <f t="shared" ref="P3715:P3778" si="233">ROUND(E3715/L3715, 2)</f>
        <v>106.84</v>
      </c>
      <c r="Q3715" t="str">
        <f>(LEFT(N3715,FIND("/",N3715)-1))</f>
        <v>theater</v>
      </c>
      <c r="R3715" t="str">
        <f>RIGHT(N3715,LEN(N3715)-SEARCH("/",N3715))</f>
        <v>plays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102.4</v>
      </c>
      <c r="P3716" s="14">
        <f t="shared" si="233"/>
        <v>105.52</v>
      </c>
      <c r="Q3716" t="str">
        <f>(LEFT(N3716,FIND("/",N3716)-1))</f>
        <v>theater</v>
      </c>
      <c r="R3716" t="str">
        <f>RIGHT(N3716,LEN(N3716)-SEARCH("/",N3716))</f>
        <v>plays</v>
      </c>
      <c r="S3716" s="9">
        <f t="shared" si="234"/>
        <v>42118.347997685181</v>
      </c>
      <c r="T3716" s="9">
        <f t="shared" si="235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102.6</v>
      </c>
      <c r="P3717" s="14">
        <f t="shared" si="233"/>
        <v>132.96</v>
      </c>
      <c r="Q3717" t="str">
        <f>(LEFT(N3717,FIND("/",N3717)-1))</f>
        <v>theater</v>
      </c>
      <c r="R3717" t="str">
        <f>RIGHT(N3717,LEN(N3717)-SEARCH("/",N3717))</f>
        <v>plays</v>
      </c>
      <c r="S3717" s="9">
        <f t="shared" si="234"/>
        <v>42036.787256944437</v>
      </c>
      <c r="T3717" s="9">
        <f t="shared" si="235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155.80000000000001</v>
      </c>
      <c r="P3718" s="14">
        <f t="shared" si="233"/>
        <v>51.92</v>
      </c>
      <c r="Q3718" t="str">
        <f>(LEFT(N3718,FIND("/",N3718)-1))</f>
        <v>theater</v>
      </c>
      <c r="R3718" t="str">
        <f>RIGHT(N3718,LEN(N3718)-SEARCH("/",N3718))</f>
        <v>plays</v>
      </c>
      <c r="S3718" s="9">
        <f t="shared" si="234"/>
        <v>42360.679502314808</v>
      </c>
      <c r="T3718" s="9">
        <f t="shared" si="235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100.8</v>
      </c>
      <c r="P3719" s="14">
        <f t="shared" si="233"/>
        <v>310</v>
      </c>
      <c r="Q3719" t="str">
        <f>(LEFT(N3719,FIND("/",N3719)-1))</f>
        <v>theater</v>
      </c>
      <c r="R3719" t="str">
        <f>RIGHT(N3719,LEN(N3719)-SEARCH("/",N3719))</f>
        <v>plays</v>
      </c>
      <c r="S3719" s="9">
        <f t="shared" si="234"/>
        <v>42102.657974537033</v>
      </c>
      <c r="T3719" s="9">
        <f t="shared" si="235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239.4</v>
      </c>
      <c r="P3720" s="14">
        <f t="shared" si="233"/>
        <v>26.02</v>
      </c>
      <c r="Q3720" t="str">
        <f>(LEFT(N3720,FIND("/",N3720)-1))</f>
        <v>theater</v>
      </c>
      <c r="R3720" t="str">
        <f>RIGHT(N3720,LEN(N3720)-SEARCH("/",N3720))</f>
        <v>plays</v>
      </c>
      <c r="S3720" s="9">
        <f t="shared" si="234"/>
        <v>42032.507812499993</v>
      </c>
      <c r="T3720" s="9">
        <f t="shared" si="235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210</v>
      </c>
      <c r="P3721" s="14">
        <f t="shared" si="233"/>
        <v>105</v>
      </c>
      <c r="Q3721" t="str">
        <f>(LEFT(N3721,FIND("/",N3721)-1))</f>
        <v>theater</v>
      </c>
      <c r="R3721" t="str">
        <f>RIGHT(N3721,LEN(N3721)-SEARCH("/",N3721))</f>
        <v>plays</v>
      </c>
      <c r="S3721" s="9">
        <f t="shared" si="234"/>
        <v>42147.521597222221</v>
      </c>
      <c r="T3721" s="9">
        <f t="shared" si="235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104.5</v>
      </c>
      <c r="P3722" s="14">
        <f t="shared" si="233"/>
        <v>86.23</v>
      </c>
      <c r="Q3722" t="str">
        <f>(LEFT(N3722,FIND("/",N3722)-1))</f>
        <v>theater</v>
      </c>
      <c r="R3722" t="str">
        <f>RIGHT(N3722,LEN(N3722)-SEARCH("/",N3722))</f>
        <v>plays</v>
      </c>
      <c r="S3722" s="9">
        <f t="shared" si="234"/>
        <v>42165.784791666665</v>
      </c>
      <c r="T3722" s="9">
        <f t="shared" si="235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100.8</v>
      </c>
      <c r="P3723" s="14">
        <f t="shared" si="233"/>
        <v>114.55</v>
      </c>
      <c r="Q3723" t="str">
        <f>(LEFT(N3723,FIND("/",N3723)-1))</f>
        <v>theater</v>
      </c>
      <c r="R3723" t="str">
        <f>RIGHT(N3723,LEN(N3723)-SEARCH("/",N3723))</f>
        <v>plays</v>
      </c>
      <c r="S3723" s="9">
        <f t="shared" si="234"/>
        <v>41927.727824074071</v>
      </c>
      <c r="T3723" s="9">
        <f t="shared" si="235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111.2</v>
      </c>
      <c r="P3724" s="14">
        <f t="shared" si="233"/>
        <v>47.66</v>
      </c>
      <c r="Q3724" t="str">
        <f>(LEFT(N3724,FIND("/",N3724)-1))</f>
        <v>theater</v>
      </c>
      <c r="R3724" t="str">
        <f>RIGHT(N3724,LEN(N3724)-SEARCH("/",N3724))</f>
        <v>plays</v>
      </c>
      <c r="S3724" s="9">
        <f t="shared" si="234"/>
        <v>42381.463506944441</v>
      </c>
      <c r="T3724" s="9">
        <f t="shared" si="235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102</v>
      </c>
      <c r="P3725" s="14">
        <f t="shared" si="233"/>
        <v>72.89</v>
      </c>
      <c r="Q3725" t="str">
        <f>(LEFT(N3725,FIND("/",N3725)-1))</f>
        <v>theater</v>
      </c>
      <c r="R3725" t="str">
        <f>RIGHT(N3725,LEN(N3725)-SEARCH("/",N3725))</f>
        <v>plays</v>
      </c>
      <c r="S3725" s="9">
        <f t="shared" si="234"/>
        <v>41943.544699074067</v>
      </c>
      <c r="T3725" s="9">
        <f t="shared" si="235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102.5</v>
      </c>
      <c r="P3726" s="14">
        <f t="shared" si="233"/>
        <v>49.55</v>
      </c>
      <c r="Q3726" t="str">
        <f>(LEFT(N3726,FIND("/",N3726)-1))</f>
        <v>theater</v>
      </c>
      <c r="R3726" t="str">
        <f>RIGHT(N3726,LEN(N3726)-SEARCH("/",N3726))</f>
        <v>plays</v>
      </c>
      <c r="S3726" s="9">
        <f t="shared" si="234"/>
        <v>42465.283101851848</v>
      </c>
      <c r="T3726" s="9">
        <f t="shared" si="235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127</v>
      </c>
      <c r="P3727" s="14">
        <f t="shared" si="233"/>
        <v>25.4</v>
      </c>
      <c r="Q3727" t="str">
        <f>(LEFT(N3727,FIND("/",N3727)-1))</f>
        <v>theater</v>
      </c>
      <c r="R3727" t="str">
        <f>RIGHT(N3727,LEN(N3727)-SEARCH("/",N3727))</f>
        <v>plays</v>
      </c>
      <c r="S3727" s="9">
        <f t="shared" si="234"/>
        <v>42401.736886574072</v>
      </c>
      <c r="T3727" s="9">
        <f t="shared" si="235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338.7</v>
      </c>
      <c r="P3728" s="14">
        <f t="shared" si="233"/>
        <v>62.59</v>
      </c>
      <c r="Q3728" t="str">
        <f>(LEFT(N3728,FIND("/",N3728)-1))</f>
        <v>theater</v>
      </c>
      <c r="R3728" t="str">
        <f>RIGHT(N3728,LEN(N3728)-SEARCH("/",N3728))</f>
        <v>plays</v>
      </c>
      <c r="S3728" s="9">
        <f t="shared" si="234"/>
        <v>42461.932534722218</v>
      </c>
      <c r="T3728" s="9">
        <f t="shared" si="235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100.8</v>
      </c>
      <c r="P3729" s="14">
        <f t="shared" si="233"/>
        <v>61.06</v>
      </c>
      <c r="Q3729" t="str">
        <f>(LEFT(N3729,FIND("/",N3729)-1))</f>
        <v>theater</v>
      </c>
      <c r="R3729" t="str">
        <f>RIGHT(N3729,LEN(N3729)-SEARCH("/",N3729))</f>
        <v>plays</v>
      </c>
      <c r="S3729" s="9">
        <f t="shared" si="234"/>
        <v>42632.139976851853</v>
      </c>
      <c r="T3729" s="9">
        <f t="shared" si="235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9.3000000000000007</v>
      </c>
      <c r="P3730" s="14">
        <f t="shared" si="233"/>
        <v>60.06</v>
      </c>
      <c r="Q3730" t="str">
        <f>(LEFT(N3730,FIND("/",N3730)-1))</f>
        <v>theater</v>
      </c>
      <c r="R3730" t="str">
        <f>RIGHT(N3730,LEN(N3730)-SEARCH("/",N3730))</f>
        <v>plays</v>
      </c>
      <c r="S3730" s="9">
        <f t="shared" si="234"/>
        <v>42204.962685185186</v>
      </c>
      <c r="T3730" s="9">
        <f t="shared" si="235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</v>
      </c>
      <c r="P3731" s="14">
        <f t="shared" si="233"/>
        <v>72.400000000000006</v>
      </c>
      <c r="Q3731" t="str">
        <f>(LEFT(N3731,FIND("/",N3731)-1))</f>
        <v>theater</v>
      </c>
      <c r="R3731" t="str">
        <f>RIGHT(N3731,LEN(N3731)-SEARCH("/",N3731))</f>
        <v>plays</v>
      </c>
      <c r="S3731" s="9">
        <f t="shared" si="234"/>
        <v>42040.996666666666</v>
      </c>
      <c r="T3731" s="9">
        <f t="shared" si="235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10</v>
      </c>
      <c r="P3732" s="14">
        <f t="shared" si="233"/>
        <v>100</v>
      </c>
      <c r="Q3732" t="str">
        <f>(LEFT(N3732,FIND("/",N3732)-1))</f>
        <v>theater</v>
      </c>
      <c r="R3732" t="str">
        <f>RIGHT(N3732,LEN(N3732)-SEARCH("/",N3732))</f>
        <v>plays</v>
      </c>
      <c r="S3732" s="9">
        <f t="shared" si="234"/>
        <v>42203.46943287037</v>
      </c>
      <c r="T3732" s="9">
        <f t="shared" si="235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11.3</v>
      </c>
      <c r="P3733" s="14">
        <f t="shared" si="233"/>
        <v>51.67</v>
      </c>
      <c r="Q3733" t="str">
        <f>(LEFT(N3733,FIND("/",N3733)-1))</f>
        <v>theater</v>
      </c>
      <c r="R3733" t="str">
        <f>RIGHT(N3733,LEN(N3733)-SEARCH("/",N3733))</f>
        <v>plays</v>
      </c>
      <c r="S3733" s="9">
        <f t="shared" si="234"/>
        <v>41983.544513888883</v>
      </c>
      <c r="T3733" s="9">
        <f t="shared" si="235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15.4</v>
      </c>
      <c r="P3734" s="14">
        <f t="shared" si="233"/>
        <v>32.75</v>
      </c>
      <c r="Q3734" t="str">
        <f>(LEFT(N3734,FIND("/",N3734)-1))</f>
        <v>theater</v>
      </c>
      <c r="R3734" t="str">
        <f>RIGHT(N3734,LEN(N3734)-SEARCH("/",N3734))</f>
        <v>plays</v>
      </c>
      <c r="S3734" s="9">
        <f t="shared" si="234"/>
        <v>41968.469131944446</v>
      </c>
      <c r="T3734" s="9">
        <f t="shared" si="235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14" t="e">
        <f t="shared" si="233"/>
        <v>#DIV/0!</v>
      </c>
      <c r="Q3735" t="str">
        <f>(LEFT(N3735,FIND("/",N3735)-1))</f>
        <v>theater</v>
      </c>
      <c r="R3735" t="str">
        <f>RIGHT(N3735,LEN(N3735)-SEARCH("/",N3735))</f>
        <v>plays</v>
      </c>
      <c r="S3735" s="9">
        <f t="shared" si="234"/>
        <v>42102.816064814811</v>
      </c>
      <c r="T3735" s="9">
        <f t="shared" si="235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28.5</v>
      </c>
      <c r="P3736" s="14">
        <f t="shared" si="233"/>
        <v>61</v>
      </c>
      <c r="Q3736" t="str">
        <f>(LEFT(N3736,FIND("/",N3736)-1))</f>
        <v>theater</v>
      </c>
      <c r="R3736" t="str">
        <f>RIGHT(N3736,LEN(N3736)-SEARCH("/",N3736))</f>
        <v>plays</v>
      </c>
      <c r="S3736" s="9">
        <f t="shared" si="234"/>
        <v>42089.693240740737</v>
      </c>
      <c r="T3736" s="9">
        <f t="shared" si="235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13.3</v>
      </c>
      <c r="P3737" s="14">
        <f t="shared" si="233"/>
        <v>10</v>
      </c>
      <c r="Q3737" t="str">
        <f>(LEFT(N3737,FIND("/",N3737)-1))</f>
        <v>theater</v>
      </c>
      <c r="R3737" t="str">
        <f>RIGHT(N3737,LEN(N3737)-SEARCH("/",N3737))</f>
        <v>plays</v>
      </c>
      <c r="S3737" s="9">
        <f t="shared" si="234"/>
        <v>42122.484826388885</v>
      </c>
      <c r="T3737" s="9">
        <f t="shared" si="235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0.7</v>
      </c>
      <c r="P3738" s="14">
        <f t="shared" si="233"/>
        <v>10</v>
      </c>
      <c r="Q3738" t="str">
        <f>(LEFT(N3738,FIND("/",N3738)-1))</f>
        <v>theater</v>
      </c>
      <c r="R3738" t="str">
        <f>RIGHT(N3738,LEN(N3738)-SEARCH("/",N3738))</f>
        <v>plays</v>
      </c>
      <c r="S3738" s="9">
        <f t="shared" si="234"/>
        <v>42048.503391203696</v>
      </c>
      <c r="T3738" s="9">
        <f t="shared" si="235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21.4</v>
      </c>
      <c r="P3739" s="14">
        <f t="shared" si="233"/>
        <v>37.5</v>
      </c>
      <c r="Q3739" t="str">
        <f>(LEFT(N3739,FIND("/",N3739)-1))</f>
        <v>theater</v>
      </c>
      <c r="R3739" t="str">
        <f>RIGHT(N3739,LEN(N3739)-SEARCH("/",N3739))</f>
        <v>plays</v>
      </c>
      <c r="S3739" s="9">
        <f t="shared" si="234"/>
        <v>42297.482673611106</v>
      </c>
      <c r="T3739" s="9">
        <f t="shared" si="235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18</v>
      </c>
      <c r="P3740" s="14">
        <f t="shared" si="233"/>
        <v>45</v>
      </c>
      <c r="Q3740" t="str">
        <f>(LEFT(N3740,FIND("/",N3740)-1))</f>
        <v>theater</v>
      </c>
      <c r="R3740" t="str">
        <f>RIGHT(N3740,LEN(N3740)-SEARCH("/",N3740))</f>
        <v>plays</v>
      </c>
      <c r="S3740" s="9">
        <f t="shared" si="234"/>
        <v>41813.730381944442</v>
      </c>
      <c r="T3740" s="9">
        <f t="shared" si="235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20.100000000000001</v>
      </c>
      <c r="P3741" s="14">
        <f t="shared" si="233"/>
        <v>100.63</v>
      </c>
      <c r="Q3741" t="str">
        <f>(LEFT(N3741,FIND("/",N3741)-1))</f>
        <v>theater</v>
      </c>
      <c r="R3741" t="str">
        <f>RIGHT(N3741,LEN(N3741)-SEARCH("/",N3741))</f>
        <v>plays</v>
      </c>
      <c r="S3741" s="9">
        <f t="shared" si="234"/>
        <v>42548.241527777776</v>
      </c>
      <c r="T3741" s="9">
        <f t="shared" si="235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17.899999999999999</v>
      </c>
      <c r="P3742" s="14">
        <f t="shared" si="233"/>
        <v>25.57</v>
      </c>
      <c r="Q3742" t="str">
        <f>(LEFT(N3742,FIND("/",N3742)-1))</f>
        <v>theater</v>
      </c>
      <c r="R3742" t="str">
        <f>RIGHT(N3742,LEN(N3742)-SEARCH("/",N3742))</f>
        <v>plays</v>
      </c>
      <c r="S3742" s="9">
        <f t="shared" si="234"/>
        <v>41832.881423611107</v>
      </c>
      <c r="T3742" s="9">
        <f t="shared" si="235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14" t="e">
        <f t="shared" si="233"/>
        <v>#DIV/0!</v>
      </c>
      <c r="Q3743" t="str">
        <f>(LEFT(N3743,FIND("/",N3743)-1))</f>
        <v>theater</v>
      </c>
      <c r="R3743" t="str">
        <f>RIGHT(N3743,LEN(N3743)-SEARCH("/",N3743))</f>
        <v>plays</v>
      </c>
      <c r="S3743" s="9">
        <f t="shared" si="234"/>
        <v>42325.712384259255</v>
      </c>
      <c r="T3743" s="9">
        <f t="shared" si="235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2</v>
      </c>
      <c r="P3744" s="14">
        <f t="shared" si="233"/>
        <v>25</v>
      </c>
      <c r="Q3744" t="str">
        <f>(LEFT(N3744,FIND("/",N3744)-1))</f>
        <v>theater</v>
      </c>
      <c r="R3744" t="str">
        <f>RIGHT(N3744,LEN(N3744)-SEARCH("/",N3744))</f>
        <v>plays</v>
      </c>
      <c r="S3744" s="9">
        <f t="shared" si="234"/>
        <v>41858.006296296291</v>
      </c>
      <c r="T3744" s="9">
        <f t="shared" si="235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14" t="e">
        <f t="shared" si="233"/>
        <v>#DIV/0!</v>
      </c>
      <c r="Q3745" t="str">
        <f>(LEFT(N3745,FIND("/",N3745)-1))</f>
        <v>theater</v>
      </c>
      <c r="R3745" t="str">
        <f>RIGHT(N3745,LEN(N3745)-SEARCH("/",N3745))</f>
        <v>plays</v>
      </c>
      <c r="S3745" s="9">
        <f t="shared" si="234"/>
        <v>41793.501898148148</v>
      </c>
      <c r="T3745" s="9">
        <f t="shared" si="235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14" t="e">
        <f t="shared" si="233"/>
        <v>#DIV/0!</v>
      </c>
      <c r="Q3746" t="str">
        <f>(LEFT(N3746,FIND("/",N3746)-1))</f>
        <v>theater</v>
      </c>
      <c r="R3746" t="str">
        <f>RIGHT(N3746,LEN(N3746)-SEARCH("/",N3746))</f>
        <v>plays</v>
      </c>
      <c r="S3746" s="9">
        <f t="shared" si="234"/>
        <v>41793.605925925927</v>
      </c>
      <c r="T3746" s="9">
        <f t="shared" si="235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10</v>
      </c>
      <c r="P3747" s="14">
        <f t="shared" si="233"/>
        <v>10</v>
      </c>
      <c r="Q3747" t="str">
        <f>(LEFT(N3747,FIND("/",N3747)-1))</f>
        <v>theater</v>
      </c>
      <c r="R3747" t="str">
        <f>RIGHT(N3747,LEN(N3747)-SEARCH("/",N3747))</f>
        <v>plays</v>
      </c>
      <c r="S3747" s="9">
        <f t="shared" si="234"/>
        <v>41831.489606481475</v>
      </c>
      <c r="T3747" s="9">
        <f t="shared" si="235"/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2.4</v>
      </c>
      <c r="P3748" s="14">
        <f t="shared" si="233"/>
        <v>202</v>
      </c>
      <c r="Q3748" t="str">
        <f>(LEFT(N3748,FIND("/",N3748)-1))</f>
        <v>theater</v>
      </c>
      <c r="R3748" t="str">
        <f>RIGHT(N3748,LEN(N3748)-SEARCH("/",N3748))</f>
        <v>plays</v>
      </c>
      <c r="S3748" s="9">
        <f t="shared" si="234"/>
        <v>42621.18100694444</v>
      </c>
      <c r="T3748" s="9">
        <f t="shared" si="235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1</v>
      </c>
      <c r="P3749" s="14">
        <f t="shared" si="233"/>
        <v>25</v>
      </c>
      <c r="Q3749" t="str">
        <f>(LEFT(N3749,FIND("/",N3749)-1))</f>
        <v>theater</v>
      </c>
      <c r="R3749" t="str">
        <f>RIGHT(N3749,LEN(N3749)-SEARCH("/",N3749))</f>
        <v>plays</v>
      </c>
      <c r="S3749" s="9">
        <f t="shared" si="234"/>
        <v>42164.091388888883</v>
      </c>
      <c r="T3749" s="9">
        <f t="shared" si="235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103.5</v>
      </c>
      <c r="P3750" s="14">
        <f t="shared" si="233"/>
        <v>99.54</v>
      </c>
      <c r="Q3750" t="str">
        <f>(LEFT(N3750,FIND("/",N3750)-1))</f>
        <v>theater</v>
      </c>
      <c r="R3750" t="str">
        <f>RIGHT(N3750,LEN(N3750)-SEARCH("/",N3750))</f>
        <v>musical</v>
      </c>
      <c r="S3750" s="9">
        <f t="shared" si="234"/>
        <v>42395.498101851852</v>
      </c>
      <c r="T3750" s="9">
        <f t="shared" si="235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105</v>
      </c>
      <c r="P3751" s="14">
        <f t="shared" si="233"/>
        <v>75</v>
      </c>
      <c r="Q3751" t="str">
        <f>(LEFT(N3751,FIND("/",N3751)-1))</f>
        <v>theater</v>
      </c>
      <c r="R3751" t="str">
        <f>RIGHT(N3751,LEN(N3751)-SEARCH("/",N3751))</f>
        <v>musical</v>
      </c>
      <c r="S3751" s="9">
        <f t="shared" si="234"/>
        <v>42457.918842592589</v>
      </c>
      <c r="T3751" s="9">
        <f t="shared" si="235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100.5</v>
      </c>
      <c r="P3752" s="14">
        <f t="shared" si="233"/>
        <v>215.25</v>
      </c>
      <c r="Q3752" t="str">
        <f>(LEFT(N3752,FIND("/",N3752)-1))</f>
        <v>theater</v>
      </c>
      <c r="R3752" t="str">
        <f>RIGHT(N3752,LEN(N3752)-SEARCH("/",N3752))</f>
        <v>musical</v>
      </c>
      <c r="S3752" s="9">
        <f t="shared" si="234"/>
        <v>42016.773240740738</v>
      </c>
      <c r="T3752" s="9">
        <f t="shared" si="235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132.6</v>
      </c>
      <c r="P3753" s="14">
        <f t="shared" si="233"/>
        <v>120.55</v>
      </c>
      <c r="Q3753" t="str">
        <f>(LEFT(N3753,FIND("/",N3753)-1))</f>
        <v>theater</v>
      </c>
      <c r="R3753" t="str">
        <f>RIGHT(N3753,LEN(N3753)-SEARCH("/",N3753))</f>
        <v>musical</v>
      </c>
      <c r="S3753" s="9">
        <f t="shared" si="234"/>
        <v>42402.827233796292</v>
      </c>
      <c r="T3753" s="9">
        <f t="shared" si="235"/>
        <v>42462.785567129627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113</v>
      </c>
      <c r="P3754" s="14">
        <f t="shared" si="233"/>
        <v>37.67</v>
      </c>
      <c r="Q3754" t="str">
        <f>(LEFT(N3754,FIND("/",N3754)-1))</f>
        <v>theater</v>
      </c>
      <c r="R3754" t="str">
        <f>RIGHT(N3754,LEN(N3754)-SEARCH("/",N3754))</f>
        <v>musical</v>
      </c>
      <c r="S3754" s="9">
        <f t="shared" si="234"/>
        <v>42619.594155092585</v>
      </c>
      <c r="T3754" s="9">
        <f t="shared" si="235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103.3</v>
      </c>
      <c r="P3755" s="14">
        <f t="shared" si="233"/>
        <v>172.23</v>
      </c>
      <c r="Q3755" t="str">
        <f>(LEFT(N3755,FIND("/",N3755)-1))</f>
        <v>theater</v>
      </c>
      <c r="R3755" t="str">
        <f>RIGHT(N3755,LEN(N3755)-SEARCH("/",N3755))</f>
        <v>musical</v>
      </c>
      <c r="S3755" s="9">
        <f t="shared" si="234"/>
        <v>42128.615740740737</v>
      </c>
      <c r="T3755" s="9">
        <f t="shared" si="235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120</v>
      </c>
      <c r="P3756" s="14">
        <f t="shared" si="233"/>
        <v>111.11</v>
      </c>
      <c r="Q3756" t="str">
        <f>(LEFT(N3756,FIND("/",N3756)-1))</f>
        <v>theater</v>
      </c>
      <c r="R3756" t="str">
        <f>RIGHT(N3756,LEN(N3756)-SEARCH("/",N3756))</f>
        <v>musical</v>
      </c>
      <c r="S3756" s="9">
        <f t="shared" si="234"/>
        <v>41808.67288194444</v>
      </c>
      <c r="T3756" s="9">
        <f t="shared" si="235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129.6</v>
      </c>
      <c r="P3757" s="14">
        <f t="shared" si="233"/>
        <v>25.46</v>
      </c>
      <c r="Q3757" t="str">
        <f>(LEFT(N3757,FIND("/",N3757)-1))</f>
        <v>theater</v>
      </c>
      <c r="R3757" t="str">
        <f>RIGHT(N3757,LEN(N3757)-SEARCH("/",N3757))</f>
        <v>musical</v>
      </c>
      <c r="S3757" s="9">
        <f t="shared" si="234"/>
        <v>42445.658645833326</v>
      </c>
      <c r="T3757" s="9">
        <f t="shared" si="235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101.1</v>
      </c>
      <c r="P3758" s="14">
        <f t="shared" si="233"/>
        <v>267.64999999999998</v>
      </c>
      <c r="Q3758" t="str">
        <f>(LEFT(N3758,FIND("/",N3758)-1))</f>
        <v>theater</v>
      </c>
      <c r="R3758" t="str">
        <f>RIGHT(N3758,LEN(N3758)-SEARCH("/",N3758))</f>
        <v>musical</v>
      </c>
      <c r="S3758" s="9">
        <f t="shared" si="234"/>
        <v>41771.606458333328</v>
      </c>
      <c r="T3758" s="9">
        <f t="shared" si="235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108.5</v>
      </c>
      <c r="P3759" s="14">
        <f t="shared" si="233"/>
        <v>75.959999999999994</v>
      </c>
      <c r="Q3759" t="str">
        <f>(LEFT(N3759,FIND("/",N3759)-1))</f>
        <v>theater</v>
      </c>
      <c r="R3759" t="str">
        <f>RIGHT(N3759,LEN(N3759)-SEARCH("/",N3759))</f>
        <v>musical</v>
      </c>
      <c r="S3759" s="9">
        <f t="shared" si="234"/>
        <v>41954.642534722218</v>
      </c>
      <c r="T3759" s="9">
        <f t="shared" si="235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102.3</v>
      </c>
      <c r="P3760" s="14">
        <f t="shared" si="233"/>
        <v>59.04</v>
      </c>
      <c r="Q3760" t="str">
        <f>(LEFT(N3760,FIND("/",N3760)-1))</f>
        <v>theater</v>
      </c>
      <c r="R3760" t="str">
        <f>RIGHT(N3760,LEN(N3760)-SEARCH("/",N3760))</f>
        <v>musical</v>
      </c>
      <c r="S3760" s="9">
        <f t="shared" si="234"/>
        <v>41747.263171296298</v>
      </c>
      <c r="T3760" s="9">
        <f t="shared" si="235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110.2</v>
      </c>
      <c r="P3761" s="14">
        <f t="shared" si="233"/>
        <v>50.11</v>
      </c>
      <c r="Q3761" t="str">
        <f>(LEFT(N3761,FIND("/",N3761)-1))</f>
        <v>theater</v>
      </c>
      <c r="R3761" t="str">
        <f>RIGHT(N3761,LEN(N3761)-SEARCH("/",N3761))</f>
        <v>musical</v>
      </c>
      <c r="S3761" s="9">
        <f t="shared" si="234"/>
        <v>42181.899918981479</v>
      </c>
      <c r="T3761" s="9">
        <f t="shared" si="235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101</v>
      </c>
      <c r="P3762" s="14">
        <f t="shared" si="233"/>
        <v>55.5</v>
      </c>
      <c r="Q3762" t="str">
        <f>(LEFT(N3762,FIND("/",N3762)-1))</f>
        <v>theater</v>
      </c>
      <c r="R3762" t="str">
        <f>RIGHT(N3762,LEN(N3762)-SEARCH("/",N3762))</f>
        <v>musical</v>
      </c>
      <c r="S3762" s="9">
        <f t="shared" si="234"/>
        <v>41739.316967592589</v>
      </c>
      <c r="T3762" s="9">
        <f t="shared" si="235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100</v>
      </c>
      <c r="P3763" s="14">
        <f t="shared" si="233"/>
        <v>166.67</v>
      </c>
      <c r="Q3763" t="str">
        <f>(LEFT(N3763,FIND("/",N3763)-1))</f>
        <v>theater</v>
      </c>
      <c r="R3763" t="str">
        <f>RIGHT(N3763,LEN(N3763)-SEARCH("/",N3763))</f>
        <v>musical</v>
      </c>
      <c r="S3763" s="9">
        <f t="shared" si="234"/>
        <v>42173.258530092593</v>
      </c>
      <c r="T3763" s="9">
        <f t="shared" si="235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106.2</v>
      </c>
      <c r="P3764" s="14">
        <f t="shared" si="233"/>
        <v>47.43</v>
      </c>
      <c r="Q3764" t="str">
        <f>(LEFT(N3764,FIND("/",N3764)-1))</f>
        <v>theater</v>
      </c>
      <c r="R3764" t="str">
        <f>RIGHT(N3764,LEN(N3764)-SEARCH("/",N3764))</f>
        <v>musical</v>
      </c>
      <c r="S3764" s="9">
        <f t="shared" si="234"/>
        <v>42193.605196759258</v>
      </c>
      <c r="T3764" s="9">
        <f t="shared" si="235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100</v>
      </c>
      <c r="P3765" s="14">
        <f t="shared" si="233"/>
        <v>64.94</v>
      </c>
      <c r="Q3765" t="str">
        <f>(LEFT(N3765,FIND("/",N3765)-1))</f>
        <v>theater</v>
      </c>
      <c r="R3765" t="str">
        <f>RIGHT(N3765,LEN(N3765)-SEARCH("/",N3765))</f>
        <v>musical</v>
      </c>
      <c r="S3765" s="9">
        <f t="shared" si="234"/>
        <v>42065.541967592588</v>
      </c>
      <c r="T3765" s="9">
        <f t="shared" si="235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100</v>
      </c>
      <c r="P3766" s="14">
        <f t="shared" si="233"/>
        <v>55.56</v>
      </c>
      <c r="Q3766" t="str">
        <f>(LEFT(N3766,FIND("/",N3766)-1))</f>
        <v>theater</v>
      </c>
      <c r="R3766" t="str">
        <f>RIGHT(N3766,LEN(N3766)-SEARCH("/",N3766))</f>
        <v>musical</v>
      </c>
      <c r="S3766" s="9">
        <f t="shared" si="234"/>
        <v>42499.634629629632</v>
      </c>
      <c r="T3766" s="9">
        <f t="shared" si="235"/>
        <v>42518.816666666666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113.5</v>
      </c>
      <c r="P3767" s="14">
        <f t="shared" si="233"/>
        <v>74.22</v>
      </c>
      <c r="Q3767" t="str">
        <f>(LEFT(N3767,FIND("/",N3767)-1))</f>
        <v>theater</v>
      </c>
      <c r="R3767" t="str">
        <f>RIGHT(N3767,LEN(N3767)-SEARCH("/",N3767))</f>
        <v>musical</v>
      </c>
      <c r="S3767" s="9">
        <f t="shared" si="234"/>
        <v>41820.568078703705</v>
      </c>
      <c r="T3767" s="9">
        <f t="shared" si="235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102.7</v>
      </c>
      <c r="P3768" s="14">
        <f t="shared" si="233"/>
        <v>106.93</v>
      </c>
      <c r="Q3768" t="str">
        <f>(LEFT(N3768,FIND("/",N3768)-1))</f>
        <v>theater</v>
      </c>
      <c r="R3768" t="str">
        <f>RIGHT(N3768,LEN(N3768)-SEARCH("/",N3768))</f>
        <v>musical</v>
      </c>
      <c r="S3768" s="9">
        <f t="shared" si="234"/>
        <v>41787.958854166667</v>
      </c>
      <c r="T3768" s="9">
        <f t="shared" si="235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116.8</v>
      </c>
      <c r="P3769" s="14">
        <f t="shared" si="233"/>
        <v>41.7</v>
      </c>
      <c r="Q3769" t="str">
        <f>(LEFT(N3769,FIND("/",N3769)-1))</f>
        <v>theater</v>
      </c>
      <c r="R3769" t="str">
        <f>RIGHT(N3769,LEN(N3769)-SEARCH("/",N3769))</f>
        <v>musical</v>
      </c>
      <c r="S3769" s="9">
        <f t="shared" si="234"/>
        <v>42049.811307870368</v>
      </c>
      <c r="T3769" s="9">
        <f t="shared" si="235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107.7</v>
      </c>
      <c r="P3770" s="14">
        <f t="shared" si="233"/>
        <v>74.239999999999995</v>
      </c>
      <c r="Q3770" t="str">
        <f>(LEFT(N3770,FIND("/",N3770)-1))</f>
        <v>theater</v>
      </c>
      <c r="R3770" t="str">
        <f>RIGHT(N3770,LEN(N3770)-SEARCH("/",N3770))</f>
        <v>musical</v>
      </c>
      <c r="S3770" s="9">
        <f t="shared" si="234"/>
        <v>41772.519560185181</v>
      </c>
      <c r="T3770" s="9">
        <f t="shared" si="235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100</v>
      </c>
      <c r="P3771" s="14">
        <f t="shared" si="233"/>
        <v>73.33</v>
      </c>
      <c r="Q3771" t="str">
        <f>(LEFT(N3771,FIND("/",N3771)-1))</f>
        <v>theater</v>
      </c>
      <c r="R3771" t="str">
        <f>RIGHT(N3771,LEN(N3771)-SEARCH("/",N3771))</f>
        <v>musical</v>
      </c>
      <c r="S3771" s="9">
        <f t="shared" si="234"/>
        <v>42445.389803240738</v>
      </c>
      <c r="T3771" s="9">
        <f t="shared" si="235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100</v>
      </c>
      <c r="P3772" s="14">
        <f t="shared" si="233"/>
        <v>100</v>
      </c>
      <c r="Q3772" t="str">
        <f>(LEFT(N3772,FIND("/",N3772)-1))</f>
        <v>theater</v>
      </c>
      <c r="R3772" t="str">
        <f>RIGHT(N3772,LEN(N3772)-SEARCH("/",N3772))</f>
        <v>musical</v>
      </c>
      <c r="S3772" s="9">
        <f t="shared" si="234"/>
        <v>42138.722337962965</v>
      </c>
      <c r="T3772" s="9">
        <f t="shared" si="235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146</v>
      </c>
      <c r="P3773" s="14">
        <f t="shared" si="233"/>
        <v>38.42</v>
      </c>
      <c r="Q3773" t="str">
        <f>(LEFT(N3773,FIND("/",N3773)-1))</f>
        <v>theater</v>
      </c>
      <c r="R3773" t="str">
        <f>RIGHT(N3773,LEN(N3773)-SEARCH("/",N3773))</f>
        <v>musical</v>
      </c>
      <c r="S3773" s="9">
        <f t="shared" si="234"/>
        <v>42493.64875</v>
      </c>
      <c r="T3773" s="9">
        <f t="shared" si="235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110.2</v>
      </c>
      <c r="P3774" s="14">
        <f t="shared" si="233"/>
        <v>166.97</v>
      </c>
      <c r="Q3774" t="str">
        <f>(LEFT(N3774,FIND("/",N3774)-1))</f>
        <v>theater</v>
      </c>
      <c r="R3774" t="str">
        <f>RIGHT(N3774,LEN(N3774)-SEARCH("/",N3774))</f>
        <v>musical</v>
      </c>
      <c r="S3774" s="9">
        <f t="shared" si="234"/>
        <v>42682.408634259256</v>
      </c>
      <c r="T3774" s="9">
        <f t="shared" si="235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108.2</v>
      </c>
      <c r="P3775" s="14">
        <f t="shared" si="233"/>
        <v>94.91</v>
      </c>
      <c r="Q3775" t="str">
        <f>(LEFT(N3775,FIND("/",N3775)-1))</f>
        <v>theater</v>
      </c>
      <c r="R3775" t="str">
        <f>RIGHT(N3775,LEN(N3775)-SEARCH("/",N3775))</f>
        <v>musical</v>
      </c>
      <c r="S3775" s="9">
        <f t="shared" si="234"/>
        <v>42655.796840277777</v>
      </c>
      <c r="T3775" s="9">
        <f t="shared" si="235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100</v>
      </c>
      <c r="P3776" s="14">
        <f t="shared" si="233"/>
        <v>100</v>
      </c>
      <c r="Q3776" t="str">
        <f>(LEFT(N3776,FIND("/",N3776)-1))</f>
        <v>theater</v>
      </c>
      <c r="R3776" t="str">
        <f>RIGHT(N3776,LEN(N3776)-SEARCH("/",N3776))</f>
        <v>musical</v>
      </c>
      <c r="S3776" s="9">
        <f t="shared" si="234"/>
        <v>42087.583969907406</v>
      </c>
      <c r="T3776" s="9">
        <f t="shared" si="235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100.3</v>
      </c>
      <c r="P3777" s="14">
        <f t="shared" si="233"/>
        <v>143.21</v>
      </c>
      <c r="Q3777" t="str">
        <f>(LEFT(N3777,FIND("/",N3777)-1))</f>
        <v>theater</v>
      </c>
      <c r="R3777" t="str">
        <f>RIGHT(N3777,LEN(N3777)-SEARCH("/",N3777))</f>
        <v>musical</v>
      </c>
      <c r="S3777" s="9">
        <f t="shared" si="234"/>
        <v>42075.734293981477</v>
      </c>
      <c r="T3777" s="9">
        <f t="shared" si="235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106.7</v>
      </c>
      <c r="P3778" s="14">
        <f t="shared" si="233"/>
        <v>90.82</v>
      </c>
      <c r="Q3778" t="str">
        <f>(LEFT(N3778,FIND("/",N3778)-1))</f>
        <v>theater</v>
      </c>
      <c r="R3778" t="str">
        <f>RIGHT(N3778,LEN(N3778)-SEARCH("/",N3778))</f>
        <v>musical</v>
      </c>
      <c r="S3778" s="9">
        <f t="shared" si="234"/>
        <v>41814.159467592588</v>
      </c>
      <c r="T3778" s="9">
        <f t="shared" si="235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ROUND((E3779/D3779)*100, 1)</f>
        <v>143.19999999999999</v>
      </c>
      <c r="P3779" s="14">
        <f t="shared" ref="P3779:P3842" si="237">ROUND(E3779/L3779, 2)</f>
        <v>48.54</v>
      </c>
      <c r="Q3779" t="str">
        <f>(LEFT(N3779,FIND("/",N3779)-1))</f>
        <v>theater</v>
      </c>
      <c r="R3779" t="str">
        <f>RIGHT(N3779,LEN(N3779)-SEARCH("/",N3779))</f>
        <v>musical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105</v>
      </c>
      <c r="P3780" s="14">
        <f t="shared" si="237"/>
        <v>70.03</v>
      </c>
      <c r="Q3780" t="str">
        <f>(LEFT(N3780,FIND("/",N3780)-1))</f>
        <v>theater</v>
      </c>
      <c r="R3780" t="str">
        <f>RIGHT(N3780,LEN(N3780)-SEARCH("/",N3780))</f>
        <v>musical</v>
      </c>
      <c r="S3780" s="9">
        <f t="shared" si="238"/>
        <v>41989.610879629625</v>
      </c>
      <c r="T3780" s="9">
        <f t="shared" si="239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104</v>
      </c>
      <c r="P3781" s="14">
        <f t="shared" si="237"/>
        <v>135.63</v>
      </c>
      <c r="Q3781" t="str">
        <f>(LEFT(N3781,FIND("/",N3781)-1))</f>
        <v>theater</v>
      </c>
      <c r="R3781" t="str">
        <f>RIGHT(N3781,LEN(N3781)-SEARCH("/",N3781))</f>
        <v>musical</v>
      </c>
      <c r="S3781" s="9">
        <f t="shared" si="238"/>
        <v>42425.527083333327</v>
      </c>
      <c r="T3781" s="9">
        <f t="shared" si="239"/>
        <v>42455.485416666663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120</v>
      </c>
      <c r="P3782" s="14">
        <f t="shared" si="237"/>
        <v>100</v>
      </c>
      <c r="Q3782" t="str">
        <f>(LEFT(N3782,FIND("/",N3782)-1))</f>
        <v>theater</v>
      </c>
      <c r="R3782" t="str">
        <f>RIGHT(N3782,LEN(N3782)-SEARCH("/",N3782))</f>
        <v>musical</v>
      </c>
      <c r="S3782" s="9">
        <f t="shared" si="238"/>
        <v>42166.011400462965</v>
      </c>
      <c r="T3782" s="9">
        <f t="shared" si="239"/>
        <v>42198.629166666666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109.7</v>
      </c>
      <c r="P3783" s="14">
        <f t="shared" si="237"/>
        <v>94.9</v>
      </c>
      <c r="Q3783" t="str">
        <f>(LEFT(N3783,FIND("/",N3783)-1))</f>
        <v>theater</v>
      </c>
      <c r="R3783" t="str">
        <f>RIGHT(N3783,LEN(N3783)-SEARCH("/",N3783))</f>
        <v>musical</v>
      </c>
      <c r="S3783" s="9">
        <f t="shared" si="238"/>
        <v>41865.674594907403</v>
      </c>
      <c r="T3783" s="9">
        <f t="shared" si="239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101.8</v>
      </c>
      <c r="P3784" s="14">
        <f t="shared" si="237"/>
        <v>75.37</v>
      </c>
      <c r="Q3784" t="str">
        <f>(LEFT(N3784,FIND("/",N3784)-1))</f>
        <v>theater</v>
      </c>
      <c r="R3784" t="str">
        <f>RIGHT(N3784,LEN(N3784)-SEARCH("/",N3784))</f>
        <v>musical</v>
      </c>
      <c r="S3784" s="9">
        <f t="shared" si="238"/>
        <v>42546.653900462959</v>
      </c>
      <c r="T3784" s="9">
        <f t="shared" si="239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128.9</v>
      </c>
      <c r="P3785" s="14">
        <f t="shared" si="237"/>
        <v>64.459999999999994</v>
      </c>
      <c r="Q3785" t="str">
        <f>(LEFT(N3785,FIND("/",N3785)-1))</f>
        <v>theater</v>
      </c>
      <c r="R3785" t="str">
        <f>RIGHT(N3785,LEN(N3785)-SEARCH("/",N3785))</f>
        <v>musical</v>
      </c>
      <c r="S3785" s="9">
        <f t="shared" si="238"/>
        <v>42419.931944444441</v>
      </c>
      <c r="T3785" s="9">
        <f t="shared" si="239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115</v>
      </c>
      <c r="P3786" s="14">
        <f t="shared" si="237"/>
        <v>115</v>
      </c>
      <c r="Q3786" t="str">
        <f>(LEFT(N3786,FIND("/",N3786)-1))</f>
        <v>theater</v>
      </c>
      <c r="R3786" t="str">
        <f>RIGHT(N3786,LEN(N3786)-SEARCH("/",N3786))</f>
        <v>musical</v>
      </c>
      <c r="S3786" s="9">
        <f t="shared" si="238"/>
        <v>42531.772361111107</v>
      </c>
      <c r="T3786" s="9">
        <f t="shared" si="239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150.80000000000001</v>
      </c>
      <c r="P3787" s="14">
        <f t="shared" si="237"/>
        <v>100.5</v>
      </c>
      <c r="Q3787" t="str">
        <f>(LEFT(N3787,FIND("/",N3787)-1))</f>
        <v>theater</v>
      </c>
      <c r="R3787" t="str">
        <f>RIGHT(N3787,LEN(N3787)-SEARCH("/",N3787))</f>
        <v>musical</v>
      </c>
      <c r="S3787" s="9">
        <f t="shared" si="238"/>
        <v>42548.430196759255</v>
      </c>
      <c r="T3787" s="9">
        <f t="shared" si="239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111</v>
      </c>
      <c r="P3788" s="14">
        <f t="shared" si="237"/>
        <v>93.77</v>
      </c>
      <c r="Q3788" t="str">
        <f>(LEFT(N3788,FIND("/",N3788)-1))</f>
        <v>theater</v>
      </c>
      <c r="R3788" t="str">
        <f>RIGHT(N3788,LEN(N3788)-SEARCH("/",N3788))</f>
        <v>musical</v>
      </c>
      <c r="S3788" s="9">
        <f t="shared" si="238"/>
        <v>42486.829571759255</v>
      </c>
      <c r="T3788" s="9">
        <f t="shared" si="239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100.3</v>
      </c>
      <c r="P3789" s="14">
        <f t="shared" si="237"/>
        <v>35.1</v>
      </c>
      <c r="Q3789" t="str">
        <f>(LEFT(N3789,FIND("/",N3789)-1))</f>
        <v>theater</v>
      </c>
      <c r="R3789" t="str">
        <f>RIGHT(N3789,LEN(N3789)-SEARCH("/",N3789))</f>
        <v>musical</v>
      </c>
      <c r="S3789" s="9">
        <f t="shared" si="238"/>
        <v>42167.326458333329</v>
      </c>
      <c r="T3789" s="9">
        <f t="shared" si="239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0.7</v>
      </c>
      <c r="P3790" s="14">
        <f t="shared" si="237"/>
        <v>500</v>
      </c>
      <c r="Q3790" t="str">
        <f>(LEFT(N3790,FIND("/",N3790)-1))</f>
        <v>theater</v>
      </c>
      <c r="R3790" t="str">
        <f>RIGHT(N3790,LEN(N3790)-SEARCH("/",N3790))</f>
        <v>musical</v>
      </c>
      <c r="S3790" s="9">
        <f t="shared" si="238"/>
        <v>42333.487488425926</v>
      </c>
      <c r="T3790" s="9">
        <f t="shared" si="239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3.3</v>
      </c>
      <c r="P3791" s="14">
        <f t="shared" si="237"/>
        <v>29</v>
      </c>
      <c r="Q3791" t="str">
        <f>(LEFT(N3791,FIND("/",N3791)-1))</f>
        <v>theater</v>
      </c>
      <c r="R3791" t="str">
        <f>RIGHT(N3791,LEN(N3791)-SEARCH("/",N3791))</f>
        <v>musical</v>
      </c>
      <c r="S3791" s="9">
        <f t="shared" si="238"/>
        <v>42138.590486111112</v>
      </c>
      <c r="T3791" s="9">
        <f t="shared" si="239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14" t="e">
        <f t="shared" si="237"/>
        <v>#DIV/0!</v>
      </c>
      <c r="Q3792" t="str">
        <f>(LEFT(N3792,FIND("/",N3792)-1))</f>
        <v>theater</v>
      </c>
      <c r="R3792" t="str">
        <f>RIGHT(N3792,LEN(N3792)-SEARCH("/",N3792))</f>
        <v>musical</v>
      </c>
      <c r="S3792" s="9">
        <f t="shared" si="238"/>
        <v>42666.458599537036</v>
      </c>
      <c r="T3792" s="9">
        <f t="shared" si="239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14" t="e">
        <f t="shared" si="237"/>
        <v>#DIV/0!</v>
      </c>
      <c r="Q3793" t="str">
        <f>(LEFT(N3793,FIND("/",N3793)-1))</f>
        <v>theater</v>
      </c>
      <c r="R3793" t="str">
        <f>RIGHT(N3793,LEN(N3793)-SEARCH("/",N3793))</f>
        <v>musical</v>
      </c>
      <c r="S3793" s="9">
        <f t="shared" si="238"/>
        <v>41766.4837037037</v>
      </c>
      <c r="T3793" s="9">
        <f t="shared" si="239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0.3</v>
      </c>
      <c r="P3794" s="14">
        <f t="shared" si="237"/>
        <v>17.5</v>
      </c>
      <c r="Q3794" t="str">
        <f>(LEFT(N3794,FIND("/",N3794)-1))</f>
        <v>theater</v>
      </c>
      <c r="R3794" t="str">
        <f>RIGHT(N3794,LEN(N3794)-SEARCH("/",N3794))</f>
        <v>musical</v>
      </c>
      <c r="S3794" s="9">
        <f t="shared" si="238"/>
        <v>42170.238680555551</v>
      </c>
      <c r="T3794" s="9">
        <f t="shared" si="239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59.7</v>
      </c>
      <c r="P3795" s="14">
        <f t="shared" si="237"/>
        <v>174</v>
      </c>
      <c r="Q3795" t="str">
        <f>(LEFT(N3795,FIND("/",N3795)-1))</f>
        <v>theater</v>
      </c>
      <c r="R3795" t="str">
        <f>RIGHT(N3795,LEN(N3795)-SEARCH("/",N3795))</f>
        <v>musical</v>
      </c>
      <c r="S3795" s="9">
        <f t="shared" si="238"/>
        <v>41968.73065972222</v>
      </c>
      <c r="T3795" s="9">
        <f t="shared" si="239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1</v>
      </c>
      <c r="P3796" s="14">
        <f t="shared" si="237"/>
        <v>50</v>
      </c>
      <c r="Q3796" t="str">
        <f>(LEFT(N3796,FIND("/",N3796)-1))</f>
        <v>theater</v>
      </c>
      <c r="R3796" t="str">
        <f>RIGHT(N3796,LEN(N3796)-SEARCH("/",N3796))</f>
        <v>musical</v>
      </c>
      <c r="S3796" s="9">
        <f t="shared" si="238"/>
        <v>42132.372152777774</v>
      </c>
      <c r="T3796" s="9">
        <f t="shared" si="239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1.7</v>
      </c>
      <c r="P3797" s="14">
        <f t="shared" si="237"/>
        <v>5</v>
      </c>
      <c r="Q3797" t="str">
        <f>(LEFT(N3797,FIND("/",N3797)-1))</f>
        <v>theater</v>
      </c>
      <c r="R3797" t="str">
        <f>RIGHT(N3797,LEN(N3797)-SEARCH("/",N3797))</f>
        <v>musical</v>
      </c>
      <c r="S3797" s="9">
        <f t="shared" si="238"/>
        <v>42201.227893518517</v>
      </c>
      <c r="T3797" s="9">
        <f t="shared" si="239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0</v>
      </c>
      <c r="P3798" s="14">
        <f t="shared" si="237"/>
        <v>1</v>
      </c>
      <c r="Q3798" t="str">
        <f>(LEFT(N3798,FIND("/",N3798)-1))</f>
        <v>theater</v>
      </c>
      <c r="R3798" t="str">
        <f>RIGHT(N3798,LEN(N3798)-SEARCH("/",N3798))</f>
        <v>musical</v>
      </c>
      <c r="S3798" s="9">
        <f t="shared" si="238"/>
        <v>42688.821250000001</v>
      </c>
      <c r="T3798" s="9">
        <f t="shared" si="239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89.7</v>
      </c>
      <c r="P3799" s="14">
        <f t="shared" si="237"/>
        <v>145.41</v>
      </c>
      <c r="Q3799" t="str">
        <f>(LEFT(N3799,FIND("/",N3799)-1))</f>
        <v>theater</v>
      </c>
      <c r="R3799" t="str">
        <f>RIGHT(N3799,LEN(N3799)-SEARCH("/",N3799))</f>
        <v>musical</v>
      </c>
      <c r="S3799" s="9">
        <f t="shared" si="238"/>
        <v>42084.673206018517</v>
      </c>
      <c r="T3799" s="9">
        <f t="shared" si="239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1.5</v>
      </c>
      <c r="P3800" s="14">
        <f t="shared" si="237"/>
        <v>205</v>
      </c>
      <c r="Q3800" t="str">
        <f>(LEFT(N3800,FIND("/",N3800)-1))</f>
        <v>theater</v>
      </c>
      <c r="R3800" t="str">
        <f>RIGHT(N3800,LEN(N3800)-SEARCH("/",N3800))</f>
        <v>musical</v>
      </c>
      <c r="S3800" s="9">
        <f t="shared" si="238"/>
        <v>41831.514444444438</v>
      </c>
      <c r="T3800" s="9">
        <f t="shared" si="239"/>
        <v>41861.514444444438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</v>
      </c>
      <c r="P3801" s="14">
        <f t="shared" si="237"/>
        <v>100.5</v>
      </c>
      <c r="Q3801" t="str">
        <f>(LEFT(N3801,FIND("/",N3801)-1))</f>
        <v>theater</v>
      </c>
      <c r="R3801" t="str">
        <f>RIGHT(N3801,LEN(N3801)-SEARCH("/",N3801))</f>
        <v>musical</v>
      </c>
      <c r="S3801" s="9">
        <f t="shared" si="238"/>
        <v>42410.722719907404</v>
      </c>
      <c r="T3801" s="9">
        <f t="shared" si="239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</v>
      </c>
      <c r="P3802" s="14">
        <f t="shared" si="237"/>
        <v>55.06</v>
      </c>
      <c r="Q3802" t="str">
        <f>(LEFT(N3802,FIND("/",N3802)-1))</f>
        <v>theater</v>
      </c>
      <c r="R3802" t="str">
        <f>RIGHT(N3802,LEN(N3802)-SEARCH("/",N3802))</f>
        <v>musical</v>
      </c>
      <c r="S3802" s="9">
        <f t="shared" si="238"/>
        <v>41982.528738425921</v>
      </c>
      <c r="T3802" s="9">
        <f t="shared" si="239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</v>
      </c>
      <c r="P3803" s="14">
        <f t="shared" si="237"/>
        <v>47.33</v>
      </c>
      <c r="Q3803" t="str">
        <f>(LEFT(N3803,FIND("/",N3803)-1))</f>
        <v>theater</v>
      </c>
      <c r="R3803" t="str">
        <f>RIGHT(N3803,LEN(N3803)-SEARCH("/",N3803))</f>
        <v>musical</v>
      </c>
      <c r="S3803" s="9">
        <f t="shared" si="238"/>
        <v>41975.467777777776</v>
      </c>
      <c r="T3803" s="9">
        <f t="shared" si="239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14" t="e">
        <f t="shared" si="237"/>
        <v>#DIV/0!</v>
      </c>
      <c r="Q3804" t="str">
        <f>(LEFT(N3804,FIND("/",N3804)-1))</f>
        <v>theater</v>
      </c>
      <c r="R3804" t="str">
        <f>RIGHT(N3804,LEN(N3804)-SEARCH("/",N3804))</f>
        <v>musical</v>
      </c>
      <c r="S3804" s="9">
        <f t="shared" si="238"/>
        <v>42268.917893518512</v>
      </c>
      <c r="T3804" s="9">
        <f t="shared" si="239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19.7</v>
      </c>
      <c r="P3805" s="14">
        <f t="shared" si="237"/>
        <v>58.95</v>
      </c>
      <c r="Q3805" t="str">
        <f>(LEFT(N3805,FIND("/",N3805)-1))</f>
        <v>theater</v>
      </c>
      <c r="R3805" t="str">
        <f>RIGHT(N3805,LEN(N3805)-SEARCH("/",N3805))</f>
        <v>musical</v>
      </c>
      <c r="S3805" s="9">
        <f t="shared" si="238"/>
        <v>42403.763518518514</v>
      </c>
      <c r="T3805" s="9">
        <f t="shared" si="239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14" t="e">
        <f t="shared" si="237"/>
        <v>#DIV/0!</v>
      </c>
      <c r="Q3806" t="str">
        <f>(LEFT(N3806,FIND("/",N3806)-1))</f>
        <v>theater</v>
      </c>
      <c r="R3806" t="str">
        <f>RIGHT(N3806,LEN(N3806)-SEARCH("/",N3806))</f>
        <v>musical</v>
      </c>
      <c r="S3806" s="9">
        <f t="shared" si="238"/>
        <v>42526.801203703704</v>
      </c>
      <c r="T3806" s="9">
        <f t="shared" si="239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0</v>
      </c>
      <c r="P3807" s="14">
        <f t="shared" si="237"/>
        <v>1.5</v>
      </c>
      <c r="Q3807" t="str">
        <f>(LEFT(N3807,FIND("/",N3807)-1))</f>
        <v>theater</v>
      </c>
      <c r="R3807" t="str">
        <f>RIGHT(N3807,LEN(N3807)-SEARCH("/",N3807))</f>
        <v>musical</v>
      </c>
      <c r="S3807" s="9">
        <f t="shared" si="238"/>
        <v>41849.678703703699</v>
      </c>
      <c r="T3807" s="9">
        <f t="shared" si="239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0.1</v>
      </c>
      <c r="P3808" s="14">
        <f t="shared" si="237"/>
        <v>5</v>
      </c>
      <c r="Q3808" t="str">
        <f>(LEFT(N3808,FIND("/",N3808)-1))</f>
        <v>theater</v>
      </c>
      <c r="R3808" t="str">
        <f>RIGHT(N3808,LEN(N3808)-SEARCH("/",N3808))</f>
        <v>musical</v>
      </c>
      <c r="S3808" s="9">
        <f t="shared" si="238"/>
        <v>41799.050706018512</v>
      </c>
      <c r="T3808" s="9">
        <f t="shared" si="239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30.3</v>
      </c>
      <c r="P3809" s="14">
        <f t="shared" si="237"/>
        <v>50.56</v>
      </c>
      <c r="Q3809" t="str">
        <f>(LEFT(N3809,FIND("/",N3809)-1))</f>
        <v>theater</v>
      </c>
      <c r="R3809" t="str">
        <f>RIGHT(N3809,LEN(N3809)-SEARCH("/",N3809))</f>
        <v>musical</v>
      </c>
      <c r="S3809" s="9">
        <f t="shared" si="238"/>
        <v>42090.700682870367</v>
      </c>
      <c r="T3809" s="9">
        <f t="shared" si="239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100</v>
      </c>
      <c r="P3810" s="14">
        <f t="shared" si="237"/>
        <v>41.67</v>
      </c>
      <c r="Q3810" t="str">
        <f>(LEFT(N3810,FIND("/",N3810)-1))</f>
        <v>theater</v>
      </c>
      <c r="R3810" t="str">
        <f>RIGHT(N3810,LEN(N3810)-SEARCH("/",N3810))</f>
        <v>plays</v>
      </c>
      <c r="S3810" s="9">
        <f t="shared" si="238"/>
        <v>42059.24559027778</v>
      </c>
      <c r="T3810" s="9">
        <f t="shared" si="239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101.3</v>
      </c>
      <c r="P3811" s="14">
        <f t="shared" si="237"/>
        <v>53.29</v>
      </c>
      <c r="Q3811" t="str">
        <f>(LEFT(N3811,FIND("/",N3811)-1))</f>
        <v>theater</v>
      </c>
      <c r="R3811" t="str">
        <f>RIGHT(N3811,LEN(N3811)-SEARCH("/",N3811))</f>
        <v>plays</v>
      </c>
      <c r="S3811" s="9">
        <f t="shared" si="238"/>
        <v>41800.318368055552</v>
      </c>
      <c r="T3811" s="9">
        <f t="shared" si="239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121.7</v>
      </c>
      <c r="P3812" s="14">
        <f t="shared" si="237"/>
        <v>70.23</v>
      </c>
      <c r="Q3812" t="str">
        <f>(LEFT(N3812,FIND("/",N3812)-1))</f>
        <v>theater</v>
      </c>
      <c r="R3812" t="str">
        <f>RIGHT(N3812,LEN(N3812)-SEARCH("/",N3812))</f>
        <v>plays</v>
      </c>
      <c r="S3812" s="9">
        <f t="shared" si="238"/>
        <v>42054.640717592592</v>
      </c>
      <c r="T3812" s="9">
        <f t="shared" si="239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330</v>
      </c>
      <c r="P3813" s="14">
        <f t="shared" si="237"/>
        <v>43.42</v>
      </c>
      <c r="Q3813" t="str">
        <f>(LEFT(N3813,FIND("/",N3813)-1))</f>
        <v>theater</v>
      </c>
      <c r="R3813" t="str">
        <f>RIGHT(N3813,LEN(N3813)-SEARCH("/",N3813))</f>
        <v>plays</v>
      </c>
      <c r="S3813" s="9">
        <f t="shared" si="238"/>
        <v>42487.418668981474</v>
      </c>
      <c r="T3813" s="9">
        <f t="shared" si="239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109.6</v>
      </c>
      <c r="P3814" s="14">
        <f t="shared" si="237"/>
        <v>199.18</v>
      </c>
      <c r="Q3814" t="str">
        <f>(LEFT(N3814,FIND("/",N3814)-1))</f>
        <v>theater</v>
      </c>
      <c r="R3814" t="str">
        <f>RIGHT(N3814,LEN(N3814)-SEARCH("/",N3814))</f>
        <v>plays</v>
      </c>
      <c r="S3814" s="9">
        <f t="shared" si="238"/>
        <v>42109.542916666665</v>
      </c>
      <c r="T3814" s="9">
        <f t="shared" si="239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101</v>
      </c>
      <c r="P3815" s="14">
        <f t="shared" si="237"/>
        <v>78.52</v>
      </c>
      <c r="Q3815" t="str">
        <f>(LEFT(N3815,FIND("/",N3815)-1))</f>
        <v>theater</v>
      </c>
      <c r="R3815" t="str">
        <f>RIGHT(N3815,LEN(N3815)-SEARCH("/",N3815))</f>
        <v>plays</v>
      </c>
      <c r="S3815" s="9">
        <f t="shared" si="238"/>
        <v>42497.067372685182</v>
      </c>
      <c r="T3815" s="9">
        <f t="shared" si="239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140.1</v>
      </c>
      <c r="P3816" s="14">
        <f t="shared" si="237"/>
        <v>61.82</v>
      </c>
      <c r="Q3816" t="str">
        <f>(LEFT(N3816,FIND("/",N3816)-1))</f>
        <v>theater</v>
      </c>
      <c r="R3816" t="str">
        <f>RIGHT(N3816,LEN(N3816)-SEARCH("/",N3816))</f>
        <v>plays</v>
      </c>
      <c r="S3816" s="9">
        <f t="shared" si="238"/>
        <v>42058.695740740739</v>
      </c>
      <c r="T3816" s="9">
        <f t="shared" si="239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100</v>
      </c>
      <c r="P3817" s="14">
        <f t="shared" si="237"/>
        <v>50</v>
      </c>
      <c r="Q3817" t="str">
        <f>(LEFT(N3817,FIND("/",N3817)-1))</f>
        <v>theater</v>
      </c>
      <c r="R3817" t="str">
        <f>RIGHT(N3817,LEN(N3817)-SEARCH("/",N3817))</f>
        <v>plays</v>
      </c>
      <c r="S3817" s="9">
        <f t="shared" si="238"/>
        <v>42207.051585648143</v>
      </c>
      <c r="T3817" s="9">
        <f t="shared" si="239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119.2</v>
      </c>
      <c r="P3818" s="14">
        <f t="shared" si="237"/>
        <v>48.34</v>
      </c>
      <c r="Q3818" t="str">
        <f>(LEFT(N3818,FIND("/",N3818)-1))</f>
        <v>theater</v>
      </c>
      <c r="R3818" t="str">
        <f>RIGHT(N3818,LEN(N3818)-SEARCH("/",N3818))</f>
        <v>plays</v>
      </c>
      <c r="S3818" s="9">
        <f t="shared" si="238"/>
        <v>41807.481747685182</v>
      </c>
      <c r="T3818" s="9">
        <f t="shared" si="239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107.3</v>
      </c>
      <c r="P3819" s="14">
        <f t="shared" si="237"/>
        <v>107.25</v>
      </c>
      <c r="Q3819" t="str">
        <f>(LEFT(N3819,FIND("/",N3819)-1))</f>
        <v>theater</v>
      </c>
      <c r="R3819" t="str">
        <f>RIGHT(N3819,LEN(N3819)-SEARCH("/",N3819))</f>
        <v>plays</v>
      </c>
      <c r="S3819" s="9">
        <f t="shared" si="238"/>
        <v>42284.488611111105</v>
      </c>
      <c r="T3819" s="9">
        <f t="shared" si="239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228</v>
      </c>
      <c r="P3820" s="14">
        <f t="shared" si="237"/>
        <v>57</v>
      </c>
      <c r="Q3820" t="str">
        <f>(LEFT(N3820,FIND("/",N3820)-1))</f>
        <v>theater</v>
      </c>
      <c r="R3820" t="str">
        <f>RIGHT(N3820,LEN(N3820)-SEARCH("/",N3820))</f>
        <v>plays</v>
      </c>
      <c r="S3820" s="9">
        <f t="shared" si="238"/>
        <v>42045.634050925924</v>
      </c>
      <c r="T3820" s="9">
        <f t="shared" si="239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106.4</v>
      </c>
      <c r="P3821" s="14">
        <f t="shared" si="237"/>
        <v>40.92</v>
      </c>
      <c r="Q3821" t="str">
        <f>(LEFT(N3821,FIND("/",N3821)-1))</f>
        <v>theater</v>
      </c>
      <c r="R3821" t="str">
        <f>RIGHT(N3821,LEN(N3821)-SEARCH("/",N3821))</f>
        <v>plays</v>
      </c>
      <c r="S3821" s="9">
        <f t="shared" si="238"/>
        <v>42184.001203703701</v>
      </c>
      <c r="T3821" s="9">
        <f t="shared" si="239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143.30000000000001</v>
      </c>
      <c r="P3822" s="14">
        <f t="shared" si="237"/>
        <v>21.5</v>
      </c>
      <c r="Q3822" t="str">
        <f>(LEFT(N3822,FIND("/",N3822)-1))</f>
        <v>theater</v>
      </c>
      <c r="R3822" t="str">
        <f>RIGHT(N3822,LEN(N3822)-SEARCH("/",N3822))</f>
        <v>plays</v>
      </c>
      <c r="S3822" s="9">
        <f t="shared" si="238"/>
        <v>42160.443483796298</v>
      </c>
      <c r="T3822" s="9">
        <f t="shared" si="239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104.5</v>
      </c>
      <c r="P3823" s="14">
        <f t="shared" si="237"/>
        <v>79.540000000000006</v>
      </c>
      <c r="Q3823" t="str">
        <f>(LEFT(N3823,FIND("/",N3823)-1))</f>
        <v>theater</v>
      </c>
      <c r="R3823" t="str">
        <f>RIGHT(N3823,LEN(N3823)-SEARCH("/",N3823))</f>
        <v>plays</v>
      </c>
      <c r="S3823" s="9">
        <f t="shared" si="238"/>
        <v>42340.972303240742</v>
      </c>
      <c r="T3823" s="9">
        <f t="shared" si="239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110</v>
      </c>
      <c r="P3824" s="14">
        <f t="shared" si="237"/>
        <v>72.38</v>
      </c>
      <c r="Q3824" t="str">
        <f>(LEFT(N3824,FIND("/",N3824)-1))</f>
        <v>theater</v>
      </c>
      <c r="R3824" t="str">
        <f>RIGHT(N3824,LEN(N3824)-SEARCH("/",N3824))</f>
        <v>plays</v>
      </c>
      <c r="S3824" s="9">
        <f t="shared" si="238"/>
        <v>42329.629826388882</v>
      </c>
      <c r="T3824" s="9">
        <f t="shared" si="239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106</v>
      </c>
      <c r="P3825" s="14">
        <f t="shared" si="237"/>
        <v>64.63</v>
      </c>
      <c r="Q3825" t="str">
        <f>(LEFT(N3825,FIND("/",N3825)-1))</f>
        <v>theater</v>
      </c>
      <c r="R3825" t="str">
        <f>RIGHT(N3825,LEN(N3825)-SEARCH("/",N3825))</f>
        <v>plays</v>
      </c>
      <c r="S3825" s="9">
        <f t="shared" si="238"/>
        <v>42170.701898148145</v>
      </c>
      <c r="T3825" s="9">
        <f t="shared" si="239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108</v>
      </c>
      <c r="P3826" s="14">
        <f t="shared" si="237"/>
        <v>38.57</v>
      </c>
      <c r="Q3826" t="str">
        <f>(LEFT(N3826,FIND("/",N3826)-1))</f>
        <v>theater</v>
      </c>
      <c r="R3826" t="str">
        <f>RIGHT(N3826,LEN(N3826)-SEARCH("/",N3826))</f>
        <v>plays</v>
      </c>
      <c r="S3826" s="9">
        <f t="shared" si="238"/>
        <v>42571.417858796289</v>
      </c>
      <c r="T3826" s="9">
        <f t="shared" si="239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105.4</v>
      </c>
      <c r="P3827" s="14">
        <f t="shared" si="237"/>
        <v>107.57</v>
      </c>
      <c r="Q3827" t="str">
        <f>(LEFT(N3827,FIND("/",N3827)-1))</f>
        <v>theater</v>
      </c>
      <c r="R3827" t="str">
        <f>RIGHT(N3827,LEN(N3827)-SEARCH("/",N3827))</f>
        <v>plays</v>
      </c>
      <c r="S3827" s="9">
        <f t="shared" si="238"/>
        <v>42150.861273148148</v>
      </c>
      <c r="T3827" s="9">
        <f t="shared" si="239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119.2</v>
      </c>
      <c r="P3828" s="14">
        <f t="shared" si="237"/>
        <v>27.5</v>
      </c>
      <c r="Q3828" t="str">
        <f>(LEFT(N3828,FIND("/",N3828)-1))</f>
        <v>theater</v>
      </c>
      <c r="R3828" t="str">
        <f>RIGHT(N3828,LEN(N3828)-SEARCH("/",N3828))</f>
        <v>plays</v>
      </c>
      <c r="S3828" s="9">
        <f t="shared" si="238"/>
        <v>42101.215208333328</v>
      </c>
      <c r="T3828" s="9">
        <f t="shared" si="239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152.69999999999999</v>
      </c>
      <c r="P3829" s="14">
        <f t="shared" si="237"/>
        <v>70.459999999999994</v>
      </c>
      <c r="Q3829" t="str">
        <f>(LEFT(N3829,FIND("/",N3829)-1))</f>
        <v>theater</v>
      </c>
      <c r="R3829" t="str">
        <f>RIGHT(N3829,LEN(N3829)-SEARCH("/",N3829))</f>
        <v>plays</v>
      </c>
      <c r="S3829" s="9">
        <f t="shared" si="238"/>
        <v>42034.719918981478</v>
      </c>
      <c r="T3829" s="9">
        <f t="shared" si="239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100</v>
      </c>
      <c r="P3830" s="14">
        <f t="shared" si="237"/>
        <v>178.57</v>
      </c>
      <c r="Q3830" t="str">
        <f>(LEFT(N3830,FIND("/",N3830)-1))</f>
        <v>theater</v>
      </c>
      <c r="R3830" t="str">
        <f>RIGHT(N3830,LEN(N3830)-SEARCH("/",N3830))</f>
        <v>plays</v>
      </c>
      <c r="S3830" s="9">
        <f t="shared" si="238"/>
        <v>41944.319293981483</v>
      </c>
      <c r="T3830" s="9">
        <f t="shared" si="239"/>
        <v>42004.36096064814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100.2</v>
      </c>
      <c r="P3831" s="14">
        <f t="shared" si="237"/>
        <v>62.63</v>
      </c>
      <c r="Q3831" t="str">
        <f>(LEFT(N3831,FIND("/",N3831)-1))</f>
        <v>theater</v>
      </c>
      <c r="R3831" t="str">
        <f>RIGHT(N3831,LEN(N3831)-SEARCH("/",N3831))</f>
        <v>plays</v>
      </c>
      <c r="S3831" s="9">
        <f t="shared" si="238"/>
        <v>42593.657071759262</v>
      </c>
      <c r="T3831" s="9">
        <f t="shared" si="239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225</v>
      </c>
      <c r="P3832" s="14">
        <f t="shared" si="237"/>
        <v>75</v>
      </c>
      <c r="Q3832" t="str">
        <f>(LEFT(N3832,FIND("/",N3832)-1))</f>
        <v>theater</v>
      </c>
      <c r="R3832" t="str">
        <f>RIGHT(N3832,LEN(N3832)-SEARCH("/",N3832))</f>
        <v>plays</v>
      </c>
      <c r="S3832" s="9">
        <f t="shared" si="238"/>
        <v>42503.532534722217</v>
      </c>
      <c r="T3832" s="9">
        <f t="shared" si="239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106</v>
      </c>
      <c r="P3833" s="14">
        <f t="shared" si="237"/>
        <v>58.9</v>
      </c>
      <c r="Q3833" t="str">
        <f>(LEFT(N3833,FIND("/",N3833)-1))</f>
        <v>theater</v>
      </c>
      <c r="R3833" t="str">
        <f>RIGHT(N3833,LEN(N3833)-SEARCH("/",N3833))</f>
        <v>plays</v>
      </c>
      <c r="S3833" s="9">
        <f t="shared" si="238"/>
        <v>41927.640567129631</v>
      </c>
      <c r="T3833" s="9">
        <f t="shared" si="239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104.7</v>
      </c>
      <c r="P3834" s="14">
        <f t="shared" si="237"/>
        <v>139.56</v>
      </c>
      <c r="Q3834" t="str">
        <f>(LEFT(N3834,FIND("/",N3834)-1))</f>
        <v>theater</v>
      </c>
      <c r="R3834" t="str">
        <f>RIGHT(N3834,LEN(N3834)-SEARCH("/",N3834))</f>
        <v>plays</v>
      </c>
      <c r="S3834" s="9">
        <f t="shared" si="238"/>
        <v>42374.906655092585</v>
      </c>
      <c r="T3834" s="9">
        <f t="shared" si="239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116.7</v>
      </c>
      <c r="P3835" s="14">
        <f t="shared" si="237"/>
        <v>70</v>
      </c>
      <c r="Q3835" t="str">
        <f>(LEFT(N3835,FIND("/",N3835)-1))</f>
        <v>theater</v>
      </c>
      <c r="R3835" t="str">
        <f>RIGHT(N3835,LEN(N3835)-SEARCH("/",N3835))</f>
        <v>plays</v>
      </c>
      <c r="S3835" s="9">
        <f t="shared" si="238"/>
        <v>41963.664027777777</v>
      </c>
      <c r="T3835" s="9">
        <f t="shared" si="239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109</v>
      </c>
      <c r="P3836" s="14">
        <f t="shared" si="237"/>
        <v>57.39</v>
      </c>
      <c r="Q3836" t="str">
        <f>(LEFT(N3836,FIND("/",N3836)-1))</f>
        <v>theater</v>
      </c>
      <c r="R3836" t="str">
        <f>RIGHT(N3836,LEN(N3836)-SEARCH("/",N3836))</f>
        <v>plays</v>
      </c>
      <c r="S3836" s="9">
        <f t="shared" si="238"/>
        <v>42143.236886574072</v>
      </c>
      <c r="T3836" s="9">
        <f t="shared" si="239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160</v>
      </c>
      <c r="P3837" s="14">
        <f t="shared" si="237"/>
        <v>40</v>
      </c>
      <c r="Q3837" t="str">
        <f>(LEFT(N3837,FIND("/",N3837)-1))</f>
        <v>theater</v>
      </c>
      <c r="R3837" t="str">
        <f>RIGHT(N3837,LEN(N3837)-SEARCH("/",N3837))</f>
        <v>plays</v>
      </c>
      <c r="S3837" s="9">
        <f t="shared" si="238"/>
        <v>42460.733888888884</v>
      </c>
      <c r="T3837" s="9">
        <f t="shared" si="239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112.5</v>
      </c>
      <c r="P3838" s="14">
        <f t="shared" si="237"/>
        <v>64.290000000000006</v>
      </c>
      <c r="Q3838" t="str">
        <f>(LEFT(N3838,FIND("/",N3838)-1))</f>
        <v>theater</v>
      </c>
      <c r="R3838" t="str">
        <f>RIGHT(N3838,LEN(N3838)-SEARCH("/",N3838))</f>
        <v>plays</v>
      </c>
      <c r="S3838" s="9">
        <f t="shared" si="238"/>
        <v>42553.718194444438</v>
      </c>
      <c r="T3838" s="9">
        <f t="shared" si="239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102.1</v>
      </c>
      <c r="P3839" s="14">
        <f t="shared" si="237"/>
        <v>120.12</v>
      </c>
      <c r="Q3839" t="str">
        <f>(LEFT(N3839,FIND("/",N3839)-1))</f>
        <v>theater</v>
      </c>
      <c r="R3839" t="str">
        <f>RIGHT(N3839,LEN(N3839)-SEARCH("/",N3839))</f>
        <v>plays</v>
      </c>
      <c r="S3839" s="9">
        <f t="shared" si="238"/>
        <v>42152.557384259257</v>
      </c>
      <c r="T3839" s="9">
        <f t="shared" si="239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100.8</v>
      </c>
      <c r="P3840" s="14">
        <f t="shared" si="237"/>
        <v>1008.24</v>
      </c>
      <c r="Q3840" t="str">
        <f>(LEFT(N3840,FIND("/",N3840)-1))</f>
        <v>theater</v>
      </c>
      <c r="R3840" t="str">
        <f>RIGHT(N3840,LEN(N3840)-SEARCH("/",N3840))</f>
        <v>plays</v>
      </c>
      <c r="S3840" s="9">
        <f t="shared" si="238"/>
        <v>42116.502418981479</v>
      </c>
      <c r="T3840" s="9">
        <f t="shared" si="239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101.3</v>
      </c>
      <c r="P3841" s="14">
        <f t="shared" si="237"/>
        <v>63.28</v>
      </c>
      <c r="Q3841" t="str">
        <f>(LEFT(N3841,FIND("/",N3841)-1))</f>
        <v>theater</v>
      </c>
      <c r="R3841" t="str">
        <f>RIGHT(N3841,LEN(N3841)-SEARCH("/",N3841))</f>
        <v>plays</v>
      </c>
      <c r="S3841" s="9">
        <f t="shared" si="238"/>
        <v>42154.934305555558</v>
      </c>
      <c r="T3841" s="9">
        <f t="shared" si="239"/>
        <v>42214.934305555558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6500</v>
      </c>
      <c r="P3842" s="14">
        <f t="shared" si="237"/>
        <v>21.67</v>
      </c>
      <c r="Q3842" t="str">
        <f>(LEFT(N3842,FIND("/",N3842)-1))</f>
        <v>theater</v>
      </c>
      <c r="R3842" t="str">
        <f>RIGHT(N3842,LEN(N3842)-SEARCH("/",N3842))</f>
        <v>plays</v>
      </c>
      <c r="S3842" s="9">
        <f t="shared" si="238"/>
        <v>42432.493391203701</v>
      </c>
      <c r="T3842" s="9">
        <f t="shared" si="239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ROUND((E3843/D3843)*100, 1)</f>
        <v>8.6999999999999993</v>
      </c>
      <c r="P3843" s="14">
        <f t="shared" ref="P3843:P3906" si="241">ROUND(E3843/L3843, 2)</f>
        <v>25.65</v>
      </c>
      <c r="Q3843" t="str">
        <f>(LEFT(N3843,FIND("/",N3843)-1))</f>
        <v>theater</v>
      </c>
      <c r="R3843" t="str">
        <f>RIGHT(N3843,LEN(N3843)-SEARCH("/",N3843))</f>
        <v>plays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21.9</v>
      </c>
      <c r="P3844" s="14">
        <f t="shared" si="241"/>
        <v>47.7</v>
      </c>
      <c r="Q3844" t="str">
        <f>(LEFT(N3844,FIND("/",N3844)-1))</f>
        <v>theater</v>
      </c>
      <c r="R3844" t="str">
        <f>RIGHT(N3844,LEN(N3844)-SEARCH("/",N3844))</f>
        <v>plays</v>
      </c>
      <c r="S3844" s="9">
        <f t="shared" si="242"/>
        <v>41740.285324074073</v>
      </c>
      <c r="T3844" s="9">
        <f t="shared" si="243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21.3</v>
      </c>
      <c r="P3845" s="14">
        <f t="shared" si="241"/>
        <v>56.05</v>
      </c>
      <c r="Q3845" t="str">
        <f>(LEFT(N3845,FIND("/",N3845)-1))</f>
        <v>theater</v>
      </c>
      <c r="R3845" t="str">
        <f>RIGHT(N3845,LEN(N3845)-SEARCH("/",N3845))</f>
        <v>plays</v>
      </c>
      <c r="S3845" s="9">
        <f t="shared" si="242"/>
        <v>41765.864166666666</v>
      </c>
      <c r="T3845" s="9">
        <f t="shared" si="243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41.5</v>
      </c>
      <c r="P3846" s="14">
        <f t="shared" si="241"/>
        <v>81.319999999999993</v>
      </c>
      <c r="Q3846" t="str">
        <f>(LEFT(N3846,FIND("/",N3846)-1))</f>
        <v>theater</v>
      </c>
      <c r="R3846" t="str">
        <f>RIGHT(N3846,LEN(N3846)-SEARCH("/",N3846))</f>
        <v>plays</v>
      </c>
      <c r="S3846" s="9">
        <f t="shared" si="242"/>
        <v>41766.408958333333</v>
      </c>
      <c r="T3846" s="9">
        <f t="shared" si="243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</v>
      </c>
      <c r="P3847" s="14">
        <f t="shared" si="241"/>
        <v>70.17</v>
      </c>
      <c r="Q3847" t="str">
        <f>(LEFT(N3847,FIND("/",N3847)-1))</f>
        <v>theater</v>
      </c>
      <c r="R3847" t="str">
        <f>RIGHT(N3847,LEN(N3847)-SEARCH("/",N3847))</f>
        <v>plays</v>
      </c>
      <c r="S3847" s="9">
        <f t="shared" si="242"/>
        <v>42248.418680555558</v>
      </c>
      <c r="T3847" s="9">
        <f t="shared" si="243"/>
        <v>42278.418680555558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</v>
      </c>
      <c r="P3848" s="14">
        <f t="shared" si="241"/>
        <v>23.63</v>
      </c>
      <c r="Q3848" t="str">
        <f>(LEFT(N3848,FIND("/",N3848)-1))</f>
        <v>theater</v>
      </c>
      <c r="R3848" t="str">
        <f>RIGHT(N3848,LEN(N3848)-SEARCH("/",N3848))</f>
        <v>plays</v>
      </c>
      <c r="S3848" s="9">
        <f t="shared" si="242"/>
        <v>41885.01321759259</v>
      </c>
      <c r="T3848" s="9">
        <f t="shared" si="243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16.2</v>
      </c>
      <c r="P3849" s="14">
        <f t="shared" si="241"/>
        <v>188.56</v>
      </c>
      <c r="Q3849" t="str">
        <f>(LEFT(N3849,FIND("/",N3849)-1))</f>
        <v>theater</v>
      </c>
      <c r="R3849" t="str">
        <f>RIGHT(N3849,LEN(N3849)-SEARCH("/",N3849))</f>
        <v>plays</v>
      </c>
      <c r="S3849" s="9">
        <f t="shared" si="242"/>
        <v>42159.016099537032</v>
      </c>
      <c r="T3849" s="9">
        <f t="shared" si="243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16.399999999999999</v>
      </c>
      <c r="P3850" s="14">
        <f t="shared" si="241"/>
        <v>49.51</v>
      </c>
      <c r="Q3850" t="str">
        <f>(LEFT(N3850,FIND("/",N3850)-1))</f>
        <v>theater</v>
      </c>
      <c r="R3850" t="str">
        <f>RIGHT(N3850,LEN(N3850)-SEARCH("/",N3850))</f>
        <v>plays</v>
      </c>
      <c r="S3850" s="9">
        <f t="shared" si="242"/>
        <v>42265.608668981477</v>
      </c>
      <c r="T3850" s="9">
        <f t="shared" si="243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</v>
      </c>
      <c r="P3851" s="14">
        <f t="shared" si="241"/>
        <v>75.459999999999994</v>
      </c>
      <c r="Q3851" t="str">
        <f>(LEFT(N3851,FIND("/",N3851)-1))</f>
        <v>theater</v>
      </c>
      <c r="R3851" t="str">
        <f>RIGHT(N3851,LEN(N3851)-SEARCH("/",N3851))</f>
        <v>plays</v>
      </c>
      <c r="S3851" s="9">
        <f t="shared" si="242"/>
        <v>42136.558842592589</v>
      </c>
      <c r="T3851" s="9">
        <f t="shared" si="243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3.8</v>
      </c>
      <c r="P3852" s="14">
        <f t="shared" si="241"/>
        <v>9.5</v>
      </c>
      <c r="Q3852" t="str">
        <f>(LEFT(N3852,FIND("/",N3852)-1))</f>
        <v>theater</v>
      </c>
      <c r="R3852" t="str">
        <f>RIGHT(N3852,LEN(N3852)-SEARCH("/",N3852))</f>
        <v>plays</v>
      </c>
      <c r="S3852" s="9">
        <f t="shared" si="242"/>
        <v>41974.916006944441</v>
      </c>
      <c r="T3852" s="9">
        <f t="shared" si="243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34.1</v>
      </c>
      <c r="P3853" s="14">
        <f t="shared" si="241"/>
        <v>35.5</v>
      </c>
      <c r="Q3853" t="str">
        <f>(LEFT(N3853,FIND("/",N3853)-1))</f>
        <v>theater</v>
      </c>
      <c r="R3853" t="str">
        <f>RIGHT(N3853,LEN(N3853)-SEARCH("/",N3853))</f>
        <v>plays</v>
      </c>
      <c r="S3853" s="9">
        <f t="shared" si="242"/>
        <v>42172.23123842592</v>
      </c>
      <c r="T3853" s="9">
        <f t="shared" si="243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0.2</v>
      </c>
      <c r="P3854" s="14">
        <f t="shared" si="241"/>
        <v>10</v>
      </c>
      <c r="Q3854" t="str">
        <f>(LEFT(N3854,FIND("/",N3854)-1))</f>
        <v>theater</v>
      </c>
      <c r="R3854" t="str">
        <f>RIGHT(N3854,LEN(N3854)-SEARCH("/",N3854))</f>
        <v>plays</v>
      </c>
      <c r="S3854" s="9">
        <f t="shared" si="242"/>
        <v>42064.982361111113</v>
      </c>
      <c r="T3854" s="9">
        <f t="shared" si="243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0</v>
      </c>
      <c r="P3855" s="14">
        <f t="shared" si="241"/>
        <v>13</v>
      </c>
      <c r="Q3855" t="str">
        <f>(LEFT(N3855,FIND("/",N3855)-1))</f>
        <v>theater</v>
      </c>
      <c r="R3855" t="str">
        <f>RIGHT(N3855,LEN(N3855)-SEARCH("/",N3855))</f>
        <v>plays</v>
      </c>
      <c r="S3855" s="9">
        <f t="shared" si="242"/>
        <v>41848.631689814814</v>
      </c>
      <c r="T3855" s="9">
        <f t="shared" si="243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16.3</v>
      </c>
      <c r="P3856" s="14">
        <f t="shared" si="241"/>
        <v>89.4</v>
      </c>
      <c r="Q3856" t="str">
        <f>(LEFT(N3856,FIND("/",N3856)-1))</f>
        <v>theater</v>
      </c>
      <c r="R3856" t="str">
        <f>RIGHT(N3856,LEN(N3856)-SEARCH("/",N3856))</f>
        <v>plays</v>
      </c>
      <c r="S3856" s="9">
        <f t="shared" si="242"/>
        <v>42103.67659722222</v>
      </c>
      <c r="T3856" s="9">
        <f t="shared" si="243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</v>
      </c>
      <c r="P3857" s="14">
        <f t="shared" si="241"/>
        <v>25</v>
      </c>
      <c r="Q3857" t="str">
        <f>(LEFT(N3857,FIND("/",N3857)-1))</f>
        <v>theater</v>
      </c>
      <c r="R3857" t="str">
        <f>RIGHT(N3857,LEN(N3857)-SEARCH("/",N3857))</f>
        <v>plays</v>
      </c>
      <c r="S3857" s="9">
        <f t="shared" si="242"/>
        <v>42059.762395833335</v>
      </c>
      <c r="T3857" s="9">
        <f t="shared" si="243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</v>
      </c>
      <c r="P3858" s="14">
        <f t="shared" si="241"/>
        <v>1</v>
      </c>
      <c r="Q3858" t="str">
        <f>(LEFT(N3858,FIND("/",N3858)-1))</f>
        <v>theater</v>
      </c>
      <c r="R3858" t="str">
        <f>RIGHT(N3858,LEN(N3858)-SEARCH("/",N3858))</f>
        <v>plays</v>
      </c>
      <c r="S3858" s="9">
        <f t="shared" si="242"/>
        <v>42041.534756944442</v>
      </c>
      <c r="T3858" s="9">
        <f t="shared" si="243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5.2</v>
      </c>
      <c r="P3859" s="14">
        <f t="shared" si="241"/>
        <v>65</v>
      </c>
      <c r="Q3859" t="str">
        <f>(LEFT(N3859,FIND("/",N3859)-1))</f>
        <v>theater</v>
      </c>
      <c r="R3859" t="str">
        <f>RIGHT(N3859,LEN(N3859)-SEARCH("/",N3859))</f>
        <v>plays</v>
      </c>
      <c r="S3859" s="9">
        <f t="shared" si="242"/>
        <v>41829.528819444444</v>
      </c>
      <c r="T3859" s="9">
        <f t="shared" si="243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2</v>
      </c>
      <c r="P3860" s="14">
        <f t="shared" si="241"/>
        <v>10</v>
      </c>
      <c r="Q3860" t="str">
        <f>(LEFT(N3860,FIND("/",N3860)-1))</f>
        <v>theater</v>
      </c>
      <c r="R3860" t="str">
        <f>RIGHT(N3860,LEN(N3860)-SEARCH("/",N3860))</f>
        <v>plays</v>
      </c>
      <c r="S3860" s="9">
        <f t="shared" si="242"/>
        <v>42128.222731481474</v>
      </c>
      <c r="T3860" s="9">
        <f t="shared" si="243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</v>
      </c>
      <c r="P3861" s="14">
        <f t="shared" si="241"/>
        <v>1</v>
      </c>
      <c r="Q3861" t="str">
        <f>(LEFT(N3861,FIND("/",N3861)-1))</f>
        <v>theater</v>
      </c>
      <c r="R3861" t="str">
        <f>RIGHT(N3861,LEN(N3861)-SEARCH("/",N3861))</f>
        <v>plays</v>
      </c>
      <c r="S3861" s="9">
        <f t="shared" si="242"/>
        <v>41789.685266203705</v>
      </c>
      <c r="T3861" s="9">
        <f t="shared" si="243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17.7</v>
      </c>
      <c r="P3862" s="14">
        <f t="shared" si="241"/>
        <v>81.540000000000006</v>
      </c>
      <c r="Q3862" t="str">
        <f>(LEFT(N3862,FIND("/",N3862)-1))</f>
        <v>theater</v>
      </c>
      <c r="R3862" t="str">
        <f>RIGHT(N3862,LEN(N3862)-SEARCH("/",N3862))</f>
        <v>plays</v>
      </c>
      <c r="S3862" s="9">
        <f t="shared" si="242"/>
        <v>41833.452662037038</v>
      </c>
      <c r="T3862" s="9">
        <f t="shared" si="243"/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5</v>
      </c>
      <c r="P3863" s="14">
        <f t="shared" si="241"/>
        <v>100</v>
      </c>
      <c r="Q3863" t="str">
        <f>(LEFT(N3863,FIND("/",N3863)-1))</f>
        <v>theater</v>
      </c>
      <c r="R3863" t="str">
        <f>RIGHT(N3863,LEN(N3863)-SEARCH("/",N3863))</f>
        <v>plays</v>
      </c>
      <c r="S3863" s="9">
        <f t="shared" si="242"/>
        <v>41914.381678240738</v>
      </c>
      <c r="T3863" s="9">
        <f t="shared" si="243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0</v>
      </c>
      <c r="P3864" s="14">
        <f t="shared" si="241"/>
        <v>1</v>
      </c>
      <c r="Q3864" t="str">
        <f>(LEFT(N3864,FIND("/",N3864)-1))</f>
        <v>theater</v>
      </c>
      <c r="R3864" t="str">
        <f>RIGHT(N3864,LEN(N3864)-SEARCH("/",N3864))</f>
        <v>plays</v>
      </c>
      <c r="S3864" s="9">
        <f t="shared" si="242"/>
        <v>42611.052731481475</v>
      </c>
      <c r="T3864" s="9">
        <f t="shared" si="243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14" t="e">
        <f t="shared" si="241"/>
        <v>#DIV/0!</v>
      </c>
      <c r="Q3865" t="str">
        <f>(LEFT(N3865,FIND("/",N3865)-1))</f>
        <v>theater</v>
      </c>
      <c r="R3865" t="str">
        <f>RIGHT(N3865,LEN(N3865)-SEARCH("/",N3865))</f>
        <v>plays</v>
      </c>
      <c r="S3865" s="9">
        <f t="shared" si="242"/>
        <v>42253.424826388888</v>
      </c>
      <c r="T3865" s="9">
        <f t="shared" si="243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</v>
      </c>
      <c r="P3866" s="14">
        <f t="shared" si="241"/>
        <v>20</v>
      </c>
      <c r="Q3866" t="str">
        <f>(LEFT(N3866,FIND("/",N3866)-1))</f>
        <v>theater</v>
      </c>
      <c r="R3866" t="str">
        <f>RIGHT(N3866,LEN(N3866)-SEARCH("/",N3866))</f>
        <v>plays</v>
      </c>
      <c r="S3866" s="9">
        <f t="shared" si="242"/>
        <v>42295.683495370373</v>
      </c>
      <c r="T3866" s="9">
        <f t="shared" si="243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26.9</v>
      </c>
      <c r="P3867" s="14">
        <f t="shared" si="241"/>
        <v>46.43</v>
      </c>
      <c r="Q3867" t="str">
        <f>(LEFT(N3867,FIND("/",N3867)-1))</f>
        <v>theater</v>
      </c>
      <c r="R3867" t="str">
        <f>RIGHT(N3867,LEN(N3867)-SEARCH("/",N3867))</f>
        <v>plays</v>
      </c>
      <c r="S3867" s="9">
        <f t="shared" si="242"/>
        <v>41841.44326388889</v>
      </c>
      <c r="T3867" s="9">
        <f t="shared" si="243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0.6</v>
      </c>
      <c r="P3868" s="14">
        <f t="shared" si="241"/>
        <v>5.5</v>
      </c>
      <c r="Q3868" t="str">
        <f>(LEFT(N3868,FIND("/",N3868)-1))</f>
        <v>theater</v>
      </c>
      <c r="R3868" t="str">
        <f>RIGHT(N3868,LEN(N3868)-SEARCH("/",N3868))</f>
        <v>plays</v>
      </c>
      <c r="S3868" s="9">
        <f t="shared" si="242"/>
        <v>42402.738668981481</v>
      </c>
      <c r="T3868" s="9">
        <f t="shared" si="243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12.6</v>
      </c>
      <c r="P3869" s="14">
        <f t="shared" si="241"/>
        <v>50.2</v>
      </c>
      <c r="Q3869" t="str">
        <f>(LEFT(N3869,FIND("/",N3869)-1))</f>
        <v>theater</v>
      </c>
      <c r="R3869" t="str">
        <f>RIGHT(N3869,LEN(N3869)-SEARCH("/",N3869))</f>
        <v>plays</v>
      </c>
      <c r="S3869" s="9">
        <f t="shared" si="242"/>
        <v>42509.605775462966</v>
      </c>
      <c r="T3869" s="9">
        <f t="shared" si="243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0.2</v>
      </c>
      <c r="P3870" s="14">
        <f t="shared" si="241"/>
        <v>10</v>
      </c>
      <c r="Q3870" t="str">
        <f>(LEFT(N3870,FIND("/",N3870)-1))</f>
        <v>theater</v>
      </c>
      <c r="R3870" t="str">
        <f>RIGHT(N3870,LEN(N3870)-SEARCH("/",N3870))</f>
        <v>musical</v>
      </c>
      <c r="S3870" s="9">
        <f t="shared" si="242"/>
        <v>41865.45144675926</v>
      </c>
      <c r="T3870" s="9">
        <f t="shared" si="243"/>
        <v>41890.45144675926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</v>
      </c>
      <c r="P3871" s="14">
        <f t="shared" si="241"/>
        <v>30.13</v>
      </c>
      <c r="Q3871" t="str">
        <f>(LEFT(N3871,FIND("/",N3871)-1))</f>
        <v>theater</v>
      </c>
      <c r="R3871" t="str">
        <f>RIGHT(N3871,LEN(N3871)-SEARCH("/",N3871))</f>
        <v>musical</v>
      </c>
      <c r="S3871" s="9">
        <f t="shared" si="242"/>
        <v>42047.516111111108</v>
      </c>
      <c r="T3871" s="9">
        <f t="shared" si="243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15</v>
      </c>
      <c r="P3872" s="14">
        <f t="shared" si="241"/>
        <v>150</v>
      </c>
      <c r="Q3872" t="str">
        <f>(LEFT(N3872,FIND("/",N3872)-1))</f>
        <v>theater</v>
      </c>
      <c r="R3872" t="str">
        <f>RIGHT(N3872,LEN(N3872)-SEARCH("/",N3872))</f>
        <v>musical</v>
      </c>
      <c r="S3872" s="9">
        <f t="shared" si="242"/>
        <v>41792.963865740741</v>
      </c>
      <c r="T3872" s="9">
        <f t="shared" si="243"/>
        <v>41822.963865740741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2.7</v>
      </c>
      <c r="P3873" s="14">
        <f t="shared" si="241"/>
        <v>13.33</v>
      </c>
      <c r="Q3873" t="str">
        <f>(LEFT(N3873,FIND("/",N3873)-1))</f>
        <v>theater</v>
      </c>
      <c r="R3873" t="str">
        <f>RIGHT(N3873,LEN(N3873)-SEARCH("/",N3873))</f>
        <v>musical</v>
      </c>
      <c r="S3873" s="9">
        <f t="shared" si="242"/>
        <v>42763.572337962956</v>
      </c>
      <c r="T3873" s="9">
        <f t="shared" si="243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14" t="e">
        <f t="shared" si="241"/>
        <v>#DIV/0!</v>
      </c>
      <c r="Q3874" t="str">
        <f>(LEFT(N3874,FIND("/",N3874)-1))</f>
        <v>theater</v>
      </c>
      <c r="R3874" t="str">
        <f>RIGHT(N3874,LEN(N3874)-SEARCH("/",N3874))</f>
        <v>musical</v>
      </c>
      <c r="S3874" s="9">
        <f t="shared" si="242"/>
        <v>42179.9374537037</v>
      </c>
      <c r="T3874" s="9">
        <f t="shared" si="243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14" t="e">
        <f t="shared" si="241"/>
        <v>#DIV/0!</v>
      </c>
      <c r="Q3875" t="str">
        <f>(LEFT(N3875,FIND("/",N3875)-1))</f>
        <v>theater</v>
      </c>
      <c r="R3875" t="str">
        <f>RIGHT(N3875,LEN(N3875)-SEARCH("/",N3875))</f>
        <v>musical</v>
      </c>
      <c r="S3875" s="9">
        <f t="shared" si="242"/>
        <v>42255.487673611111</v>
      </c>
      <c r="T3875" s="9">
        <f t="shared" si="243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14" t="e">
        <f t="shared" si="241"/>
        <v>#DIV/0!</v>
      </c>
      <c r="Q3876" t="str">
        <f>(LEFT(N3876,FIND("/",N3876)-1))</f>
        <v>theater</v>
      </c>
      <c r="R3876" t="str">
        <f>RIGHT(N3876,LEN(N3876)-SEARCH("/",N3876))</f>
        <v>musical</v>
      </c>
      <c r="S3876" s="9">
        <f t="shared" si="242"/>
        <v>42006.808124999996</v>
      </c>
      <c r="T3876" s="9">
        <f t="shared" si="243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14" t="e">
        <f t="shared" si="241"/>
        <v>#DIV/0!</v>
      </c>
      <c r="Q3877" t="str">
        <f>(LEFT(N3877,FIND("/",N3877)-1))</f>
        <v>theater</v>
      </c>
      <c r="R3877" t="str">
        <f>RIGHT(N3877,LEN(N3877)-SEARCH("/",N3877))</f>
        <v>musical</v>
      </c>
      <c r="S3877" s="9">
        <f t="shared" si="242"/>
        <v>42615.138483796291</v>
      </c>
      <c r="T3877" s="9">
        <f t="shared" si="243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52.8</v>
      </c>
      <c r="P3878" s="14">
        <f t="shared" si="241"/>
        <v>44.76</v>
      </c>
      <c r="Q3878" t="str">
        <f>(LEFT(N3878,FIND("/",N3878)-1))</f>
        <v>theater</v>
      </c>
      <c r="R3878" t="str">
        <f>RIGHT(N3878,LEN(N3878)-SEARCH("/",N3878))</f>
        <v>musical</v>
      </c>
      <c r="S3878" s="9">
        <f t="shared" si="242"/>
        <v>42372.415833333333</v>
      </c>
      <c r="T3878" s="9">
        <f t="shared" si="243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5</v>
      </c>
      <c r="P3879" s="14">
        <f t="shared" si="241"/>
        <v>88.64</v>
      </c>
      <c r="Q3879" t="str">
        <f>(LEFT(N3879,FIND("/",N3879)-1))</f>
        <v>theater</v>
      </c>
      <c r="R3879" t="str">
        <f>RIGHT(N3879,LEN(N3879)-SEARCH("/",N3879))</f>
        <v>musical</v>
      </c>
      <c r="S3879" s="9">
        <f t="shared" si="242"/>
        <v>42682.469351851854</v>
      </c>
      <c r="T3879" s="9">
        <f t="shared" si="243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0.1</v>
      </c>
      <c r="P3880" s="14">
        <f t="shared" si="241"/>
        <v>10</v>
      </c>
      <c r="Q3880" t="str">
        <f>(LEFT(N3880,FIND("/",N3880)-1))</f>
        <v>theater</v>
      </c>
      <c r="R3880" t="str">
        <f>RIGHT(N3880,LEN(N3880)-SEARCH("/",N3880))</f>
        <v>musical</v>
      </c>
      <c r="S3880" s="9">
        <f t="shared" si="242"/>
        <v>42154.610486111109</v>
      </c>
      <c r="T3880" s="9">
        <f t="shared" si="243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14" t="e">
        <f t="shared" si="241"/>
        <v>#DIV/0!</v>
      </c>
      <c r="Q3881" t="str">
        <f>(LEFT(N3881,FIND("/",N3881)-1))</f>
        <v>theater</v>
      </c>
      <c r="R3881" t="str">
        <f>RIGHT(N3881,LEN(N3881)-SEARCH("/",N3881))</f>
        <v>musical</v>
      </c>
      <c r="S3881" s="9">
        <f t="shared" si="242"/>
        <v>41999.652731481481</v>
      </c>
      <c r="T3881" s="9">
        <f t="shared" si="243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13.1</v>
      </c>
      <c r="P3882" s="14">
        <f t="shared" si="241"/>
        <v>57.65</v>
      </c>
      <c r="Q3882" t="str">
        <f>(LEFT(N3882,FIND("/",N3882)-1))</f>
        <v>theater</v>
      </c>
      <c r="R3882" t="str">
        <f>RIGHT(N3882,LEN(N3882)-SEARCH("/",N3882))</f>
        <v>musical</v>
      </c>
      <c r="S3882" s="9">
        <f t="shared" si="242"/>
        <v>41815.606712962959</v>
      </c>
      <c r="T3882" s="9">
        <f t="shared" si="243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5</v>
      </c>
      <c r="P3883" s="14">
        <f t="shared" si="241"/>
        <v>25</v>
      </c>
      <c r="Q3883" t="str">
        <f>(LEFT(N3883,FIND("/",N3883)-1))</f>
        <v>theater</v>
      </c>
      <c r="R3883" t="str">
        <f>RIGHT(N3883,LEN(N3883)-SEARCH("/",N3883))</f>
        <v>musical</v>
      </c>
      <c r="S3883" s="9">
        <f t="shared" si="242"/>
        <v>42755.810173611106</v>
      </c>
      <c r="T3883" s="9">
        <f t="shared" si="243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14" t="e">
        <f t="shared" si="241"/>
        <v>#DIV/0!</v>
      </c>
      <c r="Q3884" t="str">
        <f>(LEFT(N3884,FIND("/",N3884)-1))</f>
        <v>theater</v>
      </c>
      <c r="R3884" t="str">
        <f>RIGHT(N3884,LEN(N3884)-SEARCH("/",N3884))</f>
        <v>musical</v>
      </c>
      <c r="S3884" s="9">
        <f t="shared" si="242"/>
        <v>42373.77511574074</v>
      </c>
      <c r="T3884" s="9">
        <f t="shared" si="243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14" t="e">
        <f t="shared" si="241"/>
        <v>#DIV/0!</v>
      </c>
      <c r="Q3885" t="str">
        <f>(LEFT(N3885,FIND("/",N3885)-1))</f>
        <v>theater</v>
      </c>
      <c r="R3885" t="str">
        <f>RIGHT(N3885,LEN(N3885)-SEARCH("/",N3885))</f>
        <v>musical</v>
      </c>
      <c r="S3885" s="9">
        <f t="shared" si="242"/>
        <v>41854.394317129627</v>
      </c>
      <c r="T3885" s="9">
        <f t="shared" si="243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14" t="e">
        <f t="shared" si="241"/>
        <v>#DIV/0!</v>
      </c>
      <c r="Q3886" t="str">
        <f>(LEFT(N3886,FIND("/",N3886)-1))</f>
        <v>theater</v>
      </c>
      <c r="R3886" t="str">
        <f>RIGHT(N3886,LEN(N3886)-SEARCH("/",N3886))</f>
        <v>musical</v>
      </c>
      <c r="S3886" s="9">
        <f t="shared" si="242"/>
        <v>42065.583240740736</v>
      </c>
      <c r="T3886" s="9">
        <f t="shared" si="243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14" t="e">
        <f t="shared" si="241"/>
        <v>#DIV/0!</v>
      </c>
      <c r="Q3887" t="str">
        <f>(LEFT(N3887,FIND("/",N3887)-1))</f>
        <v>theater</v>
      </c>
      <c r="R3887" t="str">
        <f>RIGHT(N3887,LEN(N3887)-SEARCH("/",N3887))</f>
        <v>musical</v>
      </c>
      <c r="S3887" s="9">
        <f t="shared" si="242"/>
        <v>42469.742951388886</v>
      </c>
      <c r="T3887" s="9">
        <f t="shared" si="243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14" t="e">
        <f t="shared" si="241"/>
        <v>#DIV/0!</v>
      </c>
      <c r="Q3888" t="str">
        <f>(LEFT(N3888,FIND("/",N3888)-1))</f>
        <v>theater</v>
      </c>
      <c r="R3888" t="str">
        <f>RIGHT(N3888,LEN(N3888)-SEARCH("/",N3888))</f>
        <v>musical</v>
      </c>
      <c r="S3888" s="9">
        <f t="shared" si="242"/>
        <v>41954.019699074073</v>
      </c>
      <c r="T3888" s="9">
        <f t="shared" si="243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1.8</v>
      </c>
      <c r="P3889" s="14">
        <f t="shared" si="241"/>
        <v>17.5</v>
      </c>
      <c r="Q3889" t="str">
        <f>(LEFT(N3889,FIND("/",N3889)-1))</f>
        <v>theater</v>
      </c>
      <c r="R3889" t="str">
        <f>RIGHT(N3889,LEN(N3889)-SEARCH("/",N3889))</f>
        <v>musical</v>
      </c>
      <c r="S3889" s="9">
        <f t="shared" si="242"/>
        <v>42079.649641203701</v>
      </c>
      <c r="T3889" s="9">
        <f t="shared" si="243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27.1</v>
      </c>
      <c r="P3890" s="14">
        <f t="shared" si="241"/>
        <v>38.71</v>
      </c>
      <c r="Q3890" t="str">
        <f>(LEFT(N3890,FIND("/",N3890)-1))</f>
        <v>theater</v>
      </c>
      <c r="R3890" t="str">
        <f>RIGHT(N3890,LEN(N3890)-SEARCH("/",N3890))</f>
        <v>plays</v>
      </c>
      <c r="S3890" s="9">
        <f t="shared" si="242"/>
        <v>42762.337476851848</v>
      </c>
      <c r="T3890" s="9">
        <f t="shared" si="243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1.5</v>
      </c>
      <c r="P3891" s="14">
        <f t="shared" si="241"/>
        <v>13.11</v>
      </c>
      <c r="Q3891" t="str">
        <f>(LEFT(N3891,FIND("/",N3891)-1))</f>
        <v>theater</v>
      </c>
      <c r="R3891" t="str">
        <f>RIGHT(N3891,LEN(N3891)-SEARCH("/",N3891))</f>
        <v>plays</v>
      </c>
      <c r="S3891" s="9">
        <f t="shared" si="242"/>
        <v>41976.796643518515</v>
      </c>
      <c r="T3891" s="9">
        <f t="shared" si="243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16.8</v>
      </c>
      <c r="P3892" s="14">
        <f t="shared" si="241"/>
        <v>315.5</v>
      </c>
      <c r="Q3892" t="str">
        <f>(LEFT(N3892,FIND("/",N3892)-1))</f>
        <v>theater</v>
      </c>
      <c r="R3892" t="str">
        <f>RIGHT(N3892,LEN(N3892)-SEARCH("/",N3892))</f>
        <v>plays</v>
      </c>
      <c r="S3892" s="9">
        <f t="shared" si="242"/>
        <v>42171.55027777778</v>
      </c>
      <c r="T3892" s="9">
        <f t="shared" si="243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32.5</v>
      </c>
      <c r="P3893" s="14">
        <f t="shared" si="241"/>
        <v>37.14</v>
      </c>
      <c r="Q3893" t="str">
        <f>(LEFT(N3893,FIND("/",N3893)-1))</f>
        <v>theater</v>
      </c>
      <c r="R3893" t="str">
        <f>RIGHT(N3893,LEN(N3893)-SEARCH("/",N3893))</f>
        <v>plays</v>
      </c>
      <c r="S3893" s="9">
        <f t="shared" si="242"/>
        <v>42055.924120370364</v>
      </c>
      <c r="T3893" s="9">
        <f t="shared" si="243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14" t="e">
        <f t="shared" si="241"/>
        <v>#DIV/0!</v>
      </c>
      <c r="Q3894" t="str">
        <f>(LEFT(N3894,FIND("/",N3894)-1))</f>
        <v>theater</v>
      </c>
      <c r="R3894" t="str">
        <f>RIGHT(N3894,LEN(N3894)-SEARCH("/",N3894))</f>
        <v>plays</v>
      </c>
      <c r="S3894" s="9">
        <f t="shared" si="242"/>
        <v>41867.443946759253</v>
      </c>
      <c r="T3894" s="9">
        <f t="shared" si="243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21.6</v>
      </c>
      <c r="P3895" s="14">
        <f t="shared" si="241"/>
        <v>128.27000000000001</v>
      </c>
      <c r="Q3895" t="str">
        <f>(LEFT(N3895,FIND("/",N3895)-1))</f>
        <v>theater</v>
      </c>
      <c r="R3895" t="str">
        <f>RIGHT(N3895,LEN(N3895)-SEARCH("/",N3895))</f>
        <v>plays</v>
      </c>
      <c r="S3895" s="9">
        <f t="shared" si="242"/>
        <v>41779.449537037035</v>
      </c>
      <c r="T3895" s="9">
        <f t="shared" si="243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3.5</v>
      </c>
      <c r="P3896" s="14">
        <f t="shared" si="241"/>
        <v>47.27</v>
      </c>
      <c r="Q3896" t="str">
        <f>(LEFT(N3896,FIND("/",N3896)-1))</f>
        <v>theater</v>
      </c>
      <c r="R3896" t="str">
        <f>RIGHT(N3896,LEN(N3896)-SEARCH("/",N3896))</f>
        <v>plays</v>
      </c>
      <c r="S3896" s="9">
        <f t="shared" si="242"/>
        <v>42679.750138888885</v>
      </c>
      <c r="T3896" s="9">
        <f t="shared" si="243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5</v>
      </c>
      <c r="P3897" s="14">
        <f t="shared" si="241"/>
        <v>50</v>
      </c>
      <c r="Q3897" t="str">
        <f>(LEFT(N3897,FIND("/",N3897)-1))</f>
        <v>theater</v>
      </c>
      <c r="R3897" t="str">
        <f>RIGHT(N3897,LEN(N3897)-SEARCH("/",N3897))</f>
        <v>plays</v>
      </c>
      <c r="S3897" s="9">
        <f t="shared" si="242"/>
        <v>42032.041875000003</v>
      </c>
      <c r="T3897" s="9">
        <f t="shared" si="243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10.6</v>
      </c>
      <c r="P3898" s="14">
        <f t="shared" si="241"/>
        <v>42.5</v>
      </c>
      <c r="Q3898" t="str">
        <f>(LEFT(N3898,FIND("/",N3898)-1))</f>
        <v>theater</v>
      </c>
      <c r="R3898" t="str">
        <f>RIGHT(N3898,LEN(N3898)-SEARCH("/",N3898))</f>
        <v>plays</v>
      </c>
      <c r="S3898" s="9">
        <f t="shared" si="242"/>
        <v>41792.983541666668</v>
      </c>
      <c r="T3898" s="9">
        <f t="shared" si="243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17.600000000000001</v>
      </c>
      <c r="P3899" s="14">
        <f t="shared" si="241"/>
        <v>44</v>
      </c>
      <c r="Q3899" t="str">
        <f>(LEFT(N3899,FIND("/",N3899)-1))</f>
        <v>theater</v>
      </c>
      <c r="R3899" t="str">
        <f>RIGHT(N3899,LEN(N3899)-SEARCH("/",N3899))</f>
        <v>plays</v>
      </c>
      <c r="S3899" s="9">
        <f t="shared" si="242"/>
        <v>41982.665312499994</v>
      </c>
      <c r="T3899" s="9">
        <f t="shared" si="243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32.6</v>
      </c>
      <c r="P3900" s="14">
        <f t="shared" si="241"/>
        <v>50.88</v>
      </c>
      <c r="Q3900" t="str">
        <f>(LEFT(N3900,FIND("/",N3900)-1))</f>
        <v>theater</v>
      </c>
      <c r="R3900" t="str">
        <f>RIGHT(N3900,LEN(N3900)-SEARCH("/",N3900))</f>
        <v>plays</v>
      </c>
      <c r="S3900" s="9">
        <f t="shared" si="242"/>
        <v>42193.273958333331</v>
      </c>
      <c r="T3900" s="9">
        <f t="shared" si="243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1.3</v>
      </c>
      <c r="P3901" s="14">
        <f t="shared" si="241"/>
        <v>62.5</v>
      </c>
      <c r="Q3901" t="str">
        <f>(LEFT(N3901,FIND("/",N3901)-1))</f>
        <v>theater</v>
      </c>
      <c r="R3901" t="str">
        <f>RIGHT(N3901,LEN(N3901)-SEARCH("/",N3901))</f>
        <v>plays</v>
      </c>
      <c r="S3901" s="9">
        <f t="shared" si="242"/>
        <v>41843.566678240742</v>
      </c>
      <c r="T3901" s="9">
        <f t="shared" si="243"/>
        <v>41863.566678240742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5.4</v>
      </c>
      <c r="P3902" s="14">
        <f t="shared" si="241"/>
        <v>27</v>
      </c>
      <c r="Q3902" t="str">
        <f>(LEFT(N3902,FIND("/",N3902)-1))</f>
        <v>theater</v>
      </c>
      <c r="R3902" t="str">
        <f>RIGHT(N3902,LEN(N3902)-SEARCH("/",N3902))</f>
        <v>plays</v>
      </c>
      <c r="S3902" s="9">
        <f t="shared" si="242"/>
        <v>42135.884155092594</v>
      </c>
      <c r="T3902" s="9">
        <f t="shared" si="243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0.8</v>
      </c>
      <c r="P3903" s="14">
        <f t="shared" si="241"/>
        <v>25</v>
      </c>
      <c r="Q3903" t="str">
        <f>(LEFT(N3903,FIND("/",N3903)-1))</f>
        <v>theater</v>
      </c>
      <c r="R3903" t="str">
        <f>RIGHT(N3903,LEN(N3903)-SEARCH("/",N3903))</f>
        <v>plays</v>
      </c>
      <c r="S3903" s="9">
        <f t="shared" si="242"/>
        <v>42317.618043981478</v>
      </c>
      <c r="T3903" s="9">
        <f t="shared" si="243"/>
        <v>42357.618043981478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48.8</v>
      </c>
      <c r="P3904" s="14">
        <f t="shared" si="241"/>
        <v>47.26</v>
      </c>
      <c r="Q3904" t="str">
        <f>(LEFT(N3904,FIND("/",N3904)-1))</f>
        <v>theater</v>
      </c>
      <c r="R3904" t="str">
        <f>RIGHT(N3904,LEN(N3904)-SEARCH("/",N3904))</f>
        <v>plays</v>
      </c>
      <c r="S3904" s="9">
        <f t="shared" si="242"/>
        <v>42663.259745370371</v>
      </c>
      <c r="T3904" s="9">
        <f t="shared" si="243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14" t="e">
        <f t="shared" si="241"/>
        <v>#DIV/0!</v>
      </c>
      <c r="Q3905" t="str">
        <f>(LEFT(N3905,FIND("/",N3905)-1))</f>
        <v>theater</v>
      </c>
      <c r="R3905" t="str">
        <f>RIGHT(N3905,LEN(N3905)-SEARCH("/",N3905))</f>
        <v>plays</v>
      </c>
      <c r="S3905" s="9">
        <f t="shared" si="242"/>
        <v>42185.802835648145</v>
      </c>
      <c r="T3905" s="9">
        <f t="shared" si="243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</v>
      </c>
      <c r="P3906" s="14">
        <f t="shared" si="241"/>
        <v>1.5</v>
      </c>
      <c r="Q3906" t="str">
        <f>(LEFT(N3906,FIND("/",N3906)-1))</f>
        <v>theater</v>
      </c>
      <c r="R3906" t="str">
        <f>RIGHT(N3906,LEN(N3906)-SEARCH("/",N3906))</f>
        <v>plays</v>
      </c>
      <c r="S3906" s="9">
        <f t="shared" si="242"/>
        <v>42095.020833333336</v>
      </c>
      <c r="T3906" s="9">
        <f t="shared" si="243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ROUND((E3907/D3907)*100, 1)</f>
        <v>11.5</v>
      </c>
      <c r="P3907" s="14">
        <f t="shared" ref="P3907:P3970" si="245">ROUND(E3907/L3907, 2)</f>
        <v>24.71</v>
      </c>
      <c r="Q3907" t="str">
        <f>(LEFT(N3907,FIND("/",N3907)-1))</f>
        <v>theater</v>
      </c>
      <c r="R3907" t="str">
        <f>RIGHT(N3907,LEN(N3907)-SEARCH("/",N3907))</f>
        <v>plays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</v>
      </c>
      <c r="P3908" s="14">
        <f t="shared" si="245"/>
        <v>63.13</v>
      </c>
      <c r="Q3908" t="str">
        <f>(LEFT(N3908,FIND("/",N3908)-1))</f>
        <v>theater</v>
      </c>
      <c r="R3908" t="str">
        <f>RIGHT(N3908,LEN(N3908)-SEARCH("/",N3908))</f>
        <v>plays</v>
      </c>
      <c r="S3908" s="9">
        <f t="shared" si="246"/>
        <v>42143.709409722222</v>
      </c>
      <c r="T3908" s="9">
        <f t="shared" si="247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15.3</v>
      </c>
      <c r="P3909" s="14">
        <f t="shared" si="245"/>
        <v>38.25</v>
      </c>
      <c r="Q3909" t="str">
        <f>(LEFT(N3909,FIND("/",N3909)-1))</f>
        <v>theater</v>
      </c>
      <c r="R3909" t="str">
        <f>RIGHT(N3909,LEN(N3909)-SEARCH("/",N3909))</f>
        <v>plays</v>
      </c>
      <c r="S3909" s="9">
        <f t="shared" si="246"/>
        <v>41906.611180555556</v>
      </c>
      <c r="T3909" s="9">
        <f t="shared" si="247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8.6999999999999993</v>
      </c>
      <c r="P3910" s="14">
        <f t="shared" si="245"/>
        <v>16.25</v>
      </c>
      <c r="Q3910" t="str">
        <f>(LEFT(N3910,FIND("/",N3910)-1))</f>
        <v>theater</v>
      </c>
      <c r="R3910" t="str">
        <f>RIGHT(N3910,LEN(N3910)-SEARCH("/",N3910))</f>
        <v>plays</v>
      </c>
      <c r="S3910" s="9">
        <f t="shared" si="246"/>
        <v>41833.927037037036</v>
      </c>
      <c r="T3910" s="9">
        <f t="shared" si="247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0.2</v>
      </c>
      <c r="P3911" s="14">
        <f t="shared" si="245"/>
        <v>33.75</v>
      </c>
      <c r="Q3911" t="str">
        <f>(LEFT(N3911,FIND("/",N3911)-1))</f>
        <v>theater</v>
      </c>
      <c r="R3911" t="str">
        <f>RIGHT(N3911,LEN(N3911)-SEARCH("/",N3911))</f>
        <v>plays</v>
      </c>
      <c r="S3911" s="9">
        <f t="shared" si="246"/>
        <v>41863.150949074072</v>
      </c>
      <c r="T3911" s="9">
        <f t="shared" si="247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3.1</v>
      </c>
      <c r="P3912" s="14">
        <f t="shared" si="245"/>
        <v>61.67</v>
      </c>
      <c r="Q3912" t="str">
        <f>(LEFT(N3912,FIND("/",N3912)-1))</f>
        <v>theater</v>
      </c>
      <c r="R3912" t="str">
        <f>RIGHT(N3912,LEN(N3912)-SEARCH("/",N3912))</f>
        <v>plays</v>
      </c>
      <c r="S3912" s="9">
        <f t="shared" si="246"/>
        <v>42224.548576388886</v>
      </c>
      <c r="T3912" s="9">
        <f t="shared" si="247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37.4</v>
      </c>
      <c r="P3913" s="14">
        <f t="shared" si="245"/>
        <v>83.14</v>
      </c>
      <c r="Q3913" t="str">
        <f>(LEFT(N3913,FIND("/",N3913)-1))</f>
        <v>theater</v>
      </c>
      <c r="R3913" t="str">
        <f>RIGHT(N3913,LEN(N3913)-SEARCH("/",N3913))</f>
        <v>plays</v>
      </c>
      <c r="S3913" s="9">
        <f t="shared" si="246"/>
        <v>41939.603900462964</v>
      </c>
      <c r="T3913" s="9">
        <f t="shared" si="247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0</v>
      </c>
      <c r="P3914" s="14">
        <f t="shared" si="245"/>
        <v>1</v>
      </c>
      <c r="Q3914" t="str">
        <f>(LEFT(N3914,FIND("/",N3914)-1))</f>
        <v>theater</v>
      </c>
      <c r="R3914" t="str">
        <f>RIGHT(N3914,LEN(N3914)-SEARCH("/",N3914))</f>
        <v>plays</v>
      </c>
      <c r="S3914" s="9">
        <f t="shared" si="246"/>
        <v>42059.061689814807</v>
      </c>
      <c r="T3914" s="9">
        <f t="shared" si="247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10</v>
      </c>
      <c r="P3915" s="14">
        <f t="shared" si="245"/>
        <v>142.86000000000001</v>
      </c>
      <c r="Q3915" t="str">
        <f>(LEFT(N3915,FIND("/",N3915)-1))</f>
        <v>theater</v>
      </c>
      <c r="R3915" t="str">
        <f>RIGHT(N3915,LEN(N3915)-SEARCH("/",N3915))</f>
        <v>plays</v>
      </c>
      <c r="S3915" s="9">
        <f t="shared" si="246"/>
        <v>42308.002881944441</v>
      </c>
      <c r="T3915" s="9">
        <f t="shared" si="247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36.4</v>
      </c>
      <c r="P3916" s="14">
        <f t="shared" si="245"/>
        <v>33.67</v>
      </c>
      <c r="Q3916" t="str">
        <f>(LEFT(N3916,FIND("/",N3916)-1))</f>
        <v>theater</v>
      </c>
      <c r="R3916" t="str">
        <f>RIGHT(N3916,LEN(N3916)-SEARCH("/",N3916))</f>
        <v>plays</v>
      </c>
      <c r="S3916" s="9">
        <f t="shared" si="246"/>
        <v>42114.610601851855</v>
      </c>
      <c r="T3916" s="9">
        <f t="shared" si="247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0.3</v>
      </c>
      <c r="P3917" s="14">
        <f t="shared" si="245"/>
        <v>5</v>
      </c>
      <c r="Q3917" t="str">
        <f>(LEFT(N3917,FIND("/",N3917)-1))</f>
        <v>theater</v>
      </c>
      <c r="R3917" t="str">
        <f>RIGHT(N3917,LEN(N3917)-SEARCH("/",N3917))</f>
        <v>plays</v>
      </c>
      <c r="S3917" s="9">
        <f t="shared" si="246"/>
        <v>42492.776724537034</v>
      </c>
      <c r="T3917" s="9">
        <f t="shared" si="247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14" t="e">
        <f t="shared" si="245"/>
        <v>#DIV/0!</v>
      </c>
      <c r="Q3918" t="str">
        <f>(LEFT(N3918,FIND("/",N3918)-1))</f>
        <v>theater</v>
      </c>
      <c r="R3918" t="str">
        <f>RIGHT(N3918,LEN(N3918)-SEARCH("/",N3918))</f>
        <v>plays</v>
      </c>
      <c r="S3918" s="9">
        <f t="shared" si="246"/>
        <v>42494.263333333329</v>
      </c>
      <c r="T3918" s="9">
        <f t="shared" si="247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0.3</v>
      </c>
      <c r="P3919" s="14">
        <f t="shared" si="245"/>
        <v>10</v>
      </c>
      <c r="Q3919" t="str">
        <f>(LEFT(N3919,FIND("/",N3919)-1))</f>
        <v>theater</v>
      </c>
      <c r="R3919" t="str">
        <f>RIGHT(N3919,LEN(N3919)-SEARCH("/",N3919))</f>
        <v>plays</v>
      </c>
      <c r="S3919" s="9">
        <f t="shared" si="246"/>
        <v>41863.318993055553</v>
      </c>
      <c r="T3919" s="9">
        <f t="shared" si="247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0.2</v>
      </c>
      <c r="P3920" s="14">
        <f t="shared" si="245"/>
        <v>40</v>
      </c>
      <c r="Q3920" t="str">
        <f>(LEFT(N3920,FIND("/",N3920)-1))</f>
        <v>theater</v>
      </c>
      <c r="R3920" t="str">
        <f>RIGHT(N3920,LEN(N3920)-SEARCH("/",N3920))</f>
        <v>plays</v>
      </c>
      <c r="S3920" s="9">
        <f t="shared" si="246"/>
        <v>41843.456284722219</v>
      </c>
      <c r="T3920" s="9">
        <f t="shared" si="247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1.8</v>
      </c>
      <c r="P3921" s="14">
        <f t="shared" si="245"/>
        <v>30</v>
      </c>
      <c r="Q3921" t="str">
        <f>(LEFT(N3921,FIND("/",N3921)-1))</f>
        <v>theater</v>
      </c>
      <c r="R3921" t="str">
        <f>RIGHT(N3921,LEN(N3921)-SEARCH("/",N3921))</f>
        <v>plays</v>
      </c>
      <c r="S3921" s="9">
        <f t="shared" si="246"/>
        <v>42358.476539351854</v>
      </c>
      <c r="T3921" s="9">
        <f t="shared" si="247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5.4</v>
      </c>
      <c r="P3922" s="14">
        <f t="shared" si="245"/>
        <v>45</v>
      </c>
      <c r="Q3922" t="str">
        <f>(LEFT(N3922,FIND("/",N3922)-1))</f>
        <v>theater</v>
      </c>
      <c r="R3922" t="str">
        <f>RIGHT(N3922,LEN(N3922)-SEARCH("/",N3922))</f>
        <v>plays</v>
      </c>
      <c r="S3922" s="9">
        <f t="shared" si="246"/>
        <v>42657.178935185184</v>
      </c>
      <c r="T3922" s="9">
        <f t="shared" si="247"/>
        <v>42687.220601851848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14" t="e">
        <f t="shared" si="245"/>
        <v>#DIV/0!</v>
      </c>
      <c r="Q3923" t="str">
        <f>(LEFT(N3923,FIND("/",N3923)-1))</f>
        <v>theater</v>
      </c>
      <c r="R3923" t="str">
        <f>RIGHT(N3923,LEN(N3923)-SEARCH("/",N3923))</f>
        <v>plays</v>
      </c>
      <c r="S3923" s="9">
        <f t="shared" si="246"/>
        <v>41926.333969907406</v>
      </c>
      <c r="T3923" s="9">
        <f t="shared" si="247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</v>
      </c>
      <c r="P3924" s="14">
        <f t="shared" si="245"/>
        <v>10.17</v>
      </c>
      <c r="Q3924" t="str">
        <f>(LEFT(N3924,FIND("/",N3924)-1))</f>
        <v>theater</v>
      </c>
      <c r="R3924" t="str">
        <f>RIGHT(N3924,LEN(N3924)-SEARCH("/",N3924))</f>
        <v>plays</v>
      </c>
      <c r="S3924" s="9">
        <f t="shared" si="246"/>
        <v>42020.560300925928</v>
      </c>
      <c r="T3924" s="9">
        <f t="shared" si="247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12</v>
      </c>
      <c r="P3925" s="14">
        <f t="shared" si="245"/>
        <v>81.41</v>
      </c>
      <c r="Q3925" t="str">
        <f>(LEFT(N3925,FIND("/",N3925)-1))</f>
        <v>theater</v>
      </c>
      <c r="R3925" t="str">
        <f>RIGHT(N3925,LEN(N3925)-SEARCH("/",N3925))</f>
        <v>plays</v>
      </c>
      <c r="S3925" s="9">
        <f t="shared" si="246"/>
        <v>42075.771655092591</v>
      </c>
      <c r="T3925" s="9">
        <f t="shared" si="247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15.3</v>
      </c>
      <c r="P3926" s="14">
        <f t="shared" si="245"/>
        <v>57.25</v>
      </c>
      <c r="Q3926" t="str">
        <f>(LEFT(N3926,FIND("/",N3926)-1))</f>
        <v>theater</v>
      </c>
      <c r="R3926" t="str">
        <f>RIGHT(N3926,LEN(N3926)-SEARCH("/",N3926))</f>
        <v>plays</v>
      </c>
      <c r="S3926" s="9">
        <f t="shared" si="246"/>
        <v>41786.751412037032</v>
      </c>
      <c r="T3926" s="9">
        <f t="shared" si="247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10</v>
      </c>
      <c r="P3927" s="14">
        <f t="shared" si="245"/>
        <v>5</v>
      </c>
      <c r="Q3927" t="str">
        <f>(LEFT(N3927,FIND("/",N3927)-1))</f>
        <v>theater</v>
      </c>
      <c r="R3927" t="str">
        <f>RIGHT(N3927,LEN(N3927)-SEARCH("/",N3927))</f>
        <v>plays</v>
      </c>
      <c r="S3927" s="9">
        <f t="shared" si="246"/>
        <v>41820.662488425922</v>
      </c>
      <c r="T3927" s="9">
        <f t="shared" si="247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0.3</v>
      </c>
      <c r="P3928" s="14">
        <f t="shared" si="245"/>
        <v>15</v>
      </c>
      <c r="Q3928" t="str">
        <f>(LEFT(N3928,FIND("/",N3928)-1))</f>
        <v>theater</v>
      </c>
      <c r="R3928" t="str">
        <f>RIGHT(N3928,LEN(N3928)-SEARCH("/",N3928))</f>
        <v>plays</v>
      </c>
      <c r="S3928" s="9">
        <f t="shared" si="246"/>
        <v>41969.876712962963</v>
      </c>
      <c r="T3928" s="9">
        <f t="shared" si="247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1</v>
      </c>
      <c r="P3929" s="14">
        <f t="shared" si="245"/>
        <v>12.5</v>
      </c>
      <c r="Q3929" t="str">
        <f>(LEFT(N3929,FIND("/",N3929)-1))</f>
        <v>theater</v>
      </c>
      <c r="R3929" t="str">
        <f>RIGHT(N3929,LEN(N3929)-SEARCH("/",N3929))</f>
        <v>plays</v>
      </c>
      <c r="S3929" s="9">
        <f t="shared" si="246"/>
        <v>41830.059074074074</v>
      </c>
      <c r="T3929" s="9">
        <f t="shared" si="247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13</v>
      </c>
      <c r="P3930" s="14">
        <f t="shared" si="245"/>
        <v>93</v>
      </c>
      <c r="Q3930" t="str">
        <f>(LEFT(N3930,FIND("/",N3930)-1))</f>
        <v>theater</v>
      </c>
      <c r="R3930" t="str">
        <f>RIGHT(N3930,LEN(N3930)-SEARCH("/",N3930))</f>
        <v>plays</v>
      </c>
      <c r="S3930" s="9">
        <f t="shared" si="246"/>
        <v>42265.474849537037</v>
      </c>
      <c r="T3930" s="9">
        <f t="shared" si="247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2.2999999999999998</v>
      </c>
      <c r="P3931" s="14">
        <f t="shared" si="245"/>
        <v>32.36</v>
      </c>
      <c r="Q3931" t="str">
        <f>(LEFT(N3931,FIND("/",N3931)-1))</f>
        <v>theater</v>
      </c>
      <c r="R3931" t="str">
        <f>RIGHT(N3931,LEN(N3931)-SEARCH("/",N3931))</f>
        <v>plays</v>
      </c>
      <c r="S3931" s="9">
        <f t="shared" si="246"/>
        <v>42601.618807870364</v>
      </c>
      <c r="T3931" s="9">
        <f t="shared" si="247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14" t="e">
        <f t="shared" si="245"/>
        <v>#DIV/0!</v>
      </c>
      <c r="Q3932" t="str">
        <f>(LEFT(N3932,FIND("/",N3932)-1))</f>
        <v>theater</v>
      </c>
      <c r="R3932" t="str">
        <f>RIGHT(N3932,LEN(N3932)-SEARCH("/",N3932))</f>
        <v>plays</v>
      </c>
      <c r="S3932" s="9">
        <f t="shared" si="246"/>
        <v>42433.13041666666</v>
      </c>
      <c r="T3932" s="9">
        <f t="shared" si="247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14" t="e">
        <f t="shared" si="245"/>
        <v>#DIV/0!</v>
      </c>
      <c r="Q3933" t="str">
        <f>(LEFT(N3933,FIND("/",N3933)-1))</f>
        <v>theater</v>
      </c>
      <c r="R3933" t="str">
        <f>RIGHT(N3933,LEN(N3933)-SEARCH("/",N3933))</f>
        <v>plays</v>
      </c>
      <c r="S3933" s="9">
        <f t="shared" si="246"/>
        <v>42227.943368055552</v>
      </c>
      <c r="T3933" s="9">
        <f t="shared" si="247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0</v>
      </c>
      <c r="P3934" s="14">
        <f t="shared" si="245"/>
        <v>1</v>
      </c>
      <c r="Q3934" t="str">
        <f>(LEFT(N3934,FIND("/",N3934)-1))</f>
        <v>theater</v>
      </c>
      <c r="R3934" t="str">
        <f>RIGHT(N3934,LEN(N3934)-SEARCH("/",N3934))</f>
        <v>plays</v>
      </c>
      <c r="S3934" s="9">
        <f t="shared" si="246"/>
        <v>42414.960231481477</v>
      </c>
      <c r="T3934" s="9">
        <f t="shared" si="247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15.7</v>
      </c>
      <c r="P3935" s="14">
        <f t="shared" si="245"/>
        <v>91.83</v>
      </c>
      <c r="Q3935" t="str">
        <f>(LEFT(N3935,FIND("/",N3935)-1))</f>
        <v>theater</v>
      </c>
      <c r="R3935" t="str">
        <f>RIGHT(N3935,LEN(N3935)-SEARCH("/",N3935))</f>
        <v>plays</v>
      </c>
      <c r="S3935" s="9">
        <f t="shared" si="246"/>
        <v>42538.759976851848</v>
      </c>
      <c r="T3935" s="9">
        <f t="shared" si="247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11</v>
      </c>
      <c r="P3936" s="14">
        <f t="shared" si="245"/>
        <v>45.83</v>
      </c>
      <c r="Q3936" t="str">
        <f>(LEFT(N3936,FIND("/",N3936)-1))</f>
        <v>theater</v>
      </c>
      <c r="R3936" t="str">
        <f>RIGHT(N3936,LEN(N3936)-SEARCH("/",N3936))</f>
        <v>plays</v>
      </c>
      <c r="S3936" s="9">
        <f t="shared" si="246"/>
        <v>42233.463414351849</v>
      </c>
      <c r="T3936" s="9">
        <f t="shared" si="247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43.8</v>
      </c>
      <c r="P3937" s="14">
        <f t="shared" si="245"/>
        <v>57.17</v>
      </c>
      <c r="Q3937" t="str">
        <f>(LEFT(N3937,FIND("/",N3937)-1))</f>
        <v>theater</v>
      </c>
      <c r="R3937" t="str">
        <f>RIGHT(N3937,LEN(N3937)-SEARCH("/",N3937))</f>
        <v>plays</v>
      </c>
      <c r="S3937" s="9">
        <f t="shared" si="246"/>
        <v>42221.448449074072</v>
      </c>
      <c r="T3937" s="9">
        <f t="shared" si="247"/>
        <v>42281.448449074072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14" t="e">
        <f t="shared" si="245"/>
        <v>#DIV/0!</v>
      </c>
      <c r="Q3938" t="str">
        <f>(LEFT(N3938,FIND("/",N3938)-1))</f>
        <v>theater</v>
      </c>
      <c r="R3938" t="str">
        <f>RIGHT(N3938,LEN(N3938)-SEARCH("/",N3938))</f>
        <v>plays</v>
      </c>
      <c r="S3938" s="9">
        <f t="shared" si="246"/>
        <v>42675.054629629631</v>
      </c>
      <c r="T3938" s="9">
        <f t="shared" si="247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86.1</v>
      </c>
      <c r="P3939" s="14">
        <f t="shared" si="245"/>
        <v>248.5</v>
      </c>
      <c r="Q3939" t="str">
        <f>(LEFT(N3939,FIND("/",N3939)-1))</f>
        <v>theater</v>
      </c>
      <c r="R3939" t="str">
        <f>RIGHT(N3939,LEN(N3939)-SEARCH("/",N3939))</f>
        <v>plays</v>
      </c>
      <c r="S3939" s="9">
        <f t="shared" si="246"/>
        <v>42534.423148148147</v>
      </c>
      <c r="T3939" s="9">
        <f t="shared" si="247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12.2</v>
      </c>
      <c r="P3940" s="14">
        <f t="shared" si="245"/>
        <v>79.400000000000006</v>
      </c>
      <c r="Q3940" t="str">
        <f>(LEFT(N3940,FIND("/",N3940)-1))</f>
        <v>theater</v>
      </c>
      <c r="R3940" t="str">
        <f>RIGHT(N3940,LEN(N3940)-SEARCH("/",N3940))</f>
        <v>plays</v>
      </c>
      <c r="S3940" s="9">
        <f t="shared" si="246"/>
        <v>42151.697384259256</v>
      </c>
      <c r="T3940" s="9">
        <f t="shared" si="247"/>
        <v>42182.697384259256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0.1</v>
      </c>
      <c r="P3941" s="14">
        <f t="shared" si="245"/>
        <v>5</v>
      </c>
      <c r="Q3941" t="str">
        <f>(LEFT(N3941,FIND("/",N3941)-1))</f>
        <v>theater</v>
      </c>
      <c r="R3941" t="str">
        <f>RIGHT(N3941,LEN(N3941)-SEARCH("/",N3941))</f>
        <v>plays</v>
      </c>
      <c r="S3941" s="9">
        <f t="shared" si="246"/>
        <v>41915.191886574074</v>
      </c>
      <c r="T3941" s="9">
        <f t="shared" si="247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0.2</v>
      </c>
      <c r="P3942" s="14">
        <f t="shared" si="245"/>
        <v>5.5</v>
      </c>
      <c r="Q3942" t="str">
        <f>(LEFT(N3942,FIND("/",N3942)-1))</f>
        <v>theater</v>
      </c>
      <c r="R3942" t="str">
        <f>RIGHT(N3942,LEN(N3942)-SEARCH("/",N3942))</f>
        <v>plays</v>
      </c>
      <c r="S3942" s="9">
        <f t="shared" si="246"/>
        <v>41961.284155092588</v>
      </c>
      <c r="T3942" s="9">
        <f t="shared" si="247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0.9</v>
      </c>
      <c r="P3943" s="14">
        <f t="shared" si="245"/>
        <v>25</v>
      </c>
      <c r="Q3943" t="str">
        <f>(LEFT(N3943,FIND("/",N3943)-1))</f>
        <v>theater</v>
      </c>
      <c r="R3943" t="str">
        <f>RIGHT(N3943,LEN(N3943)-SEARCH("/",N3943))</f>
        <v>plays</v>
      </c>
      <c r="S3943" s="9">
        <f t="shared" si="246"/>
        <v>41940.378900462958</v>
      </c>
      <c r="T3943" s="9">
        <f t="shared" si="247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14" t="e">
        <f t="shared" si="245"/>
        <v>#DIV/0!</v>
      </c>
      <c r="Q3944" t="str">
        <f>(LEFT(N3944,FIND("/",N3944)-1))</f>
        <v>theater</v>
      </c>
      <c r="R3944" t="str">
        <f>RIGHT(N3944,LEN(N3944)-SEARCH("/",N3944))</f>
        <v>plays</v>
      </c>
      <c r="S3944" s="9">
        <f t="shared" si="246"/>
        <v>42111.695763888885</v>
      </c>
      <c r="T3944" s="9">
        <f t="shared" si="247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35.6</v>
      </c>
      <c r="P3945" s="14">
        <f t="shared" si="245"/>
        <v>137.08000000000001</v>
      </c>
      <c r="Q3945" t="str">
        <f>(LEFT(N3945,FIND("/",N3945)-1))</f>
        <v>theater</v>
      </c>
      <c r="R3945" t="str">
        <f>RIGHT(N3945,LEN(N3945)-SEARCH("/",N3945))</f>
        <v>plays</v>
      </c>
      <c r="S3945" s="9">
        <f t="shared" si="246"/>
        <v>42279.570231481477</v>
      </c>
      <c r="T3945" s="9">
        <f t="shared" si="247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14" t="e">
        <f t="shared" si="245"/>
        <v>#DIV/0!</v>
      </c>
      <c r="Q3946" t="str">
        <f>(LEFT(N3946,FIND("/",N3946)-1))</f>
        <v>theater</v>
      </c>
      <c r="R3946" t="str">
        <f>RIGHT(N3946,LEN(N3946)-SEARCH("/",N3946))</f>
        <v>plays</v>
      </c>
      <c r="S3946" s="9">
        <f t="shared" si="246"/>
        <v>42213.454571759255</v>
      </c>
      <c r="T3946" s="9">
        <f t="shared" si="247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0.3</v>
      </c>
      <c r="P3947" s="14">
        <f t="shared" si="245"/>
        <v>5</v>
      </c>
      <c r="Q3947" t="str">
        <f>(LEFT(N3947,FIND("/",N3947)-1))</f>
        <v>theater</v>
      </c>
      <c r="R3947" t="str">
        <f>RIGHT(N3947,LEN(N3947)-SEARCH("/",N3947))</f>
        <v>plays</v>
      </c>
      <c r="S3947" s="9">
        <f t="shared" si="246"/>
        <v>42109.593379629623</v>
      </c>
      <c r="T3947" s="9">
        <f t="shared" si="247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3.3</v>
      </c>
      <c r="P3948" s="14">
        <f t="shared" si="245"/>
        <v>39</v>
      </c>
      <c r="Q3948" t="str">
        <f>(LEFT(N3948,FIND("/",N3948)-1))</f>
        <v>theater</v>
      </c>
      <c r="R3948" t="str">
        <f>RIGHT(N3948,LEN(N3948)-SEARCH("/",N3948))</f>
        <v>plays</v>
      </c>
      <c r="S3948" s="9">
        <f t="shared" si="246"/>
        <v>42031.625254629624</v>
      </c>
      <c r="T3948" s="9">
        <f t="shared" si="247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3.4</v>
      </c>
      <c r="P3949" s="14">
        <f t="shared" si="245"/>
        <v>50.5</v>
      </c>
      <c r="Q3949" t="str">
        <f>(LEFT(N3949,FIND("/",N3949)-1))</f>
        <v>theater</v>
      </c>
      <c r="R3949" t="str">
        <f>RIGHT(N3949,LEN(N3949)-SEARCH("/",N3949))</f>
        <v>plays</v>
      </c>
      <c r="S3949" s="9">
        <f t="shared" si="246"/>
        <v>42614.934537037036</v>
      </c>
      <c r="T3949" s="9">
        <f t="shared" si="247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14" t="e">
        <f t="shared" si="245"/>
        <v>#DIV/0!</v>
      </c>
      <c r="Q3950" t="str">
        <f>(LEFT(N3950,FIND("/",N3950)-1))</f>
        <v>theater</v>
      </c>
      <c r="R3950" t="str">
        <f>RIGHT(N3950,LEN(N3950)-SEARCH("/",N3950))</f>
        <v>plays</v>
      </c>
      <c r="S3950" s="9">
        <f t="shared" si="246"/>
        <v>41829.117164351854</v>
      </c>
      <c r="T3950" s="9">
        <f t="shared" si="247"/>
        <v>41889.117164351854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15.8</v>
      </c>
      <c r="P3951" s="14">
        <f t="shared" si="245"/>
        <v>49.28</v>
      </c>
      <c r="Q3951" t="str">
        <f>(LEFT(N3951,FIND("/",N3951)-1))</f>
        <v>theater</v>
      </c>
      <c r="R3951" t="str">
        <f>RIGHT(N3951,LEN(N3951)-SEARCH("/",N3951))</f>
        <v>plays</v>
      </c>
      <c r="S3951" s="9">
        <f t="shared" si="246"/>
        <v>42015.912280092591</v>
      </c>
      <c r="T3951" s="9">
        <f t="shared" si="247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0.6</v>
      </c>
      <c r="P3952" s="14">
        <f t="shared" si="245"/>
        <v>25</v>
      </c>
      <c r="Q3952" t="str">
        <f>(LEFT(N3952,FIND("/",N3952)-1))</f>
        <v>theater</v>
      </c>
      <c r="R3952" t="str">
        <f>RIGHT(N3952,LEN(N3952)-SEARCH("/",N3952))</f>
        <v>plays</v>
      </c>
      <c r="S3952" s="9">
        <f t="shared" si="246"/>
        <v>42439.493981481479</v>
      </c>
      <c r="T3952" s="9">
        <f t="shared" si="247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0</v>
      </c>
      <c r="P3953" s="14">
        <f t="shared" si="245"/>
        <v>1</v>
      </c>
      <c r="Q3953" t="str">
        <f>(LEFT(N3953,FIND("/",N3953)-1))</f>
        <v>theater</v>
      </c>
      <c r="R3953" t="str">
        <f>RIGHT(N3953,LEN(N3953)-SEARCH("/",N3953))</f>
        <v>plays</v>
      </c>
      <c r="S3953" s="9">
        <f t="shared" si="246"/>
        <v>42433.617384259262</v>
      </c>
      <c r="T3953" s="9">
        <f t="shared" si="247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0.1</v>
      </c>
      <c r="P3954" s="14">
        <f t="shared" si="245"/>
        <v>25</v>
      </c>
      <c r="Q3954" t="str">
        <f>(LEFT(N3954,FIND("/",N3954)-1))</f>
        <v>theater</v>
      </c>
      <c r="R3954" t="str">
        <f>RIGHT(N3954,LEN(N3954)-SEARCH("/",N3954))</f>
        <v>plays</v>
      </c>
      <c r="S3954" s="9">
        <f t="shared" si="246"/>
        <v>42243.582060185181</v>
      </c>
      <c r="T3954" s="9">
        <f t="shared" si="247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14" t="e">
        <f t="shared" si="245"/>
        <v>#DIV/0!</v>
      </c>
      <c r="Q3955" t="str">
        <f>(LEFT(N3955,FIND("/",N3955)-1))</f>
        <v>theater</v>
      </c>
      <c r="R3955" t="str">
        <f>RIGHT(N3955,LEN(N3955)-SEARCH("/",N3955))</f>
        <v>plays</v>
      </c>
      <c r="S3955" s="9">
        <f t="shared" si="246"/>
        <v>42549.840115740742</v>
      </c>
      <c r="T3955" s="9">
        <f t="shared" si="247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14" t="e">
        <f t="shared" si="245"/>
        <v>#DIV/0!</v>
      </c>
      <c r="Q3956" t="str">
        <f>(LEFT(N3956,FIND("/",N3956)-1))</f>
        <v>theater</v>
      </c>
      <c r="R3956" t="str">
        <f>RIGHT(N3956,LEN(N3956)-SEARCH("/",N3956))</f>
        <v>plays</v>
      </c>
      <c r="S3956" s="9">
        <f t="shared" si="246"/>
        <v>41774.442870370367</v>
      </c>
      <c r="T3956" s="9">
        <f t="shared" si="247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24.3</v>
      </c>
      <c r="P3957" s="14">
        <f t="shared" si="245"/>
        <v>53.13</v>
      </c>
      <c r="Q3957" t="str">
        <f>(LEFT(N3957,FIND("/",N3957)-1))</f>
        <v>theater</v>
      </c>
      <c r="R3957" t="str">
        <f>RIGHT(N3957,LEN(N3957)-SEARCH("/",N3957))</f>
        <v>plays</v>
      </c>
      <c r="S3957" s="9">
        <f t="shared" si="246"/>
        <v>42306.640520833331</v>
      </c>
      <c r="T3957" s="9">
        <f t="shared" si="247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14" t="e">
        <f t="shared" si="245"/>
        <v>#DIV/0!</v>
      </c>
      <c r="Q3958" t="str">
        <f>(LEFT(N3958,FIND("/",N3958)-1))</f>
        <v>theater</v>
      </c>
      <c r="R3958" t="str">
        <f>RIGHT(N3958,LEN(N3958)-SEARCH("/",N3958))</f>
        <v>plays</v>
      </c>
      <c r="S3958" s="9">
        <f t="shared" si="246"/>
        <v>42457.723692129628</v>
      </c>
      <c r="T3958" s="9">
        <f t="shared" si="247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0</v>
      </c>
      <c r="P3959" s="14">
        <f t="shared" si="245"/>
        <v>7</v>
      </c>
      <c r="Q3959" t="str">
        <f>(LEFT(N3959,FIND("/",N3959)-1))</f>
        <v>theater</v>
      </c>
      <c r="R3959" t="str">
        <f>RIGHT(N3959,LEN(N3959)-SEARCH("/",N3959))</f>
        <v>plays</v>
      </c>
      <c r="S3959" s="9">
        <f t="shared" si="246"/>
        <v>42513.76798611111</v>
      </c>
      <c r="T3959" s="9">
        <f t="shared" si="247"/>
        <v>42559.76798611111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32.1</v>
      </c>
      <c r="P3960" s="14">
        <f t="shared" si="245"/>
        <v>40.06</v>
      </c>
      <c r="Q3960" t="str">
        <f>(LEFT(N3960,FIND("/",N3960)-1))</f>
        <v>theater</v>
      </c>
      <c r="R3960" t="str">
        <f>RIGHT(N3960,LEN(N3960)-SEARCH("/",N3960))</f>
        <v>plays</v>
      </c>
      <c r="S3960" s="9">
        <f t="shared" si="246"/>
        <v>41816.742037037031</v>
      </c>
      <c r="T3960" s="9">
        <f t="shared" si="247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24.3</v>
      </c>
      <c r="P3961" s="14">
        <f t="shared" si="245"/>
        <v>24.33</v>
      </c>
      <c r="Q3961" t="str">
        <f>(LEFT(N3961,FIND("/",N3961)-1))</f>
        <v>theater</v>
      </c>
      <c r="R3961" t="str">
        <f>RIGHT(N3961,LEN(N3961)-SEARCH("/",N3961))</f>
        <v>plays</v>
      </c>
      <c r="S3961" s="9">
        <f t="shared" si="246"/>
        <v>41880.580509259256</v>
      </c>
      <c r="T3961" s="9">
        <f t="shared" si="247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1.5</v>
      </c>
      <c r="P3962" s="14">
        <f t="shared" si="245"/>
        <v>11.25</v>
      </c>
      <c r="Q3962" t="str">
        <f>(LEFT(N3962,FIND("/",N3962)-1))</f>
        <v>theater</v>
      </c>
      <c r="R3962" t="str">
        <f>RIGHT(N3962,LEN(N3962)-SEARCH("/",N3962))</f>
        <v>plays</v>
      </c>
      <c r="S3962" s="9">
        <f t="shared" si="246"/>
        <v>42342.63722222222</v>
      </c>
      <c r="T3962" s="9">
        <f t="shared" si="247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0.4</v>
      </c>
      <c r="P3963" s="14">
        <f t="shared" si="245"/>
        <v>10.5</v>
      </c>
      <c r="Q3963" t="str">
        <f>(LEFT(N3963,FIND("/",N3963)-1))</f>
        <v>theater</v>
      </c>
      <c r="R3963" t="str">
        <f>RIGHT(N3963,LEN(N3963)-SEARCH("/",N3963))</f>
        <v>plays</v>
      </c>
      <c r="S3963" s="9">
        <f t="shared" si="246"/>
        <v>41745.682986111111</v>
      </c>
      <c r="T3963" s="9">
        <f t="shared" si="247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</v>
      </c>
      <c r="P3964" s="14">
        <f t="shared" si="245"/>
        <v>15</v>
      </c>
      <c r="Q3964" t="str">
        <f>(LEFT(N3964,FIND("/",N3964)-1))</f>
        <v>theater</v>
      </c>
      <c r="R3964" t="str">
        <f>RIGHT(N3964,LEN(N3964)-SEARCH("/",N3964))</f>
        <v>plays</v>
      </c>
      <c r="S3964" s="9">
        <f t="shared" si="246"/>
        <v>42311.413124999999</v>
      </c>
      <c r="T3964" s="9">
        <f t="shared" si="247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14" t="e">
        <f t="shared" si="245"/>
        <v>#DIV/0!</v>
      </c>
      <c r="Q3965" t="str">
        <f>(LEFT(N3965,FIND("/",N3965)-1))</f>
        <v>theater</v>
      </c>
      <c r="R3965" t="str">
        <f>RIGHT(N3965,LEN(N3965)-SEARCH("/",N3965))</f>
        <v>plays</v>
      </c>
      <c r="S3965" s="9">
        <f t="shared" si="246"/>
        <v>42295.945798611108</v>
      </c>
      <c r="T3965" s="9">
        <f t="shared" si="247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</v>
      </c>
      <c r="P3966" s="14">
        <f t="shared" si="245"/>
        <v>42</v>
      </c>
      <c r="Q3966" t="str">
        <f>(LEFT(N3966,FIND("/",N3966)-1))</f>
        <v>theater</v>
      </c>
      <c r="R3966" t="str">
        <f>RIGHT(N3966,LEN(N3966)-SEARCH("/",N3966))</f>
        <v>plays</v>
      </c>
      <c r="S3966" s="9">
        <f t="shared" si="246"/>
        <v>42053.513726851852</v>
      </c>
      <c r="T3966" s="9">
        <f t="shared" si="247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14.3</v>
      </c>
      <c r="P3967" s="14">
        <f t="shared" si="245"/>
        <v>71.25</v>
      </c>
      <c r="Q3967" t="str">
        <f>(LEFT(N3967,FIND("/",N3967)-1))</f>
        <v>theater</v>
      </c>
      <c r="R3967" t="str">
        <f>RIGHT(N3967,LEN(N3967)-SEARCH("/",N3967))</f>
        <v>plays</v>
      </c>
      <c r="S3967" s="9">
        <f t="shared" si="246"/>
        <v>42414.027546296296</v>
      </c>
      <c r="T3967" s="9">
        <f t="shared" si="247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0.6</v>
      </c>
      <c r="P3968" s="14">
        <f t="shared" si="245"/>
        <v>22.5</v>
      </c>
      <c r="Q3968" t="str">
        <f>(LEFT(N3968,FIND("/",N3968)-1))</f>
        <v>theater</v>
      </c>
      <c r="R3968" t="str">
        <f>RIGHT(N3968,LEN(N3968)-SEARCH("/",N3968))</f>
        <v>plays</v>
      </c>
      <c r="S3968" s="9">
        <f t="shared" si="246"/>
        <v>41801.503217592588</v>
      </c>
      <c r="T3968" s="9">
        <f t="shared" si="247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24.1</v>
      </c>
      <c r="P3969" s="14">
        <f t="shared" si="245"/>
        <v>41</v>
      </c>
      <c r="Q3969" t="str">
        <f>(LEFT(N3969,FIND("/",N3969)-1))</f>
        <v>theater</v>
      </c>
      <c r="R3969" t="str">
        <f>RIGHT(N3969,LEN(N3969)-SEARCH("/",N3969))</f>
        <v>plays</v>
      </c>
      <c r="S3969" s="9">
        <f t="shared" si="246"/>
        <v>42770.082256944443</v>
      </c>
      <c r="T3969" s="9">
        <f t="shared" si="247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10.5</v>
      </c>
      <c r="P3970" s="14">
        <f t="shared" si="245"/>
        <v>47.91</v>
      </c>
      <c r="Q3970" t="str">
        <f>(LEFT(N3970,FIND("/",N3970)-1))</f>
        <v>theater</v>
      </c>
      <c r="R3970" t="str">
        <f>RIGHT(N3970,LEN(N3970)-SEARCH("/",N3970))</f>
        <v>plays</v>
      </c>
      <c r="S3970" s="9">
        <f t="shared" si="246"/>
        <v>42452.60732638889</v>
      </c>
      <c r="T3970" s="9">
        <f t="shared" si="247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ROUND((E3971/D3971)*100, 1)</f>
        <v>7.5</v>
      </c>
      <c r="P3971" s="14">
        <f t="shared" ref="P3971:P4034" si="249">ROUND(E3971/L3971, 2)</f>
        <v>35.17</v>
      </c>
      <c r="Q3971" t="str">
        <f>(LEFT(N3971,FIND("/",N3971)-1))</f>
        <v>theater</v>
      </c>
      <c r="R3971" t="str">
        <f>RIGHT(N3971,LEN(N3971)-SEARCH("/",N3971))</f>
        <v>plays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0.1</v>
      </c>
      <c r="P3972" s="14">
        <f t="shared" si="249"/>
        <v>5.5</v>
      </c>
      <c r="Q3972" t="str">
        <f>(LEFT(N3972,FIND("/",N3972)-1))</f>
        <v>theater</v>
      </c>
      <c r="R3972" t="str">
        <f>RIGHT(N3972,LEN(N3972)-SEARCH("/",N3972))</f>
        <v>plays</v>
      </c>
      <c r="S3972" s="9">
        <f t="shared" si="250"/>
        <v>42447.655219907407</v>
      </c>
      <c r="T3972" s="9">
        <f t="shared" si="251"/>
        <v>42477.655219907407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1</v>
      </c>
      <c r="P3973" s="14">
        <f t="shared" si="249"/>
        <v>22.67</v>
      </c>
      <c r="Q3973" t="str">
        <f>(LEFT(N3973,FIND("/",N3973)-1))</f>
        <v>theater</v>
      </c>
      <c r="R3973" t="str">
        <f>RIGHT(N3973,LEN(N3973)-SEARCH("/",N3973))</f>
        <v>plays</v>
      </c>
      <c r="S3973" s="9">
        <f t="shared" si="250"/>
        <v>41811.327847222223</v>
      </c>
      <c r="T3973" s="9">
        <f t="shared" si="251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21.1</v>
      </c>
      <c r="P3974" s="14">
        <f t="shared" si="249"/>
        <v>26.38</v>
      </c>
      <c r="Q3974" t="str">
        <f>(LEFT(N3974,FIND("/",N3974)-1))</f>
        <v>theater</v>
      </c>
      <c r="R3974" t="str">
        <f>RIGHT(N3974,LEN(N3974)-SEARCH("/",N3974))</f>
        <v>plays</v>
      </c>
      <c r="S3974" s="9">
        <f t="shared" si="250"/>
        <v>41980.859189814808</v>
      </c>
      <c r="T3974" s="9">
        <f t="shared" si="251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78.099999999999994</v>
      </c>
      <c r="P3975" s="14">
        <f t="shared" si="249"/>
        <v>105.54</v>
      </c>
      <c r="Q3975" t="str">
        <f>(LEFT(N3975,FIND("/",N3975)-1))</f>
        <v>theater</v>
      </c>
      <c r="R3975" t="str">
        <f>RIGHT(N3975,LEN(N3975)-SEARCH("/",N3975))</f>
        <v>plays</v>
      </c>
      <c r="S3975" s="9">
        <f t="shared" si="250"/>
        <v>42469.475810185184</v>
      </c>
      <c r="T3975" s="9">
        <f t="shared" si="251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32</v>
      </c>
      <c r="P3976" s="14">
        <f t="shared" si="249"/>
        <v>29.09</v>
      </c>
      <c r="Q3976" t="str">
        <f>(LEFT(N3976,FIND("/",N3976)-1))</f>
        <v>theater</v>
      </c>
      <c r="R3976" t="str">
        <f>RIGHT(N3976,LEN(N3976)-SEARCH("/",N3976))</f>
        <v>plays</v>
      </c>
      <c r="S3976" s="9">
        <f t="shared" si="250"/>
        <v>42493.338518518511</v>
      </c>
      <c r="T3976" s="9">
        <f t="shared" si="251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14" t="e">
        <f t="shared" si="249"/>
        <v>#DIV/0!</v>
      </c>
      <c r="Q3977" t="str">
        <f>(LEFT(N3977,FIND("/",N3977)-1))</f>
        <v>theater</v>
      </c>
      <c r="R3977" t="str">
        <f>RIGHT(N3977,LEN(N3977)-SEARCH("/",N3977))</f>
        <v>plays</v>
      </c>
      <c r="S3977" s="9">
        <f t="shared" si="250"/>
        <v>42534.658541666664</v>
      </c>
      <c r="T3977" s="9">
        <f t="shared" si="251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47.7</v>
      </c>
      <c r="P3978" s="14">
        <f t="shared" si="249"/>
        <v>62</v>
      </c>
      <c r="Q3978" t="str">
        <f>(LEFT(N3978,FIND("/",N3978)-1))</f>
        <v>theater</v>
      </c>
      <c r="R3978" t="str">
        <f>RIGHT(N3978,LEN(N3978)-SEARCH("/",N3978))</f>
        <v>plays</v>
      </c>
      <c r="S3978" s="9">
        <f t="shared" si="250"/>
        <v>41830.650011574071</v>
      </c>
      <c r="T3978" s="9">
        <f t="shared" si="251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1.5</v>
      </c>
      <c r="P3979" s="14">
        <f t="shared" si="249"/>
        <v>217.5</v>
      </c>
      <c r="Q3979" t="str">
        <f>(LEFT(N3979,FIND("/",N3979)-1))</f>
        <v>theater</v>
      </c>
      <c r="R3979" t="str">
        <f>RIGHT(N3979,LEN(N3979)-SEARCH("/",N3979))</f>
        <v>plays</v>
      </c>
      <c r="S3979" s="9">
        <f t="shared" si="250"/>
        <v>42543.580231481479</v>
      </c>
      <c r="T3979" s="9">
        <f t="shared" si="251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10.7</v>
      </c>
      <c r="P3980" s="14">
        <f t="shared" si="249"/>
        <v>26.75</v>
      </c>
      <c r="Q3980" t="str">
        <f>(LEFT(N3980,FIND("/",N3980)-1))</f>
        <v>theater</v>
      </c>
      <c r="R3980" t="str">
        <f>RIGHT(N3980,LEN(N3980)-SEARCH("/",N3980))</f>
        <v>plays</v>
      </c>
      <c r="S3980" s="9">
        <f t="shared" si="250"/>
        <v>41975.434641203705</v>
      </c>
      <c r="T3980" s="9">
        <f t="shared" si="251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</v>
      </c>
      <c r="P3981" s="14">
        <f t="shared" si="249"/>
        <v>18.329999999999998</v>
      </c>
      <c r="Q3981" t="str">
        <f>(LEFT(N3981,FIND("/",N3981)-1))</f>
        <v>theater</v>
      </c>
      <c r="R3981" t="str">
        <f>RIGHT(N3981,LEN(N3981)-SEARCH("/",N3981))</f>
        <v>plays</v>
      </c>
      <c r="S3981" s="9">
        <f t="shared" si="250"/>
        <v>42069.695104166669</v>
      </c>
      <c r="T3981" s="9">
        <f t="shared" si="251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18</v>
      </c>
      <c r="P3982" s="14">
        <f t="shared" si="249"/>
        <v>64.290000000000006</v>
      </c>
      <c r="Q3982" t="str">
        <f>(LEFT(N3982,FIND("/",N3982)-1))</f>
        <v>theater</v>
      </c>
      <c r="R3982" t="str">
        <f>RIGHT(N3982,LEN(N3982)-SEARCH("/",N3982))</f>
        <v>plays</v>
      </c>
      <c r="S3982" s="9">
        <f t="shared" si="250"/>
        <v>41795.390590277777</v>
      </c>
      <c r="T3982" s="9">
        <f t="shared" si="251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4.0999999999999996</v>
      </c>
      <c r="P3983" s="14">
        <f t="shared" si="249"/>
        <v>175</v>
      </c>
      <c r="Q3983" t="str">
        <f>(LEFT(N3983,FIND("/",N3983)-1))</f>
        <v>theater</v>
      </c>
      <c r="R3983" t="str">
        <f>RIGHT(N3983,LEN(N3983)-SEARCH("/",N3983))</f>
        <v>plays</v>
      </c>
      <c r="S3983" s="9">
        <f t="shared" si="250"/>
        <v>42507.971631944441</v>
      </c>
      <c r="T3983" s="9">
        <f t="shared" si="251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20</v>
      </c>
      <c r="P3984" s="14">
        <f t="shared" si="249"/>
        <v>34</v>
      </c>
      <c r="Q3984" t="str">
        <f>(LEFT(N3984,FIND("/",N3984)-1))</f>
        <v>theater</v>
      </c>
      <c r="R3984" t="str">
        <f>RIGHT(N3984,LEN(N3984)-SEARCH("/",N3984))</f>
        <v>plays</v>
      </c>
      <c r="S3984" s="9">
        <f t="shared" si="250"/>
        <v>42132.601620370369</v>
      </c>
      <c r="T3984" s="9">
        <f t="shared" si="251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34.799999999999997</v>
      </c>
      <c r="P3985" s="14">
        <f t="shared" si="249"/>
        <v>84.28</v>
      </c>
      <c r="Q3985" t="str">
        <f>(LEFT(N3985,FIND("/",N3985)-1))</f>
        <v>theater</v>
      </c>
      <c r="R3985" t="str">
        <f>RIGHT(N3985,LEN(N3985)-SEARCH("/",N3985))</f>
        <v>plays</v>
      </c>
      <c r="S3985" s="9">
        <f t="shared" si="250"/>
        <v>41747.661527777775</v>
      </c>
      <c r="T3985" s="9">
        <f t="shared" si="251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</v>
      </c>
      <c r="P3986" s="14">
        <f t="shared" si="249"/>
        <v>9.5</v>
      </c>
      <c r="Q3986" t="str">
        <f>(LEFT(N3986,FIND("/",N3986)-1))</f>
        <v>theater</v>
      </c>
      <c r="R3986" t="str">
        <f>RIGHT(N3986,LEN(N3986)-SEARCH("/",N3986))</f>
        <v>plays</v>
      </c>
      <c r="S3986" s="9">
        <f t="shared" si="250"/>
        <v>41920.75513888889</v>
      </c>
      <c r="T3986" s="9">
        <f t="shared" si="251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32.1</v>
      </c>
      <c r="P3987" s="14">
        <f t="shared" si="249"/>
        <v>33.74</v>
      </c>
      <c r="Q3987" t="str">
        <f>(LEFT(N3987,FIND("/",N3987)-1))</f>
        <v>theater</v>
      </c>
      <c r="R3987" t="str">
        <f>RIGHT(N3987,LEN(N3987)-SEARCH("/",N3987))</f>
        <v>plays</v>
      </c>
      <c r="S3987" s="9">
        <f t="shared" si="250"/>
        <v>42399.499074074069</v>
      </c>
      <c r="T3987" s="9">
        <f t="shared" si="251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9.8000000000000007</v>
      </c>
      <c r="P3988" s="14">
        <f t="shared" si="249"/>
        <v>37.54</v>
      </c>
      <c r="Q3988" t="str">
        <f>(LEFT(N3988,FIND("/",N3988)-1))</f>
        <v>theater</v>
      </c>
      <c r="R3988" t="str">
        <f>RIGHT(N3988,LEN(N3988)-SEARCH("/",N3988))</f>
        <v>plays</v>
      </c>
      <c r="S3988" s="9">
        <f t="shared" si="250"/>
        <v>42467.340208333328</v>
      </c>
      <c r="T3988" s="9">
        <f t="shared" si="251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37.799999999999997</v>
      </c>
      <c r="P3989" s="14">
        <f t="shared" si="249"/>
        <v>11.62</v>
      </c>
      <c r="Q3989" t="str">
        <f>(LEFT(N3989,FIND("/",N3989)-1))</f>
        <v>theater</v>
      </c>
      <c r="R3989" t="str">
        <f>RIGHT(N3989,LEN(N3989)-SEARCH("/",N3989))</f>
        <v>plays</v>
      </c>
      <c r="S3989" s="9">
        <f t="shared" si="250"/>
        <v>41765.716319444444</v>
      </c>
      <c r="T3989" s="9">
        <f t="shared" si="251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</v>
      </c>
      <c r="P3990" s="14">
        <f t="shared" si="249"/>
        <v>8</v>
      </c>
      <c r="Q3990" t="str">
        <f>(LEFT(N3990,FIND("/",N3990)-1))</f>
        <v>theater</v>
      </c>
      <c r="R3990" t="str">
        <f>RIGHT(N3990,LEN(N3990)-SEARCH("/",N3990))</f>
        <v>plays</v>
      </c>
      <c r="S3990" s="9">
        <f t="shared" si="250"/>
        <v>42229.872835648144</v>
      </c>
      <c r="T3990" s="9">
        <f t="shared" si="251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14" t="e">
        <f t="shared" si="249"/>
        <v>#DIV/0!</v>
      </c>
      <c r="Q3991" t="str">
        <f>(LEFT(N3991,FIND("/",N3991)-1))</f>
        <v>theater</v>
      </c>
      <c r="R3991" t="str">
        <f>RIGHT(N3991,LEN(N3991)-SEARCH("/",N3991))</f>
        <v>plays</v>
      </c>
      <c r="S3991" s="9">
        <f t="shared" si="250"/>
        <v>42286.541446759256</v>
      </c>
      <c r="T3991" s="9">
        <f t="shared" si="251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4.2</v>
      </c>
      <c r="P3992" s="14">
        <f t="shared" si="249"/>
        <v>23</v>
      </c>
      <c r="Q3992" t="str">
        <f>(LEFT(N3992,FIND("/",N3992)-1))</f>
        <v>theater</v>
      </c>
      <c r="R3992" t="str">
        <f>RIGHT(N3992,LEN(N3992)-SEARCH("/",N3992))</f>
        <v>plays</v>
      </c>
      <c r="S3992" s="9">
        <f t="shared" si="250"/>
        <v>42401.464039351849</v>
      </c>
      <c r="T3992" s="9">
        <f t="shared" si="251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20</v>
      </c>
      <c r="P3993" s="14">
        <f t="shared" si="249"/>
        <v>100</v>
      </c>
      <c r="Q3993" t="str">
        <f>(LEFT(N3993,FIND("/",N3993)-1))</f>
        <v>theater</v>
      </c>
      <c r="R3993" t="str">
        <f>RIGHT(N3993,LEN(N3993)-SEARCH("/",N3993))</f>
        <v>plays</v>
      </c>
      <c r="S3993" s="9">
        <f t="shared" si="250"/>
        <v>42125.436134259253</v>
      </c>
      <c r="T3993" s="9">
        <f t="shared" si="251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</v>
      </c>
      <c r="P3994" s="14">
        <f t="shared" si="249"/>
        <v>60.11</v>
      </c>
      <c r="Q3994" t="str">
        <f>(LEFT(N3994,FIND("/",N3994)-1))</f>
        <v>theater</v>
      </c>
      <c r="R3994" t="str">
        <f>RIGHT(N3994,LEN(N3994)-SEARCH("/",N3994))</f>
        <v>plays</v>
      </c>
      <c r="S3994" s="9">
        <f t="shared" si="250"/>
        <v>42289.732164351844</v>
      </c>
      <c r="T3994" s="9">
        <f t="shared" si="251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0</v>
      </c>
      <c r="P3995" s="14">
        <f t="shared" si="249"/>
        <v>3</v>
      </c>
      <c r="Q3995" t="str">
        <f>(LEFT(N3995,FIND("/",N3995)-1))</f>
        <v>theater</v>
      </c>
      <c r="R3995" t="str">
        <f>RIGHT(N3995,LEN(N3995)-SEARCH("/",N3995))</f>
        <v>plays</v>
      </c>
      <c r="S3995" s="9">
        <f t="shared" si="250"/>
        <v>42107.656388888885</v>
      </c>
      <c r="T3995" s="9">
        <f t="shared" si="251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0.3</v>
      </c>
      <c r="P3996" s="14">
        <f t="shared" si="249"/>
        <v>5</v>
      </c>
      <c r="Q3996" t="str">
        <f>(LEFT(N3996,FIND("/",N3996)-1))</f>
        <v>theater</v>
      </c>
      <c r="R3996" t="str">
        <f>RIGHT(N3996,LEN(N3996)-SEARCH("/",N3996))</f>
        <v>plays</v>
      </c>
      <c r="S3996" s="9">
        <f t="shared" si="250"/>
        <v>41809.181597222218</v>
      </c>
      <c r="T3996" s="9">
        <f t="shared" si="251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35</v>
      </c>
      <c r="P3997" s="14">
        <f t="shared" si="249"/>
        <v>17.5</v>
      </c>
      <c r="Q3997" t="str">
        <f>(LEFT(N3997,FIND("/",N3997)-1))</f>
        <v>theater</v>
      </c>
      <c r="R3997" t="str">
        <f>RIGHT(N3997,LEN(N3997)-SEARCH("/",N3997))</f>
        <v>plays</v>
      </c>
      <c r="S3997" s="9">
        <f t="shared" si="250"/>
        <v>42019.475428240738</v>
      </c>
      <c r="T3997" s="9">
        <f t="shared" si="251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16.600000000000001</v>
      </c>
      <c r="P3998" s="14">
        <f t="shared" si="249"/>
        <v>29.24</v>
      </c>
      <c r="Q3998" t="str">
        <f>(LEFT(N3998,FIND("/",N3998)-1))</f>
        <v>theater</v>
      </c>
      <c r="R3998" t="str">
        <f>RIGHT(N3998,LEN(N3998)-SEARCH("/",N3998))</f>
        <v>plays</v>
      </c>
      <c r="S3998" s="9">
        <f t="shared" si="250"/>
        <v>41950.058611111112</v>
      </c>
      <c r="T3998" s="9">
        <f t="shared" si="251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14" t="e">
        <f t="shared" si="249"/>
        <v>#DIV/0!</v>
      </c>
      <c r="Q3999" t="str">
        <f>(LEFT(N3999,FIND("/",N3999)-1))</f>
        <v>theater</v>
      </c>
      <c r="R3999" t="str">
        <f>RIGHT(N3999,LEN(N3999)-SEARCH("/",N3999))</f>
        <v>plays</v>
      </c>
      <c r="S3999" s="9">
        <f t="shared" si="250"/>
        <v>42069.183113425919</v>
      </c>
      <c r="T3999" s="9">
        <f t="shared" si="251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57.2</v>
      </c>
      <c r="P4000" s="14">
        <f t="shared" si="249"/>
        <v>59.58</v>
      </c>
      <c r="Q4000" t="str">
        <f>(LEFT(N4000,FIND("/",N4000)-1))</f>
        <v>theater</v>
      </c>
      <c r="R4000" t="str">
        <f>RIGHT(N4000,LEN(N4000)-SEARCH("/",N4000))</f>
        <v>plays</v>
      </c>
      <c r="S4000" s="9">
        <f t="shared" si="250"/>
        <v>42061.754930555551</v>
      </c>
      <c r="T4000" s="9">
        <f t="shared" si="251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16.5</v>
      </c>
      <c r="P4001" s="14">
        <f t="shared" si="249"/>
        <v>82.57</v>
      </c>
      <c r="Q4001" t="str">
        <f>(LEFT(N4001,FIND("/",N4001)-1))</f>
        <v>theater</v>
      </c>
      <c r="R4001" t="str">
        <f>RIGHT(N4001,LEN(N4001)-SEARCH("/",N4001))</f>
        <v>plays</v>
      </c>
      <c r="S4001" s="9">
        <f t="shared" si="250"/>
        <v>41842.620347222219</v>
      </c>
      <c r="T4001" s="9">
        <f t="shared" si="251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0.1</v>
      </c>
      <c r="P4002" s="14">
        <f t="shared" si="249"/>
        <v>10</v>
      </c>
      <c r="Q4002" t="str">
        <f>(LEFT(N4002,FIND("/",N4002)-1))</f>
        <v>theater</v>
      </c>
      <c r="R4002" t="str">
        <f>RIGHT(N4002,LEN(N4002)-SEARCH("/",N4002))</f>
        <v>plays</v>
      </c>
      <c r="S4002" s="9">
        <f t="shared" si="250"/>
        <v>42437.437013888884</v>
      </c>
      <c r="T4002" s="9">
        <f t="shared" si="251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37.799999999999997</v>
      </c>
      <c r="P4003" s="14">
        <f t="shared" si="249"/>
        <v>32.36</v>
      </c>
      <c r="Q4003" t="str">
        <f>(LEFT(N4003,FIND("/",N4003)-1))</f>
        <v>theater</v>
      </c>
      <c r="R4003" t="str">
        <f>RIGHT(N4003,LEN(N4003)-SEARCH("/",N4003))</f>
        <v>plays</v>
      </c>
      <c r="S4003" s="9">
        <f t="shared" si="250"/>
        <v>42775.755879629629</v>
      </c>
      <c r="T4003" s="9">
        <f t="shared" si="251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</v>
      </c>
      <c r="P4004" s="14">
        <f t="shared" si="249"/>
        <v>5.75</v>
      </c>
      <c r="Q4004" t="str">
        <f>(LEFT(N4004,FIND("/",N4004)-1))</f>
        <v>theater</v>
      </c>
      <c r="R4004" t="str">
        <f>RIGHT(N4004,LEN(N4004)-SEARCH("/",N4004))</f>
        <v>plays</v>
      </c>
      <c r="S4004" s="9">
        <f t="shared" si="250"/>
        <v>41878.835196759253</v>
      </c>
      <c r="T4004" s="9">
        <f t="shared" si="251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10.1</v>
      </c>
      <c r="P4005" s="14">
        <f t="shared" si="249"/>
        <v>100.5</v>
      </c>
      <c r="Q4005" t="str">
        <f>(LEFT(N4005,FIND("/",N4005)-1))</f>
        <v>theater</v>
      </c>
      <c r="R4005" t="str">
        <f>RIGHT(N4005,LEN(N4005)-SEARCH("/",N4005))</f>
        <v>plays</v>
      </c>
      <c r="S4005" s="9">
        <f t="shared" si="250"/>
        <v>42020.379016203697</v>
      </c>
      <c r="T4005" s="9">
        <f t="shared" si="251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0.2</v>
      </c>
      <c r="P4006" s="14">
        <f t="shared" si="249"/>
        <v>1</v>
      </c>
      <c r="Q4006" t="str">
        <f>(LEFT(N4006,FIND("/",N4006)-1))</f>
        <v>theater</v>
      </c>
      <c r="R4006" t="str">
        <f>RIGHT(N4006,LEN(N4006)-SEARCH("/",N4006))</f>
        <v>plays</v>
      </c>
      <c r="S4006" s="9">
        <f t="shared" si="250"/>
        <v>41889.954363425924</v>
      </c>
      <c r="T4006" s="9">
        <f t="shared" si="251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</v>
      </c>
      <c r="P4007" s="14">
        <f t="shared" si="249"/>
        <v>20</v>
      </c>
      <c r="Q4007" t="str">
        <f>(LEFT(N4007,FIND("/",N4007)-1))</f>
        <v>theater</v>
      </c>
      <c r="R4007" t="str">
        <f>RIGHT(N4007,LEN(N4007)-SEARCH("/",N4007))</f>
        <v>plays</v>
      </c>
      <c r="S4007" s="9">
        <f t="shared" si="250"/>
        <v>41872.599363425921</v>
      </c>
      <c r="T4007" s="9">
        <f t="shared" si="251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0</v>
      </c>
      <c r="P4008" s="14">
        <f t="shared" si="249"/>
        <v>2</v>
      </c>
      <c r="Q4008" t="str">
        <f>(LEFT(N4008,FIND("/",N4008)-1))</f>
        <v>theater</v>
      </c>
      <c r="R4008" t="str">
        <f>RIGHT(N4008,LEN(N4008)-SEARCH("/",N4008))</f>
        <v>plays</v>
      </c>
      <c r="S4008" s="9">
        <f t="shared" si="250"/>
        <v>42391.564664351848</v>
      </c>
      <c r="T4008" s="9">
        <f t="shared" si="251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0.3</v>
      </c>
      <c r="P4009" s="14">
        <f t="shared" si="249"/>
        <v>5</v>
      </c>
      <c r="Q4009" t="str">
        <f>(LEFT(N4009,FIND("/",N4009)-1))</f>
        <v>theater</v>
      </c>
      <c r="R4009" t="str">
        <f>RIGHT(N4009,LEN(N4009)-SEARCH("/",N4009))</f>
        <v>plays</v>
      </c>
      <c r="S4009" s="9">
        <f t="shared" si="250"/>
        <v>41848.564594907402</v>
      </c>
      <c r="T4009" s="9">
        <f t="shared" si="251"/>
        <v>41877.477777777771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6</v>
      </c>
      <c r="P4010" s="14">
        <f t="shared" si="249"/>
        <v>15</v>
      </c>
      <c r="Q4010" t="str">
        <f>(LEFT(N4010,FIND("/",N4010)-1))</f>
        <v>theater</v>
      </c>
      <c r="R4010" t="str">
        <f>RIGHT(N4010,LEN(N4010)-SEARCH("/",N4010))</f>
        <v>plays</v>
      </c>
      <c r="S4010" s="9">
        <f t="shared" si="250"/>
        <v>42177.755868055552</v>
      </c>
      <c r="T4010" s="9">
        <f t="shared" si="251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3.9</v>
      </c>
      <c r="P4011" s="14">
        <f t="shared" si="249"/>
        <v>25</v>
      </c>
      <c r="Q4011" t="str">
        <f>(LEFT(N4011,FIND("/",N4011)-1))</f>
        <v>theater</v>
      </c>
      <c r="R4011" t="str">
        <f>RIGHT(N4011,LEN(N4011)-SEARCH("/",N4011))</f>
        <v>plays</v>
      </c>
      <c r="S4011" s="9">
        <f t="shared" si="250"/>
        <v>41851.492592592593</v>
      </c>
      <c r="T4011" s="9">
        <f t="shared" si="251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24.2</v>
      </c>
      <c r="P4012" s="14">
        <f t="shared" si="249"/>
        <v>45.84</v>
      </c>
      <c r="Q4012" t="str">
        <f>(LEFT(N4012,FIND("/",N4012)-1))</f>
        <v>theater</v>
      </c>
      <c r="R4012" t="str">
        <f>RIGHT(N4012,LEN(N4012)-SEARCH("/",N4012))</f>
        <v>plays</v>
      </c>
      <c r="S4012" s="9">
        <f t="shared" si="250"/>
        <v>41921.562106481477</v>
      </c>
      <c r="T4012" s="9">
        <f t="shared" si="251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7.6</v>
      </c>
      <c r="P4013" s="14">
        <f t="shared" si="249"/>
        <v>4.75</v>
      </c>
      <c r="Q4013" t="str">
        <f>(LEFT(N4013,FIND("/",N4013)-1))</f>
        <v>theater</v>
      </c>
      <c r="R4013" t="str">
        <f>RIGHT(N4013,LEN(N4013)-SEARCH("/",N4013))</f>
        <v>plays</v>
      </c>
      <c r="S4013" s="9">
        <f t="shared" si="250"/>
        <v>42002.336550925924</v>
      </c>
      <c r="T4013" s="9">
        <f t="shared" si="251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14" t="e">
        <f t="shared" si="249"/>
        <v>#DIV/0!</v>
      </c>
      <c r="Q4014" t="str">
        <f>(LEFT(N4014,FIND("/",N4014)-1))</f>
        <v>theater</v>
      </c>
      <c r="R4014" t="str">
        <f>RIGHT(N4014,LEN(N4014)-SEARCH("/",N4014))</f>
        <v>plays</v>
      </c>
      <c r="S4014" s="9">
        <f t="shared" si="250"/>
        <v>42096.336215277777</v>
      </c>
      <c r="T4014" s="9">
        <f t="shared" si="251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1.3</v>
      </c>
      <c r="P4015" s="14">
        <f t="shared" si="249"/>
        <v>13</v>
      </c>
      <c r="Q4015" t="str">
        <f>(LEFT(N4015,FIND("/",N4015)-1))</f>
        <v>theater</v>
      </c>
      <c r="R4015" t="str">
        <f>RIGHT(N4015,LEN(N4015)-SEARCH("/",N4015))</f>
        <v>plays</v>
      </c>
      <c r="S4015" s="9">
        <f t="shared" si="250"/>
        <v>42021.092858796292</v>
      </c>
      <c r="T4015" s="9">
        <f t="shared" si="251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14" t="e">
        <f t="shared" si="249"/>
        <v>#DIV/0!</v>
      </c>
      <c r="Q4016" t="str">
        <f>(LEFT(N4016,FIND("/",N4016)-1))</f>
        <v>theater</v>
      </c>
      <c r="R4016" t="str">
        <f>RIGHT(N4016,LEN(N4016)-SEARCH("/",N4016))</f>
        <v>plays</v>
      </c>
      <c r="S4016" s="9">
        <f t="shared" si="250"/>
        <v>42419.037835648145</v>
      </c>
      <c r="T4016" s="9">
        <f t="shared" si="251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0</v>
      </c>
      <c r="P4017" s="14">
        <f t="shared" si="249"/>
        <v>1</v>
      </c>
      <c r="Q4017" t="str">
        <f>(LEFT(N4017,FIND("/",N4017)-1))</f>
        <v>theater</v>
      </c>
      <c r="R4017" t="str">
        <f>RIGHT(N4017,LEN(N4017)-SEARCH("/",N4017))</f>
        <v>plays</v>
      </c>
      <c r="S4017" s="9">
        <f t="shared" si="250"/>
        <v>42174.572488425925</v>
      </c>
      <c r="T4017" s="9">
        <f t="shared" si="251"/>
        <v>42204.572488425925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14</v>
      </c>
      <c r="P4018" s="14">
        <f t="shared" si="249"/>
        <v>10</v>
      </c>
      <c r="Q4018" t="str">
        <f>(LEFT(N4018,FIND("/",N4018)-1))</f>
        <v>theater</v>
      </c>
      <c r="R4018" t="str">
        <f>RIGHT(N4018,LEN(N4018)-SEARCH("/",N4018))</f>
        <v>plays</v>
      </c>
      <c r="S4018" s="9">
        <f t="shared" si="250"/>
        <v>41869.664351851847</v>
      </c>
      <c r="T4018" s="9">
        <f t="shared" si="251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1.1000000000000001</v>
      </c>
      <c r="P4019" s="14">
        <f t="shared" si="249"/>
        <v>52.5</v>
      </c>
      <c r="Q4019" t="str">
        <f>(LEFT(N4019,FIND("/",N4019)-1))</f>
        <v>theater</v>
      </c>
      <c r="R4019" t="str">
        <f>RIGHT(N4019,LEN(N4019)-SEARCH("/",N4019))</f>
        <v>plays</v>
      </c>
      <c r="S4019" s="9">
        <f t="shared" si="250"/>
        <v>41856.463819444441</v>
      </c>
      <c r="T4019" s="9">
        <f t="shared" si="251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8.6999999999999993</v>
      </c>
      <c r="P4020" s="14">
        <f t="shared" si="249"/>
        <v>32.5</v>
      </c>
      <c r="Q4020" t="str">
        <f>(LEFT(N4020,FIND("/",N4020)-1))</f>
        <v>theater</v>
      </c>
      <c r="R4020" t="str">
        <f>RIGHT(N4020,LEN(N4020)-SEARCH("/",N4020))</f>
        <v>plays</v>
      </c>
      <c r="S4020" s="9">
        <f t="shared" si="250"/>
        <v>42620.702638888884</v>
      </c>
      <c r="T4020" s="9">
        <f t="shared" si="251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0.8</v>
      </c>
      <c r="P4021" s="14">
        <f t="shared" si="249"/>
        <v>7.25</v>
      </c>
      <c r="Q4021" t="str">
        <f>(LEFT(N4021,FIND("/",N4021)-1))</f>
        <v>theater</v>
      </c>
      <c r="R4021" t="str">
        <f>RIGHT(N4021,LEN(N4021)-SEARCH("/",N4021))</f>
        <v>plays</v>
      </c>
      <c r="S4021" s="9">
        <f t="shared" si="250"/>
        <v>42417.467546296299</v>
      </c>
      <c r="T4021" s="9">
        <f t="shared" si="251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16.7</v>
      </c>
      <c r="P4022" s="14">
        <f t="shared" si="249"/>
        <v>33.33</v>
      </c>
      <c r="Q4022" t="str">
        <f>(LEFT(N4022,FIND("/",N4022)-1))</f>
        <v>theater</v>
      </c>
      <c r="R4022" t="str">
        <f>RIGHT(N4022,LEN(N4022)-SEARCH("/",N4022))</f>
        <v>plays</v>
      </c>
      <c r="S4022" s="9">
        <f t="shared" si="250"/>
        <v>42056.982627314814</v>
      </c>
      <c r="T4022" s="9">
        <f t="shared" si="251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0.8</v>
      </c>
      <c r="P4023" s="14">
        <f t="shared" si="249"/>
        <v>62.5</v>
      </c>
      <c r="Q4023" t="str">
        <f>(LEFT(N4023,FIND("/",N4023)-1))</f>
        <v>theater</v>
      </c>
      <c r="R4023" t="str">
        <f>RIGHT(N4023,LEN(N4023)-SEARCH("/",N4023))</f>
        <v>plays</v>
      </c>
      <c r="S4023" s="9">
        <f t="shared" si="250"/>
        <v>41878.703217592592</v>
      </c>
      <c r="T4023" s="9">
        <f t="shared" si="251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69.599999999999994</v>
      </c>
      <c r="P4024" s="14">
        <f t="shared" si="249"/>
        <v>63.56</v>
      </c>
      <c r="Q4024" t="str">
        <f>(LEFT(N4024,FIND("/",N4024)-1))</f>
        <v>theater</v>
      </c>
      <c r="R4024" t="str">
        <f>RIGHT(N4024,LEN(N4024)-SEARCH("/",N4024))</f>
        <v>plays</v>
      </c>
      <c r="S4024" s="9">
        <f t="shared" si="250"/>
        <v>41990.375775462962</v>
      </c>
      <c r="T4024" s="9">
        <f t="shared" si="251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14" t="e">
        <f t="shared" si="249"/>
        <v>#DIV/0!</v>
      </c>
      <c r="Q4025" t="str">
        <f>(LEFT(N4025,FIND("/",N4025)-1))</f>
        <v>theater</v>
      </c>
      <c r="R4025" t="str">
        <f>RIGHT(N4025,LEN(N4025)-SEARCH("/",N4025))</f>
        <v>plays</v>
      </c>
      <c r="S4025" s="9">
        <f t="shared" si="250"/>
        <v>42408.791238425925</v>
      </c>
      <c r="T4025" s="9">
        <f t="shared" si="251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1.3</v>
      </c>
      <c r="P4026" s="14">
        <f t="shared" si="249"/>
        <v>10</v>
      </c>
      <c r="Q4026" t="str">
        <f>(LEFT(N4026,FIND("/",N4026)-1))</f>
        <v>theater</v>
      </c>
      <c r="R4026" t="str">
        <f>RIGHT(N4026,LEN(N4026)-SEARCH("/",N4026))</f>
        <v>plays</v>
      </c>
      <c r="S4026" s="9">
        <f t="shared" si="250"/>
        <v>42217.461770833332</v>
      </c>
      <c r="T4026" s="9">
        <f t="shared" si="251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5</v>
      </c>
      <c r="P4027" s="14">
        <f t="shared" si="249"/>
        <v>62.5</v>
      </c>
      <c r="Q4027" t="str">
        <f>(LEFT(N4027,FIND("/",N4027)-1))</f>
        <v>theater</v>
      </c>
      <c r="R4027" t="str">
        <f>RIGHT(N4027,LEN(N4027)-SEARCH("/",N4027))</f>
        <v>plays</v>
      </c>
      <c r="S4027" s="9">
        <f t="shared" si="250"/>
        <v>42151.029351851852</v>
      </c>
      <c r="T4027" s="9">
        <f t="shared" si="251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14" t="e">
        <f t="shared" si="249"/>
        <v>#DIV/0!</v>
      </c>
      <c r="Q4028" t="str">
        <f>(LEFT(N4028,FIND("/",N4028)-1))</f>
        <v>theater</v>
      </c>
      <c r="R4028" t="str">
        <f>RIGHT(N4028,LEN(N4028)-SEARCH("/",N4028))</f>
        <v>plays</v>
      </c>
      <c r="S4028" s="9">
        <f t="shared" si="250"/>
        <v>42282.447210648148</v>
      </c>
      <c r="T4028" s="9">
        <f t="shared" si="251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7.2</v>
      </c>
      <c r="P4029" s="14">
        <f t="shared" si="249"/>
        <v>30.71</v>
      </c>
      <c r="Q4029" t="str">
        <f>(LEFT(N4029,FIND("/",N4029)-1))</f>
        <v>theater</v>
      </c>
      <c r="R4029" t="str">
        <f>RIGHT(N4029,LEN(N4029)-SEARCH("/",N4029))</f>
        <v>plays</v>
      </c>
      <c r="S4029" s="9">
        <f t="shared" si="250"/>
        <v>42768.762511574074</v>
      </c>
      <c r="T4029" s="9">
        <f t="shared" si="251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28.1</v>
      </c>
      <c r="P4030" s="14">
        <f t="shared" si="249"/>
        <v>51</v>
      </c>
      <c r="Q4030" t="str">
        <f>(LEFT(N4030,FIND("/",N4030)-1))</f>
        <v>theater</v>
      </c>
      <c r="R4030" t="str">
        <f>RIGHT(N4030,LEN(N4030)-SEARCH("/",N4030))</f>
        <v>plays</v>
      </c>
      <c r="S4030" s="9">
        <f t="shared" si="250"/>
        <v>41765.730324074073</v>
      </c>
      <c r="T4030" s="9">
        <f t="shared" si="251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14" t="e">
        <f t="shared" si="249"/>
        <v>#DIV/0!</v>
      </c>
      <c r="Q4031" t="str">
        <f>(LEFT(N4031,FIND("/",N4031)-1))</f>
        <v>theater</v>
      </c>
      <c r="R4031" t="str">
        <f>RIGHT(N4031,LEN(N4031)-SEARCH("/",N4031))</f>
        <v>plays</v>
      </c>
      <c r="S4031" s="9">
        <f t="shared" si="250"/>
        <v>42321.816782407404</v>
      </c>
      <c r="T4031" s="9">
        <f t="shared" si="251"/>
        <v>42351.816782407404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16</v>
      </c>
      <c r="P4032" s="14">
        <f t="shared" si="249"/>
        <v>66.67</v>
      </c>
      <c r="Q4032" t="str">
        <f>(LEFT(N4032,FIND("/",N4032)-1))</f>
        <v>theater</v>
      </c>
      <c r="R4032" t="str">
        <f>RIGHT(N4032,LEN(N4032)-SEARCH("/",N4032))</f>
        <v>plays</v>
      </c>
      <c r="S4032" s="9">
        <f t="shared" si="250"/>
        <v>42374.446747685179</v>
      </c>
      <c r="T4032" s="9">
        <f t="shared" si="251"/>
        <v>42403.575694444444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14" t="e">
        <f t="shared" si="249"/>
        <v>#DIV/0!</v>
      </c>
      <c r="Q4033" t="str">
        <f>(LEFT(N4033,FIND("/",N4033)-1))</f>
        <v>theater</v>
      </c>
      <c r="R4033" t="str">
        <f>RIGHT(N4033,LEN(N4033)-SEARCH("/",N4033))</f>
        <v>plays</v>
      </c>
      <c r="S4033" s="9">
        <f t="shared" si="250"/>
        <v>41941.376898148148</v>
      </c>
      <c r="T4033" s="9">
        <f t="shared" si="251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</v>
      </c>
      <c r="P4034" s="14">
        <f t="shared" si="249"/>
        <v>59</v>
      </c>
      <c r="Q4034" t="str">
        <f>(LEFT(N4034,FIND("/",N4034)-1))</f>
        <v>theater</v>
      </c>
      <c r="R4034" t="str">
        <f>RIGHT(N4034,LEN(N4034)-SEARCH("/",N4034))</f>
        <v>plays</v>
      </c>
      <c r="S4034" s="9">
        <f t="shared" si="250"/>
        <v>42293.60087962963</v>
      </c>
      <c r="T4034" s="9">
        <f t="shared" si="251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ROUND((E4035/D4035)*100, 1)</f>
        <v>25.7</v>
      </c>
      <c r="P4035" s="14">
        <f t="shared" ref="P4035:P4098" si="253">ROUND(E4035/L4035, 2)</f>
        <v>65.34</v>
      </c>
      <c r="Q4035" t="str">
        <f>(LEFT(N4035,FIND("/",N4035)-1))</f>
        <v>theater</v>
      </c>
      <c r="R4035" t="str">
        <f>RIGHT(N4035,LEN(N4035)-SEARCH("/",N4035))</f>
        <v>plays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1.5</v>
      </c>
      <c r="P4036" s="14">
        <f t="shared" si="253"/>
        <v>100</v>
      </c>
      <c r="Q4036" t="str">
        <f>(LEFT(N4036,FIND("/",N4036)-1))</f>
        <v>theater</v>
      </c>
      <c r="R4036" t="str">
        <f>RIGHT(N4036,LEN(N4036)-SEARCH("/",N4036))</f>
        <v>plays</v>
      </c>
      <c r="S4036" s="9">
        <f t="shared" si="254"/>
        <v>42067.739004629628</v>
      </c>
      <c r="T4036" s="9">
        <f t="shared" si="255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36.9</v>
      </c>
      <c r="P4037" s="14">
        <f t="shared" si="253"/>
        <v>147.4</v>
      </c>
      <c r="Q4037" t="str">
        <f>(LEFT(N4037,FIND("/",N4037)-1))</f>
        <v>theater</v>
      </c>
      <c r="R4037" t="str">
        <f>RIGHT(N4037,LEN(N4037)-SEARCH("/",N4037))</f>
        <v>plays</v>
      </c>
      <c r="S4037" s="9">
        <f t="shared" si="254"/>
        <v>41903.674618055556</v>
      </c>
      <c r="T4037" s="9">
        <f t="shared" si="255"/>
        <v>41933.674618055556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47.1</v>
      </c>
      <c r="P4038" s="14">
        <f t="shared" si="253"/>
        <v>166.06</v>
      </c>
      <c r="Q4038" t="str">
        <f>(LEFT(N4038,FIND("/",N4038)-1))</f>
        <v>theater</v>
      </c>
      <c r="R4038" t="str">
        <f>RIGHT(N4038,LEN(N4038)-SEARCH("/",N4038))</f>
        <v>plays</v>
      </c>
      <c r="S4038" s="9">
        <f t="shared" si="254"/>
        <v>41804.728750000002</v>
      </c>
      <c r="T4038" s="9">
        <f t="shared" si="255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11.4</v>
      </c>
      <c r="P4039" s="14">
        <f t="shared" si="253"/>
        <v>40</v>
      </c>
      <c r="Q4039" t="str">
        <f>(LEFT(N4039,FIND("/",N4039)-1))</f>
        <v>theater</v>
      </c>
      <c r="R4039" t="str">
        <f>RIGHT(N4039,LEN(N4039)-SEARCH("/",N4039))</f>
        <v>plays</v>
      </c>
      <c r="S4039" s="9">
        <f t="shared" si="254"/>
        <v>42496.862442129626</v>
      </c>
      <c r="T4039" s="9">
        <f t="shared" si="255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12</v>
      </c>
      <c r="P4040" s="14">
        <f t="shared" si="253"/>
        <v>75.25</v>
      </c>
      <c r="Q4040" t="str">
        <f>(LEFT(N4040,FIND("/",N4040)-1))</f>
        <v>theater</v>
      </c>
      <c r="R4040" t="str">
        <f>RIGHT(N4040,LEN(N4040)-SEARCH("/",N4040))</f>
        <v>plays</v>
      </c>
      <c r="S4040" s="9">
        <f t="shared" si="254"/>
        <v>41869.590393518512</v>
      </c>
      <c r="T4040" s="9">
        <f t="shared" si="255"/>
        <v>41929.590393518512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60</v>
      </c>
      <c r="P4041" s="14">
        <f t="shared" si="253"/>
        <v>60</v>
      </c>
      <c r="Q4041" t="str">
        <f>(LEFT(N4041,FIND("/",N4041)-1))</f>
        <v>theater</v>
      </c>
      <c r="R4041" t="str">
        <f>RIGHT(N4041,LEN(N4041)-SEARCH("/",N4041))</f>
        <v>plays</v>
      </c>
      <c r="S4041" s="9">
        <f t="shared" si="254"/>
        <v>42305.462581018517</v>
      </c>
      <c r="T4041" s="9">
        <f t="shared" si="255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31.3</v>
      </c>
      <c r="P4042" s="14">
        <f t="shared" si="253"/>
        <v>1250</v>
      </c>
      <c r="Q4042" t="str">
        <f>(LEFT(N4042,FIND("/",N4042)-1))</f>
        <v>theater</v>
      </c>
      <c r="R4042" t="str">
        <f>RIGHT(N4042,LEN(N4042)-SEARCH("/",N4042))</f>
        <v>plays</v>
      </c>
      <c r="S4042" s="9">
        <f t="shared" si="254"/>
        <v>42144.023194444446</v>
      </c>
      <c r="T4042" s="9">
        <f t="shared" si="255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0.4</v>
      </c>
      <c r="P4043" s="14">
        <f t="shared" si="253"/>
        <v>10.5</v>
      </c>
      <c r="Q4043" t="str">
        <f>(LEFT(N4043,FIND("/",N4043)-1))</f>
        <v>theater</v>
      </c>
      <c r="R4043" t="str">
        <f>RIGHT(N4043,LEN(N4043)-SEARCH("/",N4043))</f>
        <v>plays</v>
      </c>
      <c r="S4043" s="9">
        <f t="shared" si="254"/>
        <v>42559.265671296293</v>
      </c>
      <c r="T4043" s="9">
        <f t="shared" si="255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0.2</v>
      </c>
      <c r="P4044" s="14">
        <f t="shared" si="253"/>
        <v>7</v>
      </c>
      <c r="Q4044" t="str">
        <f>(LEFT(N4044,FIND("/",N4044)-1))</f>
        <v>theater</v>
      </c>
      <c r="R4044" t="str">
        <f>RIGHT(N4044,LEN(N4044)-SEARCH("/",N4044))</f>
        <v>plays</v>
      </c>
      <c r="S4044" s="9">
        <f t="shared" si="254"/>
        <v>41994.875740740739</v>
      </c>
      <c r="T4044" s="9">
        <f t="shared" si="255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14" t="e">
        <f t="shared" si="253"/>
        <v>#DIV/0!</v>
      </c>
      <c r="Q4045" t="str">
        <f>(LEFT(N4045,FIND("/",N4045)-1))</f>
        <v>theater</v>
      </c>
      <c r="R4045" t="str">
        <f>RIGHT(N4045,LEN(N4045)-SEARCH("/",N4045))</f>
        <v>plays</v>
      </c>
      <c r="S4045" s="9">
        <f t="shared" si="254"/>
        <v>41948.749131944445</v>
      </c>
      <c r="T4045" s="9">
        <f t="shared" si="255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37.5</v>
      </c>
      <c r="P4046" s="14">
        <f t="shared" si="253"/>
        <v>56.25</v>
      </c>
      <c r="Q4046" t="str">
        <f>(LEFT(N4046,FIND("/",N4046)-1))</f>
        <v>theater</v>
      </c>
      <c r="R4046" t="str">
        <f>RIGHT(N4046,LEN(N4046)-SEARCH("/",N4046))</f>
        <v>plays</v>
      </c>
      <c r="S4046" s="9">
        <f t="shared" si="254"/>
        <v>42074.011365740742</v>
      </c>
      <c r="T4046" s="9">
        <f t="shared" si="255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</v>
      </c>
      <c r="P4047" s="14">
        <f t="shared" si="253"/>
        <v>1</v>
      </c>
      <c r="Q4047" t="str">
        <f>(LEFT(N4047,FIND("/",N4047)-1))</f>
        <v>theater</v>
      </c>
      <c r="R4047" t="str">
        <f>RIGHT(N4047,LEN(N4047)-SEARCH("/",N4047))</f>
        <v>plays</v>
      </c>
      <c r="S4047" s="9">
        <f t="shared" si="254"/>
        <v>41841.992928240739</v>
      </c>
      <c r="T4047" s="9">
        <f t="shared" si="255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8.1999999999999993</v>
      </c>
      <c r="P4048" s="14">
        <f t="shared" si="253"/>
        <v>38.33</v>
      </c>
      <c r="Q4048" t="str">
        <f>(LEFT(N4048,FIND("/",N4048)-1))</f>
        <v>theater</v>
      </c>
      <c r="R4048" t="str">
        <f>RIGHT(N4048,LEN(N4048)-SEARCH("/",N4048))</f>
        <v>plays</v>
      </c>
      <c r="S4048" s="9">
        <f t="shared" si="254"/>
        <v>41904.442245370366</v>
      </c>
      <c r="T4048" s="9">
        <f t="shared" si="255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2.2000000000000002</v>
      </c>
      <c r="P4049" s="14">
        <f t="shared" si="253"/>
        <v>27.5</v>
      </c>
      <c r="Q4049" t="str">
        <f>(LEFT(N4049,FIND("/",N4049)-1))</f>
        <v>theater</v>
      </c>
      <c r="R4049" t="str">
        <f>RIGHT(N4049,LEN(N4049)-SEARCH("/",N4049))</f>
        <v>plays</v>
      </c>
      <c r="S4049" s="9">
        <f t="shared" si="254"/>
        <v>41990.814155092587</v>
      </c>
      <c r="T4049" s="9">
        <f t="shared" si="255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17.7</v>
      </c>
      <c r="P4050" s="14">
        <f t="shared" si="253"/>
        <v>32.979999999999997</v>
      </c>
      <c r="Q4050" t="str">
        <f>(LEFT(N4050,FIND("/",N4050)-1))</f>
        <v>theater</v>
      </c>
      <c r="R4050" t="str">
        <f>RIGHT(N4050,LEN(N4050)-SEARCH("/",N4050))</f>
        <v>plays</v>
      </c>
      <c r="S4050" s="9">
        <f t="shared" si="254"/>
        <v>42436.300775462958</v>
      </c>
      <c r="T4050" s="9">
        <f t="shared" si="255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0.1</v>
      </c>
      <c r="P4051" s="14">
        <f t="shared" si="253"/>
        <v>16</v>
      </c>
      <c r="Q4051" t="str">
        <f>(LEFT(N4051,FIND("/",N4051)-1))</f>
        <v>theater</v>
      </c>
      <c r="R4051" t="str">
        <f>RIGHT(N4051,LEN(N4051)-SEARCH("/",N4051))</f>
        <v>plays</v>
      </c>
      <c r="S4051" s="9">
        <f t="shared" si="254"/>
        <v>42169.750173611108</v>
      </c>
      <c r="T4051" s="9">
        <f t="shared" si="255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0.1</v>
      </c>
      <c r="P4052" s="14">
        <f t="shared" si="253"/>
        <v>1</v>
      </c>
      <c r="Q4052" t="str">
        <f>(LEFT(N4052,FIND("/",N4052)-1))</f>
        <v>theater</v>
      </c>
      <c r="R4052" t="str">
        <f>RIGHT(N4052,LEN(N4052)-SEARCH("/",N4052))</f>
        <v>plays</v>
      </c>
      <c r="S4052" s="9">
        <f t="shared" si="254"/>
        <v>41905.428136574068</v>
      </c>
      <c r="T4052" s="9">
        <f t="shared" si="255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14" t="e">
        <f t="shared" si="253"/>
        <v>#DIV/0!</v>
      </c>
      <c r="Q4053" t="str">
        <f>(LEFT(N4053,FIND("/",N4053)-1))</f>
        <v>theater</v>
      </c>
      <c r="R4053" t="str">
        <f>RIGHT(N4053,LEN(N4053)-SEARCH("/",N4053))</f>
        <v>plays</v>
      </c>
      <c r="S4053" s="9">
        <f t="shared" si="254"/>
        <v>41761.601817129624</v>
      </c>
      <c r="T4053" s="9">
        <f t="shared" si="255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37.5</v>
      </c>
      <c r="P4054" s="14">
        <f t="shared" si="253"/>
        <v>86.62</v>
      </c>
      <c r="Q4054" t="str">
        <f>(LEFT(N4054,FIND("/",N4054)-1))</f>
        <v>theater</v>
      </c>
      <c r="R4054" t="str">
        <f>RIGHT(N4054,LEN(N4054)-SEARCH("/",N4054))</f>
        <v>plays</v>
      </c>
      <c r="S4054" s="9">
        <f t="shared" si="254"/>
        <v>41865.670324074068</v>
      </c>
      <c r="T4054" s="9">
        <f t="shared" si="255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22</v>
      </c>
      <c r="P4055" s="14">
        <f t="shared" si="253"/>
        <v>55</v>
      </c>
      <c r="Q4055" t="str">
        <f>(LEFT(N4055,FIND("/",N4055)-1))</f>
        <v>theater</v>
      </c>
      <c r="R4055" t="str">
        <f>RIGHT(N4055,LEN(N4055)-SEARCH("/",N4055))</f>
        <v>plays</v>
      </c>
      <c r="S4055" s="9">
        <f t="shared" si="254"/>
        <v>41928.481805555552</v>
      </c>
      <c r="T4055" s="9">
        <f t="shared" si="255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14" t="e">
        <f t="shared" si="253"/>
        <v>#DIV/0!</v>
      </c>
      <c r="Q4056" t="str">
        <f>(LEFT(N4056,FIND("/",N4056)-1))</f>
        <v>theater</v>
      </c>
      <c r="R4056" t="str">
        <f>RIGHT(N4056,LEN(N4056)-SEARCH("/",N4056))</f>
        <v>plays</v>
      </c>
      <c r="S4056" s="9">
        <f t="shared" si="254"/>
        <v>42613.632928240739</v>
      </c>
      <c r="T4056" s="9">
        <f t="shared" si="255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17.600000000000001</v>
      </c>
      <c r="P4057" s="14">
        <f t="shared" si="253"/>
        <v>41.95</v>
      </c>
      <c r="Q4057" t="str">
        <f>(LEFT(N4057,FIND("/",N4057)-1))</f>
        <v>theater</v>
      </c>
      <c r="R4057" t="str">
        <f>RIGHT(N4057,LEN(N4057)-SEARCH("/",N4057))</f>
        <v>plays</v>
      </c>
      <c r="S4057" s="9">
        <f t="shared" si="254"/>
        <v>41779.44017361111</v>
      </c>
      <c r="T4057" s="9">
        <f t="shared" si="255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53</v>
      </c>
      <c r="P4058" s="14">
        <f t="shared" si="253"/>
        <v>88.33</v>
      </c>
      <c r="Q4058" t="str">
        <f>(LEFT(N4058,FIND("/",N4058)-1))</f>
        <v>theater</v>
      </c>
      <c r="R4058" t="str">
        <f>RIGHT(N4058,LEN(N4058)-SEARCH("/",N4058))</f>
        <v>plays</v>
      </c>
      <c r="S4058" s="9">
        <f t="shared" si="254"/>
        <v>42534.724988425922</v>
      </c>
      <c r="T4058" s="9">
        <f t="shared" si="255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22.1</v>
      </c>
      <c r="P4059" s="14">
        <f t="shared" si="253"/>
        <v>129.16999999999999</v>
      </c>
      <c r="Q4059" t="str">
        <f>(LEFT(N4059,FIND("/",N4059)-1))</f>
        <v>theater</v>
      </c>
      <c r="R4059" t="str">
        <f>RIGHT(N4059,LEN(N4059)-SEARCH("/",N4059))</f>
        <v>plays</v>
      </c>
      <c r="S4059" s="9">
        <f t="shared" si="254"/>
        <v>42310.760185185187</v>
      </c>
      <c r="T4059" s="9">
        <f t="shared" si="255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</v>
      </c>
      <c r="P4060" s="14">
        <f t="shared" si="253"/>
        <v>23.75</v>
      </c>
      <c r="Q4060" t="str">
        <f>(LEFT(N4060,FIND("/",N4060)-1))</f>
        <v>theater</v>
      </c>
      <c r="R4060" t="str">
        <f>RIGHT(N4060,LEN(N4060)-SEARCH("/",N4060))</f>
        <v>plays</v>
      </c>
      <c r="S4060" s="9">
        <f t="shared" si="254"/>
        <v>42445.852361111109</v>
      </c>
      <c r="T4060" s="9">
        <f t="shared" si="255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</v>
      </c>
      <c r="P4061" s="14">
        <f t="shared" si="253"/>
        <v>35.71</v>
      </c>
      <c r="Q4061" t="str">
        <f>(LEFT(N4061,FIND("/",N4061)-1))</f>
        <v>theater</v>
      </c>
      <c r="R4061" t="str">
        <f>RIGHT(N4061,LEN(N4061)-SEARCH("/",N4061))</f>
        <v>plays</v>
      </c>
      <c r="S4061" s="9">
        <f t="shared" si="254"/>
        <v>41866.432314814811</v>
      </c>
      <c r="T4061" s="9">
        <f t="shared" si="255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2.9</v>
      </c>
      <c r="P4062" s="14">
        <f t="shared" si="253"/>
        <v>57</v>
      </c>
      <c r="Q4062" t="str">
        <f>(LEFT(N4062,FIND("/",N4062)-1))</f>
        <v>theater</v>
      </c>
      <c r="R4062" t="str">
        <f>RIGHT(N4062,LEN(N4062)-SEARCH("/",N4062))</f>
        <v>plays</v>
      </c>
      <c r="S4062" s="9">
        <f t="shared" si="254"/>
        <v>41779.486759259256</v>
      </c>
      <c r="T4062" s="9">
        <f t="shared" si="255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14" t="e">
        <f t="shared" si="253"/>
        <v>#DIV/0!</v>
      </c>
      <c r="Q4063" t="str">
        <f>(LEFT(N4063,FIND("/",N4063)-1))</f>
        <v>theater</v>
      </c>
      <c r="R4063" t="str">
        <f>RIGHT(N4063,LEN(N4063)-SEARCH("/",N4063))</f>
        <v>plays</v>
      </c>
      <c r="S4063" s="9">
        <f t="shared" si="254"/>
        <v>42420.933136574073</v>
      </c>
      <c r="T4063" s="9">
        <f t="shared" si="255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2.5</v>
      </c>
      <c r="P4064" s="14">
        <f t="shared" si="253"/>
        <v>163.33000000000001</v>
      </c>
      <c r="Q4064" t="str">
        <f>(LEFT(N4064,FIND("/",N4064)-1))</f>
        <v>theater</v>
      </c>
      <c r="R4064" t="str">
        <f>RIGHT(N4064,LEN(N4064)-SEARCH("/",N4064))</f>
        <v>plays</v>
      </c>
      <c r="S4064" s="9">
        <f t="shared" si="254"/>
        <v>42523.530879629623</v>
      </c>
      <c r="T4064" s="9">
        <f t="shared" si="255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</v>
      </c>
      <c r="P4065" s="14">
        <f t="shared" si="253"/>
        <v>15</v>
      </c>
      <c r="Q4065" t="str">
        <f>(LEFT(N4065,FIND("/",N4065)-1))</f>
        <v>theater</v>
      </c>
      <c r="R4065" t="str">
        <f>RIGHT(N4065,LEN(N4065)-SEARCH("/",N4065))</f>
        <v>plays</v>
      </c>
      <c r="S4065" s="9">
        <f t="shared" si="254"/>
        <v>41787.473194444443</v>
      </c>
      <c r="T4065" s="9">
        <f t="shared" si="255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19.3</v>
      </c>
      <c r="P4066" s="14">
        <f t="shared" si="253"/>
        <v>64.17</v>
      </c>
      <c r="Q4066" t="str">
        <f>(LEFT(N4066,FIND("/",N4066)-1))</f>
        <v>theater</v>
      </c>
      <c r="R4066" t="str">
        <f>RIGHT(N4066,LEN(N4066)-SEARCH("/",N4066))</f>
        <v>plays</v>
      </c>
      <c r="S4066" s="9">
        <f t="shared" si="254"/>
        <v>42093.379930555551</v>
      </c>
      <c r="T4066" s="9">
        <f t="shared" si="255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0.7</v>
      </c>
      <c r="P4067" s="14">
        <f t="shared" si="253"/>
        <v>6.75</v>
      </c>
      <c r="Q4067" t="str">
        <f>(LEFT(N4067,FIND("/",N4067)-1))</f>
        <v>theater</v>
      </c>
      <c r="R4067" t="str">
        <f>RIGHT(N4067,LEN(N4067)-SEARCH("/",N4067))</f>
        <v>plays</v>
      </c>
      <c r="S4067" s="9">
        <f t="shared" si="254"/>
        <v>41833.74318287037</v>
      </c>
      <c r="T4067" s="9">
        <f t="shared" si="255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0.2</v>
      </c>
      <c r="P4068" s="14">
        <f t="shared" si="253"/>
        <v>25</v>
      </c>
      <c r="Q4068" t="str">
        <f>(LEFT(N4068,FIND("/",N4068)-1))</f>
        <v>theater</v>
      </c>
      <c r="R4068" t="str">
        <f>RIGHT(N4068,LEN(N4068)-SEARCH("/",N4068))</f>
        <v>plays</v>
      </c>
      <c r="S4068" s="9">
        <f t="shared" si="254"/>
        <v>42478.830879629626</v>
      </c>
      <c r="T4068" s="9">
        <f t="shared" si="255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60.9</v>
      </c>
      <c r="P4069" s="14">
        <f t="shared" si="253"/>
        <v>179.12</v>
      </c>
      <c r="Q4069" t="str">
        <f>(LEFT(N4069,FIND("/",N4069)-1))</f>
        <v>theater</v>
      </c>
      <c r="R4069" t="str">
        <f>RIGHT(N4069,LEN(N4069)-SEARCH("/",N4069))</f>
        <v>plays</v>
      </c>
      <c r="S4069" s="9">
        <f t="shared" si="254"/>
        <v>42234.909143518518</v>
      </c>
      <c r="T4069" s="9">
        <f t="shared" si="255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1</v>
      </c>
      <c r="P4070" s="14">
        <f t="shared" si="253"/>
        <v>34.950000000000003</v>
      </c>
      <c r="Q4070" t="str">
        <f>(LEFT(N4070,FIND("/",N4070)-1))</f>
        <v>theater</v>
      </c>
      <c r="R4070" t="str">
        <f>RIGHT(N4070,LEN(N4070)-SEARCH("/",N4070))</f>
        <v>plays</v>
      </c>
      <c r="S4070" s="9">
        <f t="shared" si="254"/>
        <v>42718.755266203698</v>
      </c>
      <c r="T4070" s="9">
        <f t="shared" si="255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34.4</v>
      </c>
      <c r="P4071" s="14">
        <f t="shared" si="253"/>
        <v>33.08</v>
      </c>
      <c r="Q4071" t="str">
        <f>(LEFT(N4071,FIND("/",N4071)-1))</f>
        <v>theater</v>
      </c>
      <c r="R4071" t="str">
        <f>RIGHT(N4071,LEN(N4071)-SEARCH("/",N4071))</f>
        <v>plays</v>
      </c>
      <c r="S4071" s="9">
        <f t="shared" si="254"/>
        <v>42022.453194444439</v>
      </c>
      <c r="T4071" s="9">
        <f t="shared" si="255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16.5</v>
      </c>
      <c r="P4072" s="14">
        <f t="shared" si="253"/>
        <v>27.5</v>
      </c>
      <c r="Q4072" t="str">
        <f>(LEFT(N4072,FIND("/",N4072)-1))</f>
        <v>theater</v>
      </c>
      <c r="R4072" t="str">
        <f>RIGHT(N4072,LEN(N4072)-SEARCH("/",N4072))</f>
        <v>plays</v>
      </c>
      <c r="S4072" s="9">
        <f t="shared" si="254"/>
        <v>42031.458564814813</v>
      </c>
      <c r="T4072" s="9">
        <f t="shared" si="255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14" t="e">
        <f t="shared" si="253"/>
        <v>#DIV/0!</v>
      </c>
      <c r="Q4073" t="str">
        <f>(LEFT(N4073,FIND("/",N4073)-1))</f>
        <v>theater</v>
      </c>
      <c r="R4073" t="str">
        <f>RIGHT(N4073,LEN(N4073)-SEARCH("/",N4073))</f>
        <v>plays</v>
      </c>
      <c r="S4073" s="9">
        <f t="shared" si="254"/>
        <v>42700.59642361111</v>
      </c>
      <c r="T4073" s="9">
        <f t="shared" si="255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0.4</v>
      </c>
      <c r="P4074" s="14">
        <f t="shared" si="253"/>
        <v>2</v>
      </c>
      <c r="Q4074" t="str">
        <f>(LEFT(N4074,FIND("/",N4074)-1))</f>
        <v>theater</v>
      </c>
      <c r="R4074" t="str">
        <f>RIGHT(N4074,LEN(N4074)-SEARCH("/",N4074))</f>
        <v>plays</v>
      </c>
      <c r="S4074" s="9">
        <f t="shared" si="254"/>
        <v>41812.566099537034</v>
      </c>
      <c r="T4074" s="9">
        <f t="shared" si="255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1.1000000000000001</v>
      </c>
      <c r="P4075" s="14">
        <f t="shared" si="253"/>
        <v>18.5</v>
      </c>
      <c r="Q4075" t="str">
        <f>(LEFT(N4075,FIND("/",N4075)-1))</f>
        <v>theater</v>
      </c>
      <c r="R4075" t="str">
        <f>RIGHT(N4075,LEN(N4075)-SEARCH("/",N4075))</f>
        <v>plays</v>
      </c>
      <c r="S4075" s="9">
        <f t="shared" si="254"/>
        <v>42078.136874999997</v>
      </c>
      <c r="T4075" s="9">
        <f t="shared" si="255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26.7</v>
      </c>
      <c r="P4076" s="14">
        <f t="shared" si="253"/>
        <v>35</v>
      </c>
      <c r="Q4076" t="str">
        <f>(LEFT(N4076,FIND("/",N4076)-1))</f>
        <v>theater</v>
      </c>
      <c r="R4076" t="str">
        <f>RIGHT(N4076,LEN(N4076)-SEARCH("/",N4076))</f>
        <v>plays</v>
      </c>
      <c r="S4076" s="9">
        <f t="shared" si="254"/>
        <v>42283.344618055555</v>
      </c>
      <c r="T4076" s="9">
        <f t="shared" si="255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28.8</v>
      </c>
      <c r="P4077" s="14">
        <f t="shared" si="253"/>
        <v>44.31</v>
      </c>
      <c r="Q4077" t="str">
        <f>(LEFT(N4077,FIND("/",N4077)-1))</f>
        <v>theater</v>
      </c>
      <c r="R4077" t="str">
        <f>RIGHT(N4077,LEN(N4077)-SEARCH("/",N4077))</f>
        <v>plays</v>
      </c>
      <c r="S4077" s="9">
        <f t="shared" si="254"/>
        <v>41778.837604166663</v>
      </c>
      <c r="T4077" s="9">
        <f t="shared" si="255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14" t="e">
        <f t="shared" si="253"/>
        <v>#DIV/0!</v>
      </c>
      <c r="Q4078" t="str">
        <f>(LEFT(N4078,FIND("/",N4078)-1))</f>
        <v>theater</v>
      </c>
      <c r="R4078" t="str">
        <f>RIGHT(N4078,LEN(N4078)-SEARCH("/",N4078))</f>
        <v>plays</v>
      </c>
      <c r="S4078" s="9">
        <f t="shared" si="254"/>
        <v>41905.587372685179</v>
      </c>
      <c r="T4078" s="9">
        <f t="shared" si="255"/>
        <v>41933.618750000001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8.9</v>
      </c>
      <c r="P4079" s="14">
        <f t="shared" si="253"/>
        <v>222.5</v>
      </c>
      <c r="Q4079" t="str">
        <f>(LEFT(N4079,FIND("/",N4079)-1))</f>
        <v>theater</v>
      </c>
      <c r="R4079" t="str">
        <f>RIGHT(N4079,LEN(N4079)-SEARCH("/",N4079))</f>
        <v>plays</v>
      </c>
      <c r="S4079" s="9">
        <f t="shared" si="254"/>
        <v>42695.502245370364</v>
      </c>
      <c r="T4079" s="9">
        <f t="shared" si="255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14" t="e">
        <f t="shared" si="253"/>
        <v>#DIV/0!</v>
      </c>
      <c r="Q4080" t="str">
        <f>(LEFT(N4080,FIND("/",N4080)-1))</f>
        <v>theater</v>
      </c>
      <c r="R4080" t="str">
        <f>RIGHT(N4080,LEN(N4080)-SEARCH("/",N4080))</f>
        <v>plays</v>
      </c>
      <c r="S4080" s="9">
        <f t="shared" si="254"/>
        <v>42732.579189814809</v>
      </c>
      <c r="T4080" s="9">
        <f t="shared" si="255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0.2</v>
      </c>
      <c r="P4081" s="14">
        <f t="shared" si="253"/>
        <v>5</v>
      </c>
      <c r="Q4081" t="str">
        <f>(LEFT(N4081,FIND("/",N4081)-1))</f>
        <v>theater</v>
      </c>
      <c r="R4081" t="str">
        <f>RIGHT(N4081,LEN(N4081)-SEARCH("/",N4081))</f>
        <v>plays</v>
      </c>
      <c r="S4081" s="9">
        <f t="shared" si="254"/>
        <v>42510.730567129627</v>
      </c>
      <c r="T4081" s="9">
        <f t="shared" si="255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14" t="e">
        <f t="shared" si="253"/>
        <v>#DIV/0!</v>
      </c>
      <c r="Q4082" t="str">
        <f>(LEFT(N4082,FIND("/",N4082)-1))</f>
        <v>theater</v>
      </c>
      <c r="R4082" t="str">
        <f>RIGHT(N4082,LEN(N4082)-SEARCH("/",N4082))</f>
        <v>plays</v>
      </c>
      <c r="S4082" s="9">
        <f t="shared" si="254"/>
        <v>42511.489768518521</v>
      </c>
      <c r="T4082" s="9">
        <f t="shared" si="255"/>
        <v>42535.579166666663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15.7</v>
      </c>
      <c r="P4083" s="14">
        <f t="shared" si="253"/>
        <v>29.17</v>
      </c>
      <c r="Q4083" t="str">
        <f>(LEFT(N4083,FIND("/",N4083)-1))</f>
        <v>theater</v>
      </c>
      <c r="R4083" t="str">
        <f>RIGHT(N4083,LEN(N4083)-SEARCH("/",N4083))</f>
        <v>plays</v>
      </c>
      <c r="S4083" s="9">
        <f t="shared" si="254"/>
        <v>42041.372974537029</v>
      </c>
      <c r="T4083" s="9">
        <f t="shared" si="255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2</v>
      </c>
      <c r="P4084" s="14">
        <f t="shared" si="253"/>
        <v>1.5</v>
      </c>
      <c r="Q4084" t="str">
        <f>(LEFT(N4084,FIND("/",N4084)-1))</f>
        <v>theater</v>
      </c>
      <c r="R4084" t="str">
        <f>RIGHT(N4084,LEN(N4084)-SEARCH("/",N4084))</f>
        <v>plays</v>
      </c>
      <c r="S4084" s="9">
        <f t="shared" si="254"/>
        <v>42306.980937499997</v>
      </c>
      <c r="T4084" s="9">
        <f t="shared" si="255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21.7</v>
      </c>
      <c r="P4085" s="14">
        <f t="shared" si="253"/>
        <v>126.5</v>
      </c>
      <c r="Q4085" t="str">
        <f>(LEFT(N4085,FIND("/",N4085)-1))</f>
        <v>theater</v>
      </c>
      <c r="R4085" t="str">
        <f>RIGHT(N4085,LEN(N4085)-SEARCH("/",N4085))</f>
        <v>plays</v>
      </c>
      <c r="S4085" s="9">
        <f t="shared" si="254"/>
        <v>42353.553425925922</v>
      </c>
      <c r="T4085" s="9">
        <f t="shared" si="255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0.3</v>
      </c>
      <c r="P4086" s="14">
        <f t="shared" si="253"/>
        <v>10</v>
      </c>
      <c r="Q4086" t="str">
        <f>(LEFT(N4086,FIND("/",N4086)-1))</f>
        <v>theater</v>
      </c>
      <c r="R4086" t="str">
        <f>RIGHT(N4086,LEN(N4086)-SEARCH("/",N4086))</f>
        <v>plays</v>
      </c>
      <c r="S4086" s="9">
        <f t="shared" si="254"/>
        <v>42622.228078703702</v>
      </c>
      <c r="T4086" s="9">
        <f t="shared" si="255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0.3</v>
      </c>
      <c r="P4087" s="14">
        <f t="shared" si="253"/>
        <v>10</v>
      </c>
      <c r="Q4087" t="str">
        <f>(LEFT(N4087,FIND("/",N4087)-1))</f>
        <v>theater</v>
      </c>
      <c r="R4087" t="str">
        <f>RIGHT(N4087,LEN(N4087)-SEARCH("/",N4087))</f>
        <v>plays</v>
      </c>
      <c r="S4087" s="9">
        <f t="shared" si="254"/>
        <v>42058.395543981482</v>
      </c>
      <c r="T4087" s="9">
        <f t="shared" si="255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</v>
      </c>
      <c r="P4088" s="14">
        <f t="shared" si="253"/>
        <v>9.4</v>
      </c>
      <c r="Q4088" t="str">
        <f>(LEFT(N4088,FIND("/",N4088)-1))</f>
        <v>theater</v>
      </c>
      <c r="R4088" t="str">
        <f>RIGHT(N4088,LEN(N4088)-SEARCH("/",N4088))</f>
        <v>plays</v>
      </c>
      <c r="S4088" s="9">
        <f t="shared" si="254"/>
        <v>42304.732627314814</v>
      </c>
      <c r="T4088" s="9">
        <f t="shared" si="255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14" t="e">
        <f t="shared" si="253"/>
        <v>#DIV/0!</v>
      </c>
      <c r="Q4089" t="str">
        <f>(LEFT(N4089,FIND("/",N4089)-1))</f>
        <v>theater</v>
      </c>
      <c r="R4089" t="str">
        <f>RIGHT(N4089,LEN(N4089)-SEARCH("/",N4089))</f>
        <v>plays</v>
      </c>
      <c r="S4089" s="9">
        <f t="shared" si="254"/>
        <v>42538.53456018518</v>
      </c>
      <c r="T4089" s="9">
        <f t="shared" si="255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10.8</v>
      </c>
      <c r="P4090" s="14">
        <f t="shared" si="253"/>
        <v>72</v>
      </c>
      <c r="Q4090" t="str">
        <f>(LEFT(N4090,FIND("/",N4090)-1))</f>
        <v>theater</v>
      </c>
      <c r="R4090" t="str">
        <f>RIGHT(N4090,LEN(N4090)-SEARCH("/",N4090))</f>
        <v>plays</v>
      </c>
      <c r="S4090" s="9">
        <f t="shared" si="254"/>
        <v>41990.40421296296</v>
      </c>
      <c r="T4090" s="9">
        <f t="shared" si="255"/>
        <v>42020.226388888885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</v>
      </c>
      <c r="P4091" s="14">
        <f t="shared" si="253"/>
        <v>30</v>
      </c>
      <c r="Q4091" t="str">
        <f>(LEFT(N4091,FIND("/",N4091)-1))</f>
        <v>theater</v>
      </c>
      <c r="R4091" t="str">
        <f>RIGHT(N4091,LEN(N4091)-SEARCH("/",N4091))</f>
        <v>plays</v>
      </c>
      <c r="S4091" s="9">
        <f t="shared" si="254"/>
        <v>42122.524166666662</v>
      </c>
      <c r="T4091" s="9">
        <f t="shared" si="255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</v>
      </c>
      <c r="P4092" s="14">
        <f t="shared" si="253"/>
        <v>10.67</v>
      </c>
      <c r="Q4092" t="str">
        <f>(LEFT(N4092,FIND("/",N4092)-1))</f>
        <v>theater</v>
      </c>
      <c r="R4092" t="str">
        <f>RIGHT(N4092,LEN(N4092)-SEARCH("/",N4092))</f>
        <v>plays</v>
      </c>
      <c r="S4092" s="9">
        <f t="shared" si="254"/>
        <v>42209.464548611104</v>
      </c>
      <c r="T4092" s="9">
        <f t="shared" si="255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12.8</v>
      </c>
      <c r="P4093" s="14">
        <f t="shared" si="253"/>
        <v>25.5</v>
      </c>
      <c r="Q4093" t="str">
        <f>(LEFT(N4093,FIND("/",N4093)-1))</f>
        <v>theater</v>
      </c>
      <c r="R4093" t="str">
        <f>RIGHT(N4093,LEN(N4093)-SEARCH("/",N4093))</f>
        <v>plays</v>
      </c>
      <c r="S4093" s="9">
        <f t="shared" si="254"/>
        <v>41990.298043981478</v>
      </c>
      <c r="T4093" s="9">
        <f t="shared" si="255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0</v>
      </c>
      <c r="P4094" s="14">
        <f t="shared" si="253"/>
        <v>20</v>
      </c>
      <c r="Q4094" t="str">
        <f>(LEFT(N4094,FIND("/",N4094)-1))</f>
        <v>theater</v>
      </c>
      <c r="R4094" t="str">
        <f>RIGHT(N4094,LEN(N4094)-SEARCH("/",N4094))</f>
        <v>plays</v>
      </c>
      <c r="S4094" s="9">
        <f t="shared" si="254"/>
        <v>42038.986655092587</v>
      </c>
      <c r="T4094" s="9">
        <f t="shared" si="255"/>
        <v>42098.944988425923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</v>
      </c>
      <c r="P4095" s="14">
        <f t="shared" si="253"/>
        <v>15</v>
      </c>
      <c r="Q4095" t="str">
        <f>(LEFT(N4095,FIND("/",N4095)-1))</f>
        <v>theater</v>
      </c>
      <c r="R4095" t="str">
        <f>RIGHT(N4095,LEN(N4095)-SEARCH("/",N4095))</f>
        <v>plays</v>
      </c>
      <c r="S4095" s="9">
        <f t="shared" si="254"/>
        <v>42178.607557870368</v>
      </c>
      <c r="T4095" s="9">
        <f t="shared" si="255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36.5</v>
      </c>
      <c r="P4096" s="14">
        <f t="shared" si="253"/>
        <v>91.25</v>
      </c>
      <c r="Q4096" t="str">
        <f>(LEFT(N4096,FIND("/",N4096)-1))</f>
        <v>theater</v>
      </c>
      <c r="R4096" t="str">
        <f>RIGHT(N4096,LEN(N4096)-SEARCH("/",N4096))</f>
        <v>plays</v>
      </c>
      <c r="S4096" s="9">
        <f t="shared" si="254"/>
        <v>41889.878472222219</v>
      </c>
      <c r="T4096" s="9">
        <f t="shared" si="255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2.7</v>
      </c>
      <c r="P4097" s="14">
        <f t="shared" si="253"/>
        <v>800</v>
      </c>
      <c r="Q4097" t="str">
        <f>(LEFT(N4097,FIND("/",N4097)-1))</f>
        <v>theater</v>
      </c>
      <c r="R4097" t="str">
        <f>RIGHT(N4097,LEN(N4097)-SEARCH("/",N4097))</f>
        <v>plays</v>
      </c>
      <c r="S4097" s="9">
        <f t="shared" si="254"/>
        <v>42692.823495370372</v>
      </c>
      <c r="T4097" s="9">
        <f t="shared" si="255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11.4</v>
      </c>
      <c r="P4098" s="14">
        <f t="shared" si="253"/>
        <v>80</v>
      </c>
      <c r="Q4098" t="str">
        <f>(LEFT(N4098,FIND("/",N4098)-1))</f>
        <v>theater</v>
      </c>
      <c r="R4098" t="str">
        <f>RIGHT(N4098,LEN(N4098)-SEARCH("/",N4098))</f>
        <v>plays</v>
      </c>
      <c r="S4098" s="9">
        <f t="shared" si="254"/>
        <v>42750.321979166663</v>
      </c>
      <c r="T4098" s="9">
        <f t="shared" si="255"/>
        <v>42794.160416666666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ROUND((E4099/D4099)*100, 1)</f>
        <v>0</v>
      </c>
      <c r="P4099" s="14" t="e">
        <f t="shared" ref="P4099:P4115" si="257">ROUND(E4099/L4099, 2)</f>
        <v>#DIV/0!</v>
      </c>
      <c r="Q4099" t="str">
        <f>(LEFT(N4099,FIND("/",N4099)-1))</f>
        <v>theater</v>
      </c>
      <c r="R4099" t="str">
        <f>RIGHT(N4099,LEN(N4099)-SEARCH("/",N4099))</f>
        <v>plays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14" t="e">
        <f t="shared" si="257"/>
        <v>#DIV/0!</v>
      </c>
      <c r="Q4100" t="str">
        <f>(LEFT(N4100,FIND("/",N4100)-1))</f>
        <v>theater</v>
      </c>
      <c r="R4100" t="str">
        <f>RIGHT(N4100,LEN(N4100)-SEARCH("/",N4100))</f>
        <v>plays</v>
      </c>
      <c r="S4100" s="9">
        <f t="shared" si="258"/>
        <v>42495.51385416666</v>
      </c>
      <c r="T4100" s="9">
        <f t="shared" si="259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1.1000000000000001</v>
      </c>
      <c r="P4101" s="14">
        <f t="shared" si="257"/>
        <v>50</v>
      </c>
      <c r="Q4101" t="str">
        <f>(LEFT(N4101,FIND("/",N4101)-1))</f>
        <v>theater</v>
      </c>
      <c r="R4101" t="str">
        <f>RIGHT(N4101,LEN(N4101)-SEARCH("/",N4101))</f>
        <v>plays</v>
      </c>
      <c r="S4101" s="9">
        <f t="shared" si="258"/>
        <v>42570.642048611109</v>
      </c>
      <c r="T4101" s="9">
        <f t="shared" si="259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14" t="e">
        <f t="shared" si="257"/>
        <v>#DIV/0!</v>
      </c>
      <c r="Q4102" t="str">
        <f>(LEFT(N4102,FIND("/",N4102)-1))</f>
        <v>theater</v>
      </c>
      <c r="R4102" t="str">
        <f>RIGHT(N4102,LEN(N4102)-SEARCH("/",N4102))</f>
        <v>plays</v>
      </c>
      <c r="S4102" s="9">
        <f t="shared" si="258"/>
        <v>41926.916550925926</v>
      </c>
      <c r="T4102" s="9">
        <f t="shared" si="259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14" t="e">
        <f t="shared" si="257"/>
        <v>#DIV/0!</v>
      </c>
      <c r="Q4103" t="str">
        <f>(LEFT(N4103,FIND("/",N4103)-1))</f>
        <v>theater</v>
      </c>
      <c r="R4103" t="str">
        <f>RIGHT(N4103,LEN(N4103)-SEARCH("/",N4103))</f>
        <v>plays</v>
      </c>
      <c r="S4103" s="9">
        <f t="shared" si="258"/>
        <v>42730.695393518516</v>
      </c>
      <c r="T4103" s="9">
        <f t="shared" si="259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27.4</v>
      </c>
      <c r="P4104" s="14">
        <f t="shared" si="257"/>
        <v>22.83</v>
      </c>
      <c r="Q4104" t="str">
        <f>(LEFT(N4104,FIND("/",N4104)-1))</f>
        <v>theater</v>
      </c>
      <c r="R4104" t="str">
        <f>RIGHT(N4104,LEN(N4104)-SEARCH("/",N4104))</f>
        <v>plays</v>
      </c>
      <c r="S4104" s="9">
        <f t="shared" si="258"/>
        <v>42475.639733796292</v>
      </c>
      <c r="T4104" s="9">
        <f t="shared" si="259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10</v>
      </c>
      <c r="P4105" s="14">
        <f t="shared" si="257"/>
        <v>16.670000000000002</v>
      </c>
      <c r="Q4105" t="str">
        <f>(LEFT(N4105,FIND("/",N4105)-1))</f>
        <v>theater</v>
      </c>
      <c r="R4105" t="str">
        <f>RIGHT(N4105,LEN(N4105)-SEARCH("/",N4105))</f>
        <v>plays</v>
      </c>
      <c r="S4105" s="9">
        <f t="shared" si="258"/>
        <v>42188.624606481484</v>
      </c>
      <c r="T4105" s="9">
        <f t="shared" si="259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21.4</v>
      </c>
      <c r="P4106" s="14">
        <f t="shared" si="257"/>
        <v>45.79</v>
      </c>
      <c r="Q4106" t="str">
        <f>(LEFT(N4106,FIND("/",N4106)-1))</f>
        <v>theater</v>
      </c>
      <c r="R4106" t="str">
        <f>RIGHT(N4106,LEN(N4106)-SEARCH("/",N4106))</f>
        <v>plays</v>
      </c>
      <c r="S4106" s="9">
        <f t="shared" si="258"/>
        <v>42640.069837962961</v>
      </c>
      <c r="T4106" s="9">
        <f t="shared" si="259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7</v>
      </c>
      <c r="P4107" s="14">
        <f t="shared" si="257"/>
        <v>383.33</v>
      </c>
      <c r="Q4107" t="str">
        <f>(LEFT(N4107,FIND("/",N4107)-1))</f>
        <v>theater</v>
      </c>
      <c r="R4107" t="str">
        <f>RIGHT(N4107,LEN(N4107)-SEARCH("/",N4107))</f>
        <v>plays</v>
      </c>
      <c r="S4107" s="9">
        <f t="shared" si="258"/>
        <v>42696.802187499998</v>
      </c>
      <c r="T4107" s="9">
        <f t="shared" si="259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70.599999999999994</v>
      </c>
      <c r="P4108" s="14">
        <f t="shared" si="257"/>
        <v>106.97</v>
      </c>
      <c r="Q4108" t="str">
        <f>(LEFT(N4108,FIND("/",N4108)-1))</f>
        <v>theater</v>
      </c>
      <c r="R4108" t="str">
        <f>RIGHT(N4108,LEN(N4108)-SEARCH("/",N4108))</f>
        <v>plays</v>
      </c>
      <c r="S4108" s="9">
        <f t="shared" si="258"/>
        <v>42052.841041666667</v>
      </c>
      <c r="T4108" s="9">
        <f t="shared" si="259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2.1</v>
      </c>
      <c r="P4109" s="14">
        <f t="shared" si="257"/>
        <v>10.25</v>
      </c>
      <c r="Q4109" t="str">
        <f>(LEFT(N4109,FIND("/",N4109)-1))</f>
        <v>theater</v>
      </c>
      <c r="R4109" t="str">
        <f>RIGHT(N4109,LEN(N4109)-SEARCH("/",N4109))</f>
        <v>plays</v>
      </c>
      <c r="S4109" s="9">
        <f t="shared" si="258"/>
        <v>41883.708344907405</v>
      </c>
      <c r="T4109" s="9">
        <f t="shared" si="259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2</v>
      </c>
      <c r="P4110" s="14">
        <f t="shared" si="257"/>
        <v>59</v>
      </c>
      <c r="Q4110" t="str">
        <f>(LEFT(N4110,FIND("/",N4110)-1))</f>
        <v>theater</v>
      </c>
      <c r="R4110" t="str">
        <f>RIGHT(N4110,LEN(N4110)-SEARCH("/",N4110))</f>
        <v>plays</v>
      </c>
      <c r="S4110" s="9">
        <f t="shared" si="258"/>
        <v>42766.823344907403</v>
      </c>
      <c r="T4110" s="9">
        <f t="shared" si="259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14" t="e">
        <f t="shared" si="257"/>
        <v>#DIV/0!</v>
      </c>
      <c r="Q4111" t="str">
        <f>(LEFT(N4111,FIND("/",N4111)-1))</f>
        <v>theater</v>
      </c>
      <c r="R4111" t="str">
        <f>RIGHT(N4111,LEN(N4111)-SEARCH("/",N4111))</f>
        <v>plays</v>
      </c>
      <c r="S4111" s="9">
        <f t="shared" si="258"/>
        <v>42307.331064814811</v>
      </c>
      <c r="T4111" s="9">
        <f t="shared" si="259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28.7</v>
      </c>
      <c r="P4112" s="14">
        <f t="shared" si="257"/>
        <v>14.33</v>
      </c>
      <c r="Q4112" t="str">
        <f>(LEFT(N4112,FIND("/",N4112)-1))</f>
        <v>theater</v>
      </c>
      <c r="R4112" t="str">
        <f>RIGHT(N4112,LEN(N4112)-SEARCH("/",N4112))</f>
        <v>plays</v>
      </c>
      <c r="S4112" s="9">
        <f t="shared" si="258"/>
        <v>42512.418414351851</v>
      </c>
      <c r="T4112" s="9">
        <f t="shared" si="259"/>
        <v>42572.418414351851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</v>
      </c>
      <c r="P4113" s="14">
        <f t="shared" si="257"/>
        <v>15.67</v>
      </c>
      <c r="Q4113" t="str">
        <f>(LEFT(N4113,FIND("/",N4113)-1))</f>
        <v>theater</v>
      </c>
      <c r="R4113" t="str">
        <f>RIGHT(N4113,LEN(N4113)-SEARCH("/",N4113))</f>
        <v>plays</v>
      </c>
      <c r="S4113" s="9">
        <f t="shared" si="258"/>
        <v>42028.927546296291</v>
      </c>
      <c r="T4113" s="9">
        <f t="shared" si="259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</v>
      </c>
      <c r="P4114" s="14">
        <f t="shared" si="257"/>
        <v>1</v>
      </c>
      <c r="Q4114" t="str">
        <f>(LEFT(N4114,FIND("/",N4114)-1))</f>
        <v>theater</v>
      </c>
      <c r="R4114" t="str">
        <f>RIGHT(N4114,LEN(N4114)-SEARCH("/",N4114))</f>
        <v>plays</v>
      </c>
      <c r="S4114" s="9">
        <f t="shared" si="258"/>
        <v>42400.738263888888</v>
      </c>
      <c r="T4114" s="9">
        <f t="shared" si="259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0.2</v>
      </c>
      <c r="P4115" s="14">
        <f t="shared" si="257"/>
        <v>1</v>
      </c>
      <c r="Q4115" t="str">
        <f>(LEFT(N4115,FIND("/",N4115)-1))</f>
        <v>theater</v>
      </c>
      <c r="R4115" t="str">
        <f>RIGHT(N4115,LEN(N4115)-SEARCH("/",N4115))</f>
        <v>plays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23B3EE1C-35FF-934B-B969-0FCC3419E4F9}"/>
  <conditionalFormatting sqref="F1:F4115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B4B0B-E3B4-7945-B8EF-7E424B55BCBD}">
  <dimension ref="A1:F14"/>
  <sheetViews>
    <sheetView workbookViewId="0">
      <selection activeCell="C44" sqref="C4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>
      <c r="A1" s="6" t="s">
        <v>8223</v>
      </c>
      <c r="B1" t="s">
        <v>8310</v>
      </c>
    </row>
    <row r="3" spans="1:6">
      <c r="A3" s="6" t="s">
        <v>8312</v>
      </c>
      <c r="B3" s="6" t="s">
        <v>8311</v>
      </c>
    </row>
    <row r="4" spans="1:6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>
      <c r="A5" s="7" t="s">
        <v>8357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7" t="s">
        <v>8332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7" t="s">
        <v>8329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7" t="s">
        <v>8327</v>
      </c>
      <c r="B8" s="8">
        <v>24</v>
      </c>
      <c r="C8" s="8"/>
      <c r="D8" s="8"/>
      <c r="E8" s="8"/>
      <c r="F8" s="8">
        <v>24</v>
      </c>
    </row>
    <row r="9" spans="1:6">
      <c r="A9" s="7" t="s">
        <v>8321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7" t="s">
        <v>8334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7" t="s">
        <v>8315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7" t="s">
        <v>8313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7" t="s">
        <v>8309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A8F6E-4EB2-A547-B4BA-CA85E60C758D}">
  <dimension ref="A1:F47"/>
  <sheetViews>
    <sheetView workbookViewId="0">
      <selection activeCell="V47" sqref="V4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8223</v>
      </c>
      <c r="B1" t="s">
        <v>8310</v>
      </c>
    </row>
    <row r="2" spans="1:6">
      <c r="A2" s="6" t="s">
        <v>8398</v>
      </c>
      <c r="B2" t="s">
        <v>8310</v>
      </c>
    </row>
    <row r="4" spans="1:6">
      <c r="A4" s="6" t="s">
        <v>8312</v>
      </c>
      <c r="B4" s="6" t="s">
        <v>8311</v>
      </c>
    </row>
    <row r="5" spans="1:6">
      <c r="A5" s="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>
      <c r="A6" s="7" t="s">
        <v>8363</v>
      </c>
      <c r="B6" s="8"/>
      <c r="C6" s="8">
        <v>100</v>
      </c>
      <c r="D6" s="8"/>
      <c r="E6" s="8"/>
      <c r="F6" s="8">
        <v>100</v>
      </c>
    </row>
    <row r="7" spans="1:6">
      <c r="A7" s="7" t="s">
        <v>8339</v>
      </c>
      <c r="B7" s="8">
        <v>20</v>
      </c>
      <c r="C7" s="8"/>
      <c r="D7" s="8"/>
      <c r="E7" s="8"/>
      <c r="F7" s="8">
        <v>20</v>
      </c>
    </row>
    <row r="8" spans="1:6">
      <c r="A8" s="7" t="s">
        <v>8328</v>
      </c>
      <c r="B8" s="8">
        <v>24</v>
      </c>
      <c r="C8" s="8"/>
      <c r="D8" s="8"/>
      <c r="E8" s="8"/>
      <c r="F8" s="8">
        <v>24</v>
      </c>
    </row>
    <row r="9" spans="1:6">
      <c r="A9" s="7" t="s">
        <v>8353</v>
      </c>
      <c r="B9" s="8"/>
      <c r="C9" s="8">
        <v>40</v>
      </c>
      <c r="D9" s="8"/>
      <c r="E9" s="8"/>
      <c r="F9" s="8">
        <v>40</v>
      </c>
    </row>
    <row r="10" spans="1:6">
      <c r="A10" s="7" t="s">
        <v>8349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8362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8361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8326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8342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8320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8343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8344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8325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8324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8351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8323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8338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8319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8335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8340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8341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8364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8348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8322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8360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8359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8347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8346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8337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8330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8317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8316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8336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1534D-4F74-1B43-90FE-5D9CBEEF2364}">
  <dimension ref="A2:E18"/>
  <sheetViews>
    <sheetView workbookViewId="0">
      <selection activeCell="E51" sqref="E51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>
      <c r="A2" s="6" t="s">
        <v>8377</v>
      </c>
      <c r="B2" t="s">
        <v>8310</v>
      </c>
    </row>
    <row r="4" spans="1:5">
      <c r="A4" s="6" t="s">
        <v>8312</v>
      </c>
      <c r="B4" s="6" t="s">
        <v>8311</v>
      </c>
    </row>
    <row r="5" spans="1:5">
      <c r="A5" s="6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>
      <c r="A6" s="10" t="s">
        <v>8371</v>
      </c>
      <c r="B6" s="8">
        <v>34</v>
      </c>
      <c r="C6" s="8">
        <v>149</v>
      </c>
      <c r="D6" s="8">
        <v>183</v>
      </c>
      <c r="E6" s="8">
        <v>366</v>
      </c>
    </row>
    <row r="7" spans="1:5">
      <c r="A7" s="10" t="s">
        <v>8372</v>
      </c>
      <c r="B7" s="8">
        <v>27</v>
      </c>
      <c r="C7" s="8">
        <v>105</v>
      </c>
      <c r="D7" s="8">
        <v>202</v>
      </c>
      <c r="E7" s="8">
        <v>334</v>
      </c>
    </row>
    <row r="8" spans="1:5">
      <c r="A8" s="10" t="s">
        <v>8373</v>
      </c>
      <c r="B8" s="8">
        <v>28</v>
      </c>
      <c r="C8" s="8">
        <v>108</v>
      </c>
      <c r="D8" s="8">
        <v>179</v>
      </c>
      <c r="E8" s="8">
        <v>315</v>
      </c>
    </row>
    <row r="9" spans="1:5">
      <c r="A9" s="10" t="s">
        <v>8374</v>
      </c>
      <c r="B9" s="8">
        <v>27</v>
      </c>
      <c r="C9" s="8">
        <v>103</v>
      </c>
      <c r="D9" s="8">
        <v>193</v>
      </c>
      <c r="E9" s="8">
        <v>323</v>
      </c>
    </row>
    <row r="10" spans="1:5">
      <c r="A10" s="10" t="s">
        <v>8365</v>
      </c>
      <c r="B10" s="8">
        <v>26</v>
      </c>
      <c r="C10" s="8">
        <v>126</v>
      </c>
      <c r="D10" s="8">
        <v>233</v>
      </c>
      <c r="E10" s="8">
        <v>385</v>
      </c>
    </row>
    <row r="11" spans="1:5">
      <c r="A11" s="10" t="s">
        <v>8375</v>
      </c>
      <c r="B11" s="8">
        <v>27</v>
      </c>
      <c r="C11" s="8">
        <v>148</v>
      </c>
      <c r="D11" s="8">
        <v>213</v>
      </c>
      <c r="E11" s="8">
        <v>388</v>
      </c>
    </row>
    <row r="12" spans="1:5">
      <c r="A12" s="10" t="s">
        <v>8366</v>
      </c>
      <c r="B12" s="8">
        <v>44</v>
      </c>
      <c r="C12" s="8">
        <v>148</v>
      </c>
      <c r="D12" s="8">
        <v>192</v>
      </c>
      <c r="E12" s="8">
        <v>384</v>
      </c>
    </row>
    <row r="13" spans="1:5">
      <c r="A13" s="10" t="s">
        <v>8367</v>
      </c>
      <c r="B13" s="8">
        <v>32</v>
      </c>
      <c r="C13" s="8">
        <v>134</v>
      </c>
      <c r="D13" s="8">
        <v>167</v>
      </c>
      <c r="E13" s="8">
        <v>333</v>
      </c>
    </row>
    <row r="14" spans="1:5">
      <c r="A14" s="10" t="s">
        <v>8368</v>
      </c>
      <c r="B14" s="8">
        <v>24</v>
      </c>
      <c r="C14" s="8">
        <v>127</v>
      </c>
      <c r="D14" s="8">
        <v>148</v>
      </c>
      <c r="E14" s="8">
        <v>299</v>
      </c>
    </row>
    <row r="15" spans="1:5">
      <c r="A15" s="10" t="s">
        <v>8369</v>
      </c>
      <c r="B15" s="8">
        <v>20</v>
      </c>
      <c r="C15" s="8">
        <v>150</v>
      </c>
      <c r="D15" s="8">
        <v>184</v>
      </c>
      <c r="E15" s="8">
        <v>354</v>
      </c>
    </row>
    <row r="16" spans="1:5">
      <c r="A16" s="10" t="s">
        <v>8370</v>
      </c>
      <c r="B16" s="8">
        <v>37</v>
      </c>
      <c r="C16" s="8">
        <v>113</v>
      </c>
      <c r="D16" s="8">
        <v>180</v>
      </c>
      <c r="E16" s="8">
        <v>330</v>
      </c>
    </row>
    <row r="17" spans="1:5">
      <c r="A17" s="10" t="s">
        <v>8376</v>
      </c>
      <c r="B17" s="8">
        <v>23</v>
      </c>
      <c r="C17" s="8">
        <v>119</v>
      </c>
      <c r="D17" s="8">
        <v>111</v>
      </c>
      <c r="E17" s="8">
        <v>253</v>
      </c>
    </row>
    <row r="18" spans="1:5">
      <c r="A18" s="10" t="s">
        <v>8309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440A-E8AA-0F49-AD3C-E9305D81F22E}">
  <dimension ref="A1:H13"/>
  <sheetViews>
    <sheetView topLeftCell="A7" workbookViewId="0">
      <selection activeCell="J25" sqref="J25"/>
    </sheetView>
  </sheetViews>
  <sheetFormatPr baseColWidth="10" defaultRowHeight="15"/>
  <cols>
    <col min="1" max="1" width="28.83203125" customWidth="1"/>
    <col min="2" max="2" width="17.5" customWidth="1"/>
    <col min="3" max="3" width="17.6640625" customWidth="1"/>
    <col min="4" max="4" width="16.1640625" customWidth="1"/>
    <col min="5" max="5" width="18.33203125" customWidth="1"/>
    <col min="6" max="6" width="18.1640625" customWidth="1"/>
    <col min="7" max="7" width="15.1640625" customWidth="1"/>
    <col min="8" max="8" width="19.83203125" customWidth="1"/>
  </cols>
  <sheetData>
    <row r="1" spans="1:8">
      <c r="A1" s="11" t="s">
        <v>8378</v>
      </c>
      <c r="B1" s="11" t="s">
        <v>8379</v>
      </c>
      <c r="C1" s="11" t="s">
        <v>8380</v>
      </c>
      <c r="D1" s="11" t="s">
        <v>8381</v>
      </c>
      <c r="E1" s="11" t="s">
        <v>8382</v>
      </c>
      <c r="F1" s="11" t="s">
        <v>8383</v>
      </c>
      <c r="G1" s="11" t="s">
        <v>8384</v>
      </c>
      <c r="H1" s="11" t="s">
        <v>8385</v>
      </c>
    </row>
    <row r="2" spans="1:8">
      <c r="A2" t="s">
        <v>8386</v>
      </c>
      <c r="B2">
        <f>COUNTIFS(Data!D1:D4115,"&lt;1000",Data!F1:F4115,"successful")</f>
        <v>322</v>
      </c>
      <c r="C2">
        <f>COUNTIFS(Data!D1:D4115,"&lt;1000",Data!F1:F4115,"failed")</f>
        <v>113</v>
      </c>
      <c r="D2">
        <f>COUNTIFS(Data!$D$1:$D$4115,"&lt;1000",Data!$F$1:$F$4115,"canceled")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8387</v>
      </c>
      <c r="B3">
        <f>COUNTIFS(Data!D1:D4115,"&gt;=1000",Data!D1:D4115,"&lt;=4999",Data!F1:F4115,"successful")</f>
        <v>932</v>
      </c>
      <c r="C3">
        <f>COUNTIFS(Data!D1:D4115,"&gt;=1000",Data!D1:D4115,"&lt;=4999",Data!F1:F4115,"failed")</f>
        <v>420</v>
      </c>
      <c r="D3">
        <f>COUNTIFS(Data!$D$1:$D$4115,"&gt;=1000",Data!$D$1:$D$4115,"&lt;=4999",Data!$F$1:$F$4115,"canceled")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8388</v>
      </c>
      <c r="B4">
        <f>COUNTIFS(Data!D1:D4115,"&gt;=5000",Data!D1:D4115,"&lt;=9999",Data!F1:F4115,"successful")</f>
        <v>381</v>
      </c>
      <c r="C4">
        <f>COUNTIFS(Data!D1:D4115,"&gt;=5000",Data!D1:D4115,"&lt;=9999",Data!F1:F4115,"failed")</f>
        <v>283</v>
      </c>
      <c r="D4">
        <f>COUNTIFS(Data!$D$1:$D$4115,"&gt;=5000",Data!$D$1:$D$4115,"&lt;=9999",Data!$F$1:$F$4115,"canceled")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8389</v>
      </c>
      <c r="B5">
        <f>COUNTIFS(Data!D1:D4115,"&gt;=10000",Data!D1:D4115,"&lt;=14999",Data!F1:F4115,"successful")</f>
        <v>168</v>
      </c>
      <c r="C5">
        <f>COUNTIFS(Data!D1:D4115,"&gt;=10000",Data!D1:D4115,"&lt;=14999",Data!F1:F4115,"failed")</f>
        <v>144</v>
      </c>
      <c r="D5">
        <f>COUNTIFS(Data!$D$1:$D$4115,"&gt;=10000",Data!$D$1:$D$4115,"&lt;=14999",Data!$F$1:$F$4115,"canceled")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8390</v>
      </c>
      <c r="B6">
        <f>COUNTIFS(Data!$D$1:$D$4115,"&gt;=15000",Data!$D$1:$D$4115,"&lt;=19999",Data!$F$1:$F$4115,"successful")</f>
        <v>94</v>
      </c>
      <c r="C6">
        <f>COUNTIFS(Data!$D$1:$D$4115,"&gt;=15000",Data!$D$1:$D$4115,"&lt;=19999",Data!$F$1:$F$4115,"failed")</f>
        <v>90</v>
      </c>
      <c r="D6">
        <f>COUNTIFS(Data!$D$1:$D$4115,"&gt;=15000",Data!$D$1:$D$4115,"&lt;=19999",Data!$F$1:$F$4115,"canceled")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8391</v>
      </c>
      <c r="B7">
        <f>COUNTIFS(Data!D1:D4115,"&gt;=20000",Data!D1:D4115,"&lt;=24999",Data!F1:F4115,"successful")</f>
        <v>62</v>
      </c>
      <c r="C7">
        <f>COUNTIFS(Data!$D$1:$D$4115,"&gt;=20000",Data!$D$1:$D$4115,"&lt;=24999",Data!$F$1:$F$4115,"failed")</f>
        <v>72</v>
      </c>
      <c r="D7">
        <f>COUNTIFS(Data!$D$1:$D$4115,"&gt;=20000",Data!$D$1:$D$4115,"&lt;=24999",Data!$F$1:$F$4115,"canceled")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8392</v>
      </c>
      <c r="B8">
        <f>COUNTIFS(Data!D1:D4115,"&gt;=25000",Data!D1:D4115,"&lt;=29999",Data!F1:F4115,"successful")</f>
        <v>55</v>
      </c>
      <c r="C8">
        <f>COUNTIFS(Data!$D$1:$D$4115,"&gt;=25000",Data!$D$1:$D$4115,"&lt;=29999",Data!$F$1:$F$4115,"failed")</f>
        <v>64</v>
      </c>
      <c r="D8">
        <f>COUNTIFS(Data!$D$1:$D$4115,"&gt;=25000",Data!$D$1:$D$4115,"&lt;=29999",Data!$F$1:$F$4115,"canceled")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8393</v>
      </c>
      <c r="B9">
        <f>COUNTIFS(Data!D1:D4115,"&gt;=30000",Data!D1:D4115,"&lt;=34999",Data!F1:F4115,"successful")</f>
        <v>32</v>
      </c>
      <c r="C9">
        <f>COUNTIFS(Data!$D$1:$D$4115,"&gt;=30000",Data!$D$1:$D$4115,"&lt;=34999",Data!$F$1:$F$4115,"failed")</f>
        <v>37</v>
      </c>
      <c r="D9">
        <f>COUNTIFS(Data!$D$1:$D$4115,"&gt;=30000",Data!$D$1:$D$4115,"&lt;=34999",Data!$F$1:$F$4115,"canceled")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8394</v>
      </c>
      <c r="B10">
        <f>COUNTIFS(Data!D1:D4115,"&gt;=35000",Data!D1:D4115,"&lt;=39999",Data!F1:F4115,"successful")</f>
        <v>26</v>
      </c>
      <c r="C10">
        <f>COUNTIFS(Data!$D$1:$D$4115,"&gt;=35000",Data!$D$1:$D$4115,"&lt;=39999",Data!$F$1:$F$4115,"failed")</f>
        <v>22</v>
      </c>
      <c r="D10">
        <f>COUNTIFS(Data!$D$1:$D$4115,"&gt;=35000",Data!$D$1:$D$4115,"&lt;=39999",Data!$F$1:$F$4115,"canceled")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8395</v>
      </c>
      <c r="B11">
        <f>COUNTIFS(Data!D1:D4115,"&gt;=40000",Data!D1:D4115,"&lt;=44999",Data!F1:F4115,"successful")</f>
        <v>21</v>
      </c>
      <c r="C11">
        <f>COUNTIFS(Data!$D$1:$D$4115,"&gt;=40000",Data!$D$1:$D$4115,"&lt;=44999",Data!$F$1:$F$4115,"failed")</f>
        <v>16</v>
      </c>
      <c r="D11">
        <f>COUNTIFS(Data!$D$1:$D$4115,"&gt;=40000",Data!$D$1:$D$4115,"&lt;=44999",Data!$F$1:$F$4115,"canceled")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8396</v>
      </c>
      <c r="B12">
        <f>COUNTIFS(Data!D1:D4115,"&gt;=45000",Data!D1:D4115,"&lt;=49999",Data!F1:F4115,"successful")</f>
        <v>6</v>
      </c>
      <c r="C12">
        <f>COUNTIFS(Data!$D$1:$D$4115,"&gt;=45000",Data!$D$1:$D$4115,"&lt;=49999",Data!$F$1:$F$4115,"failed")</f>
        <v>11</v>
      </c>
      <c r="D12">
        <f>COUNTIFS(Data!$D$1:$D$4115,"&gt;=45000",Data!$D$1:$D$4115,"&lt;=49999",Data!$F$1:$F$4115,"canceled")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8397</v>
      </c>
      <c r="B13">
        <f>COUNTIFS(Data!D1:D4115,"&gt;=50000",Data!F1:F4115,"successful")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Table1</vt:lpstr>
      <vt:lpstr>Table2</vt:lpstr>
      <vt:lpstr>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2019-02-10T04:17:04Z</dcterms:modified>
</cp:coreProperties>
</file>